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67A" lockStructure="1"/>
  <bookViews>
    <workbookView xWindow="360" yWindow="390" windowWidth="13500" windowHeight="11265"/>
  </bookViews>
  <sheets>
    <sheet name="Methods" sheetId="4" r:id="rId1"/>
    <sheet name="numbers and coverage by AT" sheetId="9" r:id="rId2"/>
    <sheet name="newnumbers" sheetId="7" state="hidden" r:id="rId3"/>
    <sheet name="susceptibility" sheetId="6" state="hidden" r:id="rId4"/>
    <sheet name="adjusted coverage" sheetId="5" state="hidden" r:id="rId5"/>
    <sheet name="adjusted numbers" sheetId="3" state="hidden" r:id="rId6"/>
    <sheet name="actual coverage" sheetId="2" state="hidden" r:id="rId7"/>
    <sheet name="underlying numbers" sheetId="1" state="hidden" r:id="rId8"/>
    <sheet name="Sheet5" sheetId="8" state="hidden" r:id="rId9"/>
  </sheets>
  <definedNames>
    <definedName name="ATs">Sheet5!$A$1:$A$27</definedName>
  </definedNames>
  <calcPr calcId="145621"/>
  <customWorkbookViews>
    <customWorkbookView name="test" guid="{08EC0CBE-9C85-4092-ADCC-B618E2366753}" maximized="1" windowWidth="1676" windowHeight="831" activeSheetId="4"/>
  </customWorkbookViews>
</workbook>
</file>

<file path=xl/calcChain.xml><?xml version="1.0" encoding="utf-8"?>
<calcChain xmlns="http://schemas.openxmlformats.org/spreadsheetml/2006/main">
  <c r="V55" i="9" l="1"/>
  <c r="S55" i="9"/>
  <c r="P55" i="9"/>
  <c r="M55" i="9"/>
  <c r="J55" i="9"/>
  <c r="D55" i="9"/>
  <c r="G55" i="9"/>
  <c r="C55" i="9" l="1"/>
  <c r="C54" i="9"/>
  <c r="C53" i="9"/>
  <c r="C52" i="9"/>
  <c r="C51" i="9"/>
  <c r="C50" i="9"/>
  <c r="C49" i="9"/>
  <c r="C48" i="9"/>
  <c r="C47" i="9"/>
  <c r="C46" i="9"/>
  <c r="C45" i="9"/>
  <c r="C44" i="9"/>
  <c r="C43" i="9"/>
  <c r="A37" i="9"/>
  <c r="A36" i="9"/>
  <c r="A35" i="9"/>
  <c r="A34" i="9"/>
  <c r="A33" i="9"/>
  <c r="A32" i="9"/>
  <c r="A31" i="9"/>
  <c r="A30" i="9"/>
  <c r="A29" i="9"/>
  <c r="A28" i="9"/>
  <c r="A27" i="9"/>
  <c r="A26" i="9"/>
  <c r="A25" i="9"/>
  <c r="B36" i="9"/>
  <c r="B35" i="9"/>
  <c r="B34" i="9"/>
  <c r="B33" i="9"/>
  <c r="B32" i="9"/>
  <c r="B31" i="9"/>
  <c r="B30" i="9"/>
  <c r="B29" i="9"/>
  <c r="B28" i="9"/>
  <c r="B27" i="9"/>
  <c r="B26" i="9"/>
  <c r="B25" i="9"/>
  <c r="A21" i="9"/>
  <c r="A20" i="9"/>
  <c r="A19" i="9"/>
  <c r="A18" i="9"/>
  <c r="A17" i="9"/>
  <c r="A16" i="9"/>
  <c r="A15" i="9"/>
  <c r="A14" i="9"/>
  <c r="A13" i="9"/>
  <c r="A12" i="9"/>
  <c r="A11" i="9"/>
  <c r="A10" i="9"/>
  <c r="A9" i="9"/>
  <c r="B21" i="9"/>
  <c r="B20" i="9"/>
  <c r="B19" i="9"/>
  <c r="B18" i="9"/>
  <c r="B17" i="9"/>
  <c r="B16" i="9"/>
  <c r="B15" i="9"/>
  <c r="B14" i="9"/>
  <c r="B13" i="9"/>
  <c r="B12" i="9"/>
  <c r="B11" i="9"/>
  <c r="B10" i="9"/>
  <c r="B9" i="9"/>
  <c r="B55" i="9"/>
  <c r="B54" i="9"/>
  <c r="B53" i="9"/>
  <c r="B52" i="9"/>
  <c r="B51" i="9"/>
  <c r="B50" i="9"/>
  <c r="B49" i="9"/>
  <c r="B48" i="9"/>
  <c r="B47" i="9"/>
  <c r="B46" i="9"/>
  <c r="B45" i="9"/>
  <c r="B44" i="9"/>
  <c r="B43" i="9"/>
  <c r="A55" i="9"/>
  <c r="A54" i="9"/>
  <c r="A53" i="9"/>
  <c r="A52" i="9"/>
  <c r="A51" i="9"/>
  <c r="A50" i="9"/>
  <c r="A49" i="9"/>
  <c r="A48" i="9"/>
  <c r="A47" i="9"/>
  <c r="A46" i="9"/>
  <c r="A45" i="9"/>
  <c r="A44" i="9"/>
  <c r="A43" i="9"/>
  <c r="AH3" i="5" l="1"/>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2" i="5"/>
  <c r="AH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2" i="1"/>
  <c r="B37" i="9"/>
  <c r="AG116" i="6" l="1"/>
  <c r="AD116" i="6"/>
  <c r="AA116" i="6"/>
  <c r="X116" i="6"/>
  <c r="U116" i="6"/>
  <c r="R116" i="6"/>
  <c r="O116" i="6"/>
  <c r="L116" i="6"/>
  <c r="I116" i="6"/>
  <c r="F116" i="6"/>
  <c r="AE125" i="6"/>
  <c r="AB125" i="6"/>
  <c r="Y125" i="6"/>
  <c r="V125" i="6"/>
  <c r="S125" i="6"/>
  <c r="P125" i="6"/>
  <c r="M125" i="6"/>
  <c r="J125" i="6"/>
  <c r="G125" i="6"/>
  <c r="D125" i="6"/>
  <c r="AE116" i="6"/>
  <c r="AB116" i="6"/>
  <c r="Y116" i="6"/>
  <c r="V116" i="6"/>
  <c r="S116" i="6"/>
  <c r="P116" i="6"/>
  <c r="M116" i="6"/>
  <c r="J116" i="6"/>
  <c r="G116" i="6"/>
  <c r="D116" i="6"/>
  <c r="AE125" i="5"/>
  <c r="AB125" i="5"/>
  <c r="Y125" i="5"/>
  <c r="V125" i="5"/>
  <c r="S125" i="5"/>
  <c r="P125" i="5"/>
  <c r="M125" i="5"/>
  <c r="J125" i="5"/>
  <c r="G125" i="5"/>
  <c r="D125" i="5"/>
  <c r="AE116" i="5"/>
  <c r="AB116" i="5"/>
  <c r="Y116" i="5"/>
  <c r="V116" i="5"/>
  <c r="S116" i="5"/>
  <c r="P116" i="5"/>
  <c r="M116" i="5"/>
  <c r="J116" i="5"/>
  <c r="G116" i="5"/>
  <c r="D116" i="5"/>
  <c r="AE125" i="3"/>
  <c r="AB125" i="3"/>
  <c r="Y125" i="3"/>
  <c r="V125" i="3"/>
  <c r="S125" i="3"/>
  <c r="P125" i="3"/>
  <c r="O125" i="3"/>
  <c r="M125" i="3"/>
  <c r="J125" i="3"/>
  <c r="G125" i="3"/>
  <c r="D125" i="3"/>
  <c r="AE116" i="3"/>
  <c r="Y116" i="3"/>
  <c r="AB116" i="3"/>
  <c r="G116" i="3"/>
  <c r="J116" i="3"/>
  <c r="M116" i="3"/>
  <c r="P116" i="3"/>
  <c r="S116" i="3"/>
  <c r="V116" i="3"/>
  <c r="D116" i="3"/>
  <c r="K116" i="2"/>
  <c r="L116" i="2"/>
  <c r="N116" i="2"/>
  <c r="O116" i="2"/>
  <c r="Q116" i="2"/>
  <c r="R116" i="2"/>
  <c r="T116" i="2"/>
  <c r="U116" i="2"/>
  <c r="W116" i="2"/>
  <c r="X116" i="2"/>
  <c r="Z116" i="2"/>
  <c r="AA116" i="2"/>
  <c r="AC116" i="2"/>
  <c r="AD116" i="2"/>
  <c r="AF116" i="2"/>
  <c r="AG116" i="2"/>
  <c r="AE125" i="2"/>
  <c r="AB125" i="2"/>
  <c r="Y125" i="2"/>
  <c r="V125" i="2"/>
  <c r="S125" i="2"/>
  <c r="P125" i="2"/>
  <c r="M125" i="2"/>
  <c r="J125" i="2"/>
  <c r="AE116" i="2"/>
  <c r="AB116" i="2"/>
  <c r="Y116" i="2"/>
  <c r="V116" i="2"/>
  <c r="S116" i="2"/>
  <c r="P116" i="2"/>
  <c r="M116" i="2"/>
  <c r="J116" i="2"/>
  <c r="H116" i="2"/>
  <c r="I116" i="2"/>
  <c r="E116" i="2"/>
  <c r="F116" i="2"/>
  <c r="E125" i="1"/>
  <c r="F125" i="1"/>
  <c r="G125" i="1"/>
  <c r="H125" i="1"/>
  <c r="I125" i="1"/>
  <c r="J125" i="1"/>
  <c r="K125" i="1"/>
  <c r="L125" i="1"/>
  <c r="M125" i="1"/>
  <c r="N125" i="1"/>
  <c r="O125" i="1"/>
  <c r="P125" i="1"/>
  <c r="Q125" i="1"/>
  <c r="R125" i="1"/>
  <c r="S125" i="1"/>
  <c r="T125" i="1"/>
  <c r="U125" i="1"/>
  <c r="V125" i="1"/>
  <c r="W125" i="1"/>
  <c r="X125" i="1"/>
  <c r="Y125" i="1"/>
  <c r="Z125" i="1"/>
  <c r="AA125" i="1"/>
  <c r="AB125" i="1"/>
  <c r="AC125" i="1"/>
  <c r="AD125" i="1"/>
  <c r="AE125" i="1"/>
  <c r="AF125" i="1"/>
  <c r="AG125" i="1"/>
  <c r="D125" i="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D116" i="1"/>
  <c r="G125" i="2"/>
  <c r="D125" i="2"/>
  <c r="G116" i="2"/>
  <c r="D116" i="2"/>
  <c r="AG179" i="6"/>
  <c r="AG178" i="6"/>
  <c r="AG177" i="6"/>
  <c r="AG176" i="6"/>
  <c r="AG175" i="6"/>
  <c r="AG174" i="6"/>
  <c r="AG173" i="6"/>
  <c r="AG172" i="6"/>
  <c r="AG171" i="6"/>
  <c r="AG170" i="6"/>
  <c r="AG169" i="6"/>
  <c r="AG168" i="6"/>
  <c r="AG167" i="6"/>
  <c r="AG166" i="6"/>
  <c r="AG165" i="6"/>
  <c r="AG164" i="6"/>
  <c r="AG163" i="6"/>
  <c r="AG162" i="6"/>
  <c r="AG161" i="6"/>
  <c r="AG160" i="6"/>
  <c r="AG159" i="6"/>
  <c r="AG158" i="6"/>
  <c r="AG157" i="6"/>
  <c r="AG156" i="6"/>
  <c r="AG155" i="6"/>
  <c r="AG154" i="6"/>
  <c r="AG153" i="6"/>
  <c r="AG152" i="6"/>
  <c r="AG151" i="6"/>
  <c r="AG150" i="6"/>
  <c r="AG149" i="6"/>
  <c r="AG148" i="6"/>
  <c r="AG147" i="6"/>
  <c r="AG146" i="6"/>
  <c r="AG145" i="6"/>
  <c r="AG144" i="6"/>
  <c r="AG143" i="6"/>
  <c r="AG142" i="6"/>
  <c r="AG141" i="6"/>
  <c r="AG140" i="6"/>
  <c r="AG139" i="6"/>
  <c r="AG138" i="6"/>
  <c r="AG137" i="6"/>
  <c r="AG136" i="6"/>
  <c r="AG135" i="6"/>
  <c r="AG134" i="6"/>
  <c r="AG133" i="6"/>
  <c r="AG132" i="6"/>
  <c r="AG131" i="6"/>
  <c r="AG130" i="6"/>
  <c r="AG129" i="6"/>
  <c r="AG128" i="6"/>
  <c r="AG127" i="6"/>
  <c r="AG126" i="6"/>
  <c r="AG124" i="6"/>
  <c r="AG123" i="6"/>
  <c r="AG122" i="6"/>
  <c r="AG121" i="6"/>
  <c r="AG120" i="6"/>
  <c r="AG119" i="6"/>
  <c r="AG118" i="6"/>
  <c r="AG117" i="6"/>
  <c r="AG115" i="6"/>
  <c r="AG114" i="6"/>
  <c r="AG113" i="6"/>
  <c r="AG112" i="6"/>
  <c r="AG111" i="6"/>
  <c r="AG110" i="6"/>
  <c r="AG109" i="6"/>
  <c r="AG108" i="6"/>
  <c r="AG107" i="6"/>
  <c r="AG106" i="6"/>
  <c r="AG105" i="6"/>
  <c r="AG104" i="6"/>
  <c r="AG103" i="6"/>
  <c r="AG102" i="6"/>
  <c r="AG101" i="6"/>
  <c r="AG100" i="6"/>
  <c r="AG99" i="6"/>
  <c r="AG98" i="6"/>
  <c r="AG97" i="6"/>
  <c r="AG96" i="6"/>
  <c r="AG95" i="6"/>
  <c r="AG94" i="6"/>
  <c r="AG93" i="6"/>
  <c r="AG92" i="6"/>
  <c r="AG91" i="6"/>
  <c r="AG90" i="6"/>
  <c r="AG89" i="6"/>
  <c r="AG88" i="6"/>
  <c r="AG87" i="6"/>
  <c r="AG86" i="6"/>
  <c r="AG85" i="6"/>
  <c r="AG84" i="6"/>
  <c r="AG83" i="6"/>
  <c r="AG82" i="6"/>
  <c r="AG81" i="6"/>
  <c r="AG80" i="6"/>
  <c r="AG79" i="6"/>
  <c r="AG78"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G45" i="6"/>
  <c r="AG44" i="6"/>
  <c r="AG43"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G9" i="6"/>
  <c r="AG8" i="6"/>
  <c r="AG7" i="6"/>
  <c r="AG6" i="6"/>
  <c r="AG5" i="6"/>
  <c r="AG4" i="6"/>
  <c r="AG3" i="6"/>
  <c r="AG2" i="6"/>
  <c r="AD179" i="6"/>
  <c r="AD178" i="6"/>
  <c r="AD177" i="6"/>
  <c r="AD176" i="6"/>
  <c r="AD175" i="6"/>
  <c r="AD174" i="6"/>
  <c r="AD173" i="6"/>
  <c r="AD172" i="6"/>
  <c r="AD171" i="6"/>
  <c r="AD170" i="6"/>
  <c r="AD169" i="6"/>
  <c r="AD168" i="6"/>
  <c r="AD167" i="6"/>
  <c r="AD166" i="6"/>
  <c r="AD165" i="6"/>
  <c r="AD164" i="6"/>
  <c r="AD163" i="6"/>
  <c r="AD162" i="6"/>
  <c r="AD161" i="6"/>
  <c r="AD160" i="6"/>
  <c r="AD159" i="6"/>
  <c r="AD158" i="6"/>
  <c r="AD157" i="6"/>
  <c r="AD156" i="6"/>
  <c r="AD155" i="6"/>
  <c r="AD154" i="6"/>
  <c r="AD153" i="6"/>
  <c r="AD152" i="6"/>
  <c r="AD151" i="6"/>
  <c r="AD150" i="6"/>
  <c r="AD149" i="6"/>
  <c r="AD148" i="6"/>
  <c r="AD147" i="6"/>
  <c r="AD146" i="6"/>
  <c r="AD145" i="6"/>
  <c r="AD144" i="6"/>
  <c r="AD143" i="6"/>
  <c r="AD142" i="6"/>
  <c r="AD141" i="6"/>
  <c r="AD140" i="6"/>
  <c r="AD139" i="6"/>
  <c r="AD138" i="6"/>
  <c r="AD137" i="6"/>
  <c r="AD136" i="6"/>
  <c r="AD135" i="6"/>
  <c r="AD134" i="6"/>
  <c r="AD133" i="6"/>
  <c r="AD132" i="6"/>
  <c r="AD131" i="6"/>
  <c r="AD130" i="6"/>
  <c r="AD129" i="6"/>
  <c r="AD128" i="6"/>
  <c r="AD127" i="6"/>
  <c r="AD126" i="6"/>
  <c r="AD124" i="6"/>
  <c r="AD123" i="6"/>
  <c r="AD122" i="6"/>
  <c r="AD121" i="6"/>
  <c r="AD120" i="6"/>
  <c r="AD119" i="6"/>
  <c r="AD118" i="6"/>
  <c r="AD117" i="6"/>
  <c r="AD115" i="6"/>
  <c r="AD114" i="6"/>
  <c r="AD113" i="6"/>
  <c r="AD112" i="6"/>
  <c r="AD111" i="6"/>
  <c r="AD110" i="6"/>
  <c r="AD109" i="6"/>
  <c r="AD108" i="6"/>
  <c r="AD107" i="6"/>
  <c r="AD106" i="6"/>
  <c r="AD105" i="6"/>
  <c r="AD104" i="6"/>
  <c r="AD103" i="6"/>
  <c r="AD102" i="6"/>
  <c r="AD101" i="6"/>
  <c r="AD100" i="6"/>
  <c r="AD99" i="6"/>
  <c r="AD98" i="6"/>
  <c r="AD97" i="6"/>
  <c r="AD96" i="6"/>
  <c r="AD95" i="6"/>
  <c r="AD94" i="6"/>
  <c r="AD93" i="6"/>
  <c r="AD92" i="6"/>
  <c r="AD91" i="6"/>
  <c r="AD90" i="6"/>
  <c r="AD89" i="6"/>
  <c r="AD88" i="6"/>
  <c r="AD87" i="6"/>
  <c r="AD86" i="6"/>
  <c r="AD85" i="6"/>
  <c r="AD84" i="6"/>
  <c r="AD83" i="6"/>
  <c r="AD82" i="6"/>
  <c r="AD81" i="6"/>
  <c r="AD80" i="6"/>
  <c r="AD79" i="6"/>
  <c r="AD78" i="6"/>
  <c r="AD77" i="6"/>
  <c r="AD76" i="6"/>
  <c r="AD75" i="6"/>
  <c r="AD74" i="6"/>
  <c r="AD73" i="6"/>
  <c r="AD72" i="6"/>
  <c r="AD71" i="6"/>
  <c r="AD70" i="6"/>
  <c r="AD69" i="6"/>
  <c r="AD68" i="6"/>
  <c r="AD67" i="6"/>
  <c r="AD66" i="6"/>
  <c r="AD65" i="6"/>
  <c r="AD64" i="6"/>
  <c r="AD63" i="6"/>
  <c r="AD62" i="6"/>
  <c r="AD61" i="6"/>
  <c r="AD60" i="6"/>
  <c r="AD59" i="6"/>
  <c r="AD58" i="6"/>
  <c r="AD57" i="6"/>
  <c r="AD56" i="6"/>
  <c r="AD55" i="6"/>
  <c r="AD54" i="6"/>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D6" i="6"/>
  <c r="AD5" i="6"/>
  <c r="AD4" i="6"/>
  <c r="AD3" i="6"/>
  <c r="AD2"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4" i="6"/>
  <c r="AA123" i="6"/>
  <c r="AA122" i="6"/>
  <c r="AA121" i="6"/>
  <c r="AA120" i="6"/>
  <c r="AA119" i="6"/>
  <c r="AA118" i="6"/>
  <c r="AA117" i="6"/>
  <c r="AA115" i="6"/>
  <c r="AA114" i="6"/>
  <c r="AA113" i="6"/>
  <c r="AA112" i="6"/>
  <c r="AA111" i="6"/>
  <c r="AA110" i="6"/>
  <c r="AA109" i="6"/>
  <c r="AA108" i="6"/>
  <c r="AA107" i="6"/>
  <c r="AA106" i="6"/>
  <c r="AA105" i="6"/>
  <c r="AA104" i="6"/>
  <c r="AA103" i="6"/>
  <c r="AA102" i="6"/>
  <c r="AA101" i="6"/>
  <c r="AA100" i="6"/>
  <c r="AA99" i="6"/>
  <c r="AA98" i="6"/>
  <c r="AA97" i="6"/>
  <c r="AA96" i="6"/>
  <c r="AA95" i="6"/>
  <c r="AA94" i="6"/>
  <c r="AA93" i="6"/>
  <c r="AA92" i="6"/>
  <c r="AA91" i="6"/>
  <c r="AA90" i="6"/>
  <c r="AA89" i="6"/>
  <c r="AA88" i="6"/>
  <c r="AA87" i="6"/>
  <c r="AA86" i="6"/>
  <c r="AA85" i="6"/>
  <c r="AA84" i="6"/>
  <c r="AA83" i="6"/>
  <c r="AA82" i="6"/>
  <c r="AA81" i="6"/>
  <c r="AA80" i="6"/>
  <c r="AA79" i="6"/>
  <c r="AA78"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AA45" i="6"/>
  <c r="AA44" i="6"/>
  <c r="AA43" i="6"/>
  <c r="AA42" i="6"/>
  <c r="AA41" i="6"/>
  <c r="AA40" i="6"/>
  <c r="AA39" i="6"/>
  <c r="AA38" i="6"/>
  <c r="AA37" i="6"/>
  <c r="AA36" i="6"/>
  <c r="AA35" i="6"/>
  <c r="AA34" i="6"/>
  <c r="AA33" i="6"/>
  <c r="AA32" i="6"/>
  <c r="AA31" i="6"/>
  <c r="AA30" i="6"/>
  <c r="AA29" i="6"/>
  <c r="AA28" i="6"/>
  <c r="AA27" i="6"/>
  <c r="AA26" i="6"/>
  <c r="AA25" i="6"/>
  <c r="AA24" i="6"/>
  <c r="AA23" i="6"/>
  <c r="AA22" i="6"/>
  <c r="AA21" i="6"/>
  <c r="AA20" i="6"/>
  <c r="AA19" i="6"/>
  <c r="AA18" i="6"/>
  <c r="AA17" i="6"/>
  <c r="AA16" i="6"/>
  <c r="AA15" i="6"/>
  <c r="AA14" i="6"/>
  <c r="AA13" i="6"/>
  <c r="AA12" i="6"/>
  <c r="AA11" i="6"/>
  <c r="AA10" i="6"/>
  <c r="AA9" i="6"/>
  <c r="AA8" i="6"/>
  <c r="AA7" i="6"/>
  <c r="AA6" i="6"/>
  <c r="AA5" i="6"/>
  <c r="AA4" i="6"/>
  <c r="AA3" i="6"/>
  <c r="AA2" i="6"/>
  <c r="X179" i="6"/>
  <c r="X178" i="6"/>
  <c r="X177" i="6"/>
  <c r="X176" i="6"/>
  <c r="X175" i="6"/>
  <c r="X174" i="6"/>
  <c r="X173" i="6"/>
  <c r="X172" i="6"/>
  <c r="X171" i="6"/>
  <c r="X170" i="6"/>
  <c r="X169" i="6"/>
  <c r="X168" i="6"/>
  <c r="X167" i="6"/>
  <c r="X166" i="6"/>
  <c r="X165" i="6"/>
  <c r="X164" i="6"/>
  <c r="X163" i="6"/>
  <c r="X162" i="6"/>
  <c r="X161" i="6"/>
  <c r="X160" i="6"/>
  <c r="X159" i="6"/>
  <c r="X158" i="6"/>
  <c r="X157" i="6"/>
  <c r="X156" i="6"/>
  <c r="X155" i="6"/>
  <c r="X154" i="6"/>
  <c r="X153" i="6"/>
  <c r="X152" i="6"/>
  <c r="X151" i="6"/>
  <c r="X150" i="6"/>
  <c r="X148" i="6"/>
  <c r="X147" i="6"/>
  <c r="X146" i="6"/>
  <c r="X145" i="6"/>
  <c r="X144" i="6"/>
  <c r="X143" i="6"/>
  <c r="X142" i="6"/>
  <c r="X141" i="6"/>
  <c r="X140" i="6"/>
  <c r="X139" i="6"/>
  <c r="X138" i="6"/>
  <c r="X137" i="6"/>
  <c r="X136" i="6"/>
  <c r="X135" i="6"/>
  <c r="X134" i="6"/>
  <c r="X133" i="6"/>
  <c r="X132" i="6"/>
  <c r="X131" i="6"/>
  <c r="X130" i="6"/>
  <c r="X129" i="6"/>
  <c r="X128" i="6"/>
  <c r="X127" i="6"/>
  <c r="X126" i="6"/>
  <c r="X124" i="6"/>
  <c r="X123" i="6"/>
  <c r="X122" i="6"/>
  <c r="X121" i="6"/>
  <c r="X120" i="6"/>
  <c r="X119" i="6"/>
  <c r="X118" i="6"/>
  <c r="X117" i="6"/>
  <c r="X115" i="6"/>
  <c r="X114" i="6"/>
  <c r="X113" i="6"/>
  <c r="X112" i="6"/>
  <c r="X111" i="6"/>
  <c r="X110" i="6"/>
  <c r="X109" i="6"/>
  <c r="X108" i="6"/>
  <c r="X107" i="6"/>
  <c r="X106" i="6"/>
  <c r="X105" i="6"/>
  <c r="X104" i="6"/>
  <c r="X103" i="6"/>
  <c r="X102" i="6"/>
  <c r="X101" i="6"/>
  <c r="X100" i="6"/>
  <c r="X99" i="6"/>
  <c r="X98" i="6"/>
  <c r="X97" i="6"/>
  <c r="X96" i="6"/>
  <c r="X95" i="6"/>
  <c r="X94" i="6"/>
  <c r="X93" i="6"/>
  <c r="X92" i="6"/>
  <c r="X91" i="6"/>
  <c r="X90" i="6"/>
  <c r="X89" i="6"/>
  <c r="X88" i="6"/>
  <c r="X87" i="6"/>
  <c r="X86" i="6"/>
  <c r="X85" i="6"/>
  <c r="X84" i="6"/>
  <c r="X83" i="6"/>
  <c r="X82" i="6"/>
  <c r="X81" i="6"/>
  <c r="X80" i="6"/>
  <c r="X79" i="6"/>
  <c r="X78" i="6"/>
  <c r="X77" i="6"/>
  <c r="X76" i="6"/>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4" i="6"/>
  <c r="X3" i="6"/>
  <c r="X2" i="6"/>
  <c r="U179" i="6"/>
  <c r="U178" i="6"/>
  <c r="U177" i="6"/>
  <c r="U176" i="6"/>
  <c r="U175" i="6"/>
  <c r="U174" i="6"/>
  <c r="U173" i="6"/>
  <c r="U172" i="6"/>
  <c r="U171" i="6"/>
  <c r="U170" i="6"/>
  <c r="U169" i="6"/>
  <c r="U168" i="6"/>
  <c r="U167" i="6"/>
  <c r="U166" i="6"/>
  <c r="U165" i="6"/>
  <c r="U164" i="6"/>
  <c r="U163" i="6"/>
  <c r="U162" i="6"/>
  <c r="U161" i="6"/>
  <c r="U160" i="6"/>
  <c r="U159" i="6"/>
  <c r="U158" i="6"/>
  <c r="U157" i="6"/>
  <c r="U156" i="6"/>
  <c r="U155" i="6"/>
  <c r="U154" i="6"/>
  <c r="U153" i="6"/>
  <c r="U152" i="6"/>
  <c r="U151" i="6"/>
  <c r="U150" i="6"/>
  <c r="U149" i="6"/>
  <c r="U148" i="6"/>
  <c r="U147" i="6"/>
  <c r="U146" i="6"/>
  <c r="U145" i="6"/>
  <c r="U144" i="6"/>
  <c r="U143" i="6"/>
  <c r="U142" i="6"/>
  <c r="U141" i="6"/>
  <c r="U140" i="6"/>
  <c r="U139" i="6"/>
  <c r="U138" i="6"/>
  <c r="U137" i="6"/>
  <c r="U136" i="6"/>
  <c r="U135" i="6"/>
  <c r="U134" i="6"/>
  <c r="U133" i="6"/>
  <c r="U132" i="6"/>
  <c r="U131" i="6"/>
  <c r="U130" i="6"/>
  <c r="U129" i="6"/>
  <c r="U128" i="6"/>
  <c r="U127" i="6"/>
  <c r="U126" i="6"/>
  <c r="U124" i="6"/>
  <c r="U123" i="6"/>
  <c r="U122" i="6"/>
  <c r="U121" i="6"/>
  <c r="U120" i="6"/>
  <c r="U119" i="6"/>
  <c r="U118" i="6"/>
  <c r="U117" i="6"/>
  <c r="U115" i="6"/>
  <c r="U114" i="6"/>
  <c r="U113" i="6"/>
  <c r="U112" i="6"/>
  <c r="U111" i="6"/>
  <c r="U110" i="6"/>
  <c r="U109" i="6"/>
  <c r="U108" i="6"/>
  <c r="U107" i="6"/>
  <c r="U106" i="6"/>
  <c r="U105" i="6"/>
  <c r="U104" i="6"/>
  <c r="U103" i="6"/>
  <c r="U102" i="6"/>
  <c r="U101" i="6"/>
  <c r="U100" i="6"/>
  <c r="U99" i="6"/>
  <c r="U98" i="6"/>
  <c r="U97" i="6"/>
  <c r="U96" i="6"/>
  <c r="U95" i="6"/>
  <c r="U94" i="6"/>
  <c r="U93" i="6"/>
  <c r="U92" i="6"/>
  <c r="U91" i="6"/>
  <c r="U90" i="6"/>
  <c r="U89" i="6"/>
  <c r="U88" i="6"/>
  <c r="U87" i="6"/>
  <c r="U86" i="6"/>
  <c r="U85" i="6"/>
  <c r="U84" i="6"/>
  <c r="U83" i="6"/>
  <c r="U82" i="6"/>
  <c r="U81" i="6"/>
  <c r="U80" i="6"/>
  <c r="U79" i="6"/>
  <c r="U78"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2"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4" i="6"/>
  <c r="R123" i="6"/>
  <c r="R122" i="6"/>
  <c r="R121" i="6"/>
  <c r="R120" i="6"/>
  <c r="R119" i="6"/>
  <c r="R118" i="6"/>
  <c r="R117"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7" i="6"/>
  <c r="R6" i="6"/>
  <c r="R5" i="6"/>
  <c r="R4" i="6"/>
  <c r="R3" i="6"/>
  <c r="R2"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4" i="6"/>
  <c r="O123" i="6"/>
  <c r="O122" i="6"/>
  <c r="O121" i="6"/>
  <c r="O120" i="6"/>
  <c r="O119" i="6"/>
  <c r="O118" i="6"/>
  <c r="O117"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O2"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4" i="6"/>
  <c r="L123" i="6"/>
  <c r="L122" i="6"/>
  <c r="L121" i="6"/>
  <c r="L120" i="6"/>
  <c r="L119" i="6"/>
  <c r="L118" i="6"/>
  <c r="L117"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 i="6"/>
  <c r="L2"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4" i="6"/>
  <c r="I123" i="6"/>
  <c r="I122" i="6"/>
  <c r="I121" i="6"/>
  <c r="I120" i="6"/>
  <c r="I119" i="6"/>
  <c r="I118" i="6"/>
  <c r="I117"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7" i="6"/>
  <c r="F118" i="6"/>
  <c r="F119" i="6"/>
  <c r="F120" i="6"/>
  <c r="F121" i="6"/>
  <c r="F122" i="6"/>
  <c r="F123" i="6"/>
  <c r="F124"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2" i="6"/>
  <c r="AE179" i="6"/>
  <c r="AB179" i="6"/>
  <c r="Y179" i="6"/>
  <c r="V179" i="6"/>
  <c r="S179" i="6"/>
  <c r="P179" i="6"/>
  <c r="M179" i="6"/>
  <c r="J179" i="6"/>
  <c r="G179" i="6"/>
  <c r="D179" i="6"/>
  <c r="AE173" i="6"/>
  <c r="AB173" i="6"/>
  <c r="Y173" i="6"/>
  <c r="V173" i="6"/>
  <c r="S173" i="6"/>
  <c r="P173" i="6"/>
  <c r="M173" i="6"/>
  <c r="J173" i="6"/>
  <c r="G173" i="6"/>
  <c r="D173" i="6"/>
  <c r="AE166" i="6"/>
  <c r="AB166" i="6"/>
  <c r="Y166" i="6"/>
  <c r="V166" i="6"/>
  <c r="S166" i="6"/>
  <c r="P166" i="6"/>
  <c r="M166" i="6"/>
  <c r="J166" i="6"/>
  <c r="G166" i="6"/>
  <c r="D166" i="6"/>
  <c r="AE161" i="6"/>
  <c r="AB161" i="6"/>
  <c r="Y161" i="6"/>
  <c r="V161" i="6"/>
  <c r="S161" i="6"/>
  <c r="P161" i="6"/>
  <c r="M161" i="6"/>
  <c r="J161" i="6"/>
  <c r="G161" i="6"/>
  <c r="D161" i="6"/>
  <c r="AE155" i="6"/>
  <c r="AB155" i="6"/>
  <c r="Y155" i="6"/>
  <c r="V155" i="6"/>
  <c r="S155" i="6"/>
  <c r="P155" i="6"/>
  <c r="M155" i="6"/>
  <c r="J155" i="6"/>
  <c r="G155" i="6"/>
  <c r="D155" i="6"/>
  <c r="AE149" i="6"/>
  <c r="AB149" i="6"/>
  <c r="Y149" i="6"/>
  <c r="V149" i="6"/>
  <c r="S149" i="6"/>
  <c r="P149" i="6"/>
  <c r="M149" i="6"/>
  <c r="J149" i="6"/>
  <c r="G149" i="6"/>
  <c r="D149" i="6"/>
  <c r="AE137" i="6"/>
  <c r="AB137" i="6"/>
  <c r="Y137" i="6"/>
  <c r="V137" i="6"/>
  <c r="S137" i="6"/>
  <c r="P137" i="6"/>
  <c r="M137" i="6"/>
  <c r="J137" i="6"/>
  <c r="G137" i="6"/>
  <c r="D137" i="6"/>
  <c r="AE131" i="6"/>
  <c r="AB131" i="6"/>
  <c r="Y131" i="6"/>
  <c r="V131" i="6"/>
  <c r="S131" i="6"/>
  <c r="P131" i="6"/>
  <c r="M131" i="6"/>
  <c r="J131" i="6"/>
  <c r="G131" i="6"/>
  <c r="D131" i="6"/>
  <c r="AE103" i="6"/>
  <c r="AB103" i="6"/>
  <c r="Y103" i="6"/>
  <c r="V103" i="6"/>
  <c r="S103" i="6"/>
  <c r="P103" i="6"/>
  <c r="M103" i="6"/>
  <c r="J103" i="6"/>
  <c r="G103" i="6"/>
  <c r="D103" i="6"/>
  <c r="AE98" i="6"/>
  <c r="AB98" i="6"/>
  <c r="Y98" i="6"/>
  <c r="V98" i="6"/>
  <c r="S98" i="6"/>
  <c r="P98" i="6"/>
  <c r="M98" i="6"/>
  <c r="J98" i="6"/>
  <c r="G98" i="6"/>
  <c r="D98" i="6"/>
  <c r="AE94" i="6"/>
  <c r="AB94" i="6"/>
  <c r="Y94" i="6"/>
  <c r="V94" i="6"/>
  <c r="S94" i="6"/>
  <c r="P94" i="6"/>
  <c r="M94" i="6"/>
  <c r="J94" i="6"/>
  <c r="G94" i="6"/>
  <c r="D94" i="6"/>
  <c r="AE88" i="6"/>
  <c r="AB88" i="6"/>
  <c r="Y88" i="6"/>
  <c r="V88" i="6"/>
  <c r="S88" i="6"/>
  <c r="P88" i="6"/>
  <c r="M88" i="6"/>
  <c r="J88" i="6"/>
  <c r="G88" i="6"/>
  <c r="D88" i="6"/>
  <c r="AE84" i="6"/>
  <c r="AB84" i="6"/>
  <c r="Y84" i="6"/>
  <c r="V84" i="6"/>
  <c r="S84" i="6"/>
  <c r="P84" i="6"/>
  <c r="M84" i="6"/>
  <c r="J84" i="6"/>
  <c r="G84" i="6"/>
  <c r="D84" i="6"/>
  <c r="AE78" i="6"/>
  <c r="AB78" i="6"/>
  <c r="Y78" i="6"/>
  <c r="V78" i="6"/>
  <c r="S78" i="6"/>
  <c r="P78" i="6"/>
  <c r="M78" i="6"/>
  <c r="J78" i="6"/>
  <c r="G78" i="6"/>
  <c r="D78" i="6"/>
  <c r="AE67" i="6"/>
  <c r="AB67" i="6"/>
  <c r="Y67" i="6"/>
  <c r="V67" i="6"/>
  <c r="S67" i="6"/>
  <c r="P67" i="6"/>
  <c r="M67" i="6"/>
  <c r="J67" i="6"/>
  <c r="G67" i="6"/>
  <c r="D67" i="6"/>
  <c r="AE61" i="6"/>
  <c r="AB61" i="6"/>
  <c r="Y61" i="6"/>
  <c r="V61" i="6"/>
  <c r="S61" i="6"/>
  <c r="P61" i="6"/>
  <c r="M61" i="6"/>
  <c r="J61" i="6"/>
  <c r="G61" i="6"/>
  <c r="D61" i="6"/>
  <c r="AE55" i="6"/>
  <c r="AB55" i="6"/>
  <c r="Y55" i="6"/>
  <c r="V55" i="6"/>
  <c r="S55" i="6"/>
  <c r="P55" i="6"/>
  <c r="M55" i="6"/>
  <c r="J55" i="6"/>
  <c r="G55" i="6"/>
  <c r="D55" i="6"/>
  <c r="AE48" i="6"/>
  <c r="AB48" i="6"/>
  <c r="Y48" i="6"/>
  <c r="V48" i="6"/>
  <c r="S48" i="6"/>
  <c r="P48" i="6"/>
  <c r="M48" i="6"/>
  <c r="J48" i="6"/>
  <c r="G48" i="6"/>
  <c r="D48" i="6"/>
  <c r="AE43" i="6"/>
  <c r="AB43" i="6"/>
  <c r="Y43" i="6"/>
  <c r="V43" i="6"/>
  <c r="S43" i="6"/>
  <c r="P43" i="6"/>
  <c r="M43" i="6"/>
  <c r="J43" i="6"/>
  <c r="G43" i="6"/>
  <c r="D43" i="6"/>
  <c r="AE38" i="6"/>
  <c r="AB38" i="6"/>
  <c r="Y38" i="6"/>
  <c r="V38" i="6"/>
  <c r="S38" i="6"/>
  <c r="P38" i="6"/>
  <c r="M38" i="6"/>
  <c r="J38" i="6"/>
  <c r="G38" i="6"/>
  <c r="D38" i="6"/>
  <c r="AE30" i="6"/>
  <c r="AB30" i="6"/>
  <c r="Y30" i="6"/>
  <c r="V30" i="6"/>
  <c r="S30" i="6"/>
  <c r="P30" i="6"/>
  <c r="M30" i="6"/>
  <c r="J30" i="6"/>
  <c r="G30" i="6"/>
  <c r="D30" i="6"/>
  <c r="AE25" i="6"/>
  <c r="AB25" i="6"/>
  <c r="Y25" i="6"/>
  <c r="V25" i="6"/>
  <c r="S25" i="6"/>
  <c r="P25" i="6"/>
  <c r="M25" i="6"/>
  <c r="J25" i="6"/>
  <c r="G25" i="6"/>
  <c r="D25" i="6"/>
  <c r="AE20" i="6"/>
  <c r="AB20" i="6"/>
  <c r="Y20" i="6"/>
  <c r="V20" i="6"/>
  <c r="S20" i="6"/>
  <c r="P20" i="6"/>
  <c r="M20" i="6"/>
  <c r="J20" i="6"/>
  <c r="G20" i="6"/>
  <c r="D20" i="6"/>
  <c r="AE11" i="6"/>
  <c r="AB11" i="6"/>
  <c r="Y11" i="6"/>
  <c r="V11" i="6"/>
  <c r="S11" i="6"/>
  <c r="P11" i="6"/>
  <c r="M11" i="6"/>
  <c r="J11" i="6"/>
  <c r="G11" i="6"/>
  <c r="D11" i="6"/>
  <c r="AE6" i="6"/>
  <c r="AB6" i="6"/>
  <c r="Y6" i="6"/>
  <c r="V6" i="6"/>
  <c r="S6" i="6"/>
  <c r="P6" i="6"/>
  <c r="M6" i="6"/>
  <c r="J6" i="6"/>
  <c r="G6" i="6"/>
  <c r="D6" i="6"/>
  <c r="AG179" i="3"/>
  <c r="AF179" i="3"/>
  <c r="AG178" i="3"/>
  <c r="AF178" i="3"/>
  <c r="AF178" i="5" s="1"/>
  <c r="AE178" i="7" s="1"/>
  <c r="AG177" i="3"/>
  <c r="AF177" i="3"/>
  <c r="AG176" i="3"/>
  <c r="AG176" i="5" s="1"/>
  <c r="AF176" i="3"/>
  <c r="AG175" i="3"/>
  <c r="AF175" i="3"/>
  <c r="AF175" i="5" s="1"/>
  <c r="AE175" i="7" s="1"/>
  <c r="AG174" i="3"/>
  <c r="AF174" i="3"/>
  <c r="AF174" i="5" s="1"/>
  <c r="AE174" i="7" s="1"/>
  <c r="AG173" i="3"/>
  <c r="AF173" i="3"/>
  <c r="AG172" i="3"/>
  <c r="AG172" i="5" s="1"/>
  <c r="AF172" i="3"/>
  <c r="AG171" i="3"/>
  <c r="AF171" i="3"/>
  <c r="AG170" i="3"/>
  <c r="AF170" i="3"/>
  <c r="AF170" i="5" s="1"/>
  <c r="AE170" i="7" s="1"/>
  <c r="AG169" i="3"/>
  <c r="AG169" i="5" s="1"/>
  <c r="AF169" i="3"/>
  <c r="AG168" i="3"/>
  <c r="AF168" i="3"/>
  <c r="AF168" i="5" s="1"/>
  <c r="AE168" i="7" s="1"/>
  <c r="AG167" i="3"/>
  <c r="AF167" i="3"/>
  <c r="AG166" i="3"/>
  <c r="AF166" i="3"/>
  <c r="AG165" i="3"/>
  <c r="AF165" i="3"/>
  <c r="AF165" i="5" s="1"/>
  <c r="AE165" i="7" s="1"/>
  <c r="AG164" i="3"/>
  <c r="AG164" i="5" s="1"/>
  <c r="AF164" i="3"/>
  <c r="AG163" i="3"/>
  <c r="AG163" i="5" s="1"/>
  <c r="AF163" i="3"/>
  <c r="AF163" i="5" s="1"/>
  <c r="AE163" i="7" s="1"/>
  <c r="AG162" i="3"/>
  <c r="AF162" i="3"/>
  <c r="AF162" i="5" s="1"/>
  <c r="AE162" i="7" s="1"/>
  <c r="AG161" i="3"/>
  <c r="AF161" i="3"/>
  <c r="AG160" i="3"/>
  <c r="AG160" i="5" s="1"/>
  <c r="AF160" i="3"/>
  <c r="AG159" i="3"/>
  <c r="AG159" i="5" s="1"/>
  <c r="AF159" i="3"/>
  <c r="AF159" i="5" s="1"/>
  <c r="AE159" i="7" s="1"/>
  <c r="AG158" i="3"/>
  <c r="AF158" i="3"/>
  <c r="AG157" i="3"/>
  <c r="AG157" i="5" s="1"/>
  <c r="AF157" i="3"/>
  <c r="AF157" i="5" s="1"/>
  <c r="AE157" i="7" s="1"/>
  <c r="AG156" i="3"/>
  <c r="AG156" i="5" s="1"/>
  <c r="AF156" i="3"/>
  <c r="AF156" i="5" s="1"/>
  <c r="AE156" i="7" s="1"/>
  <c r="AG155" i="3"/>
  <c r="AF155" i="3"/>
  <c r="AG154" i="3"/>
  <c r="AF154" i="3"/>
  <c r="AF154" i="5" s="1"/>
  <c r="AE154" i="7" s="1"/>
  <c r="AG153" i="3"/>
  <c r="AF153" i="3"/>
  <c r="AG152" i="3"/>
  <c r="AG152" i="5" s="1"/>
  <c r="AF152" i="3"/>
  <c r="AG151" i="3"/>
  <c r="AG151" i="5" s="1"/>
  <c r="AF151" i="3"/>
  <c r="AG150" i="3"/>
  <c r="AF150" i="3"/>
  <c r="AG149" i="3"/>
  <c r="AF149" i="3"/>
  <c r="AG148" i="3"/>
  <c r="AG148" i="5" s="1"/>
  <c r="AF148" i="3"/>
  <c r="AG147" i="3"/>
  <c r="AG147" i="5" s="1"/>
  <c r="AF147" i="3"/>
  <c r="AG146" i="3"/>
  <c r="AF146" i="3"/>
  <c r="AF146" i="5" s="1"/>
  <c r="AE146" i="7" s="1"/>
  <c r="AG145" i="3"/>
  <c r="AG145" i="5" s="1"/>
  <c r="AF145" i="3"/>
  <c r="AG144" i="3"/>
  <c r="AG144" i="5" s="1"/>
  <c r="AF144" i="3"/>
  <c r="AG143" i="3"/>
  <c r="AF143" i="3"/>
  <c r="AF143" i="5" s="1"/>
  <c r="AE143" i="7" s="1"/>
  <c r="AG142" i="3"/>
  <c r="AF142" i="3"/>
  <c r="AF142" i="5" s="1"/>
  <c r="AE142" i="7" s="1"/>
  <c r="AG141" i="3"/>
  <c r="AG141" i="5" s="1"/>
  <c r="AF141" i="3"/>
  <c r="AG140" i="3"/>
  <c r="AG140" i="5" s="1"/>
  <c r="AF140" i="3"/>
  <c r="AG139" i="3"/>
  <c r="AG139" i="5" s="1"/>
  <c r="AF139" i="3"/>
  <c r="AG138" i="3"/>
  <c r="AF138" i="3"/>
  <c r="AF138" i="5" s="1"/>
  <c r="AE138" i="7" s="1"/>
  <c r="AG137" i="3"/>
  <c r="AF137" i="3"/>
  <c r="AG136" i="3"/>
  <c r="AF136" i="3"/>
  <c r="AG135" i="3"/>
  <c r="AF135" i="3"/>
  <c r="AG134" i="3"/>
  <c r="AF134" i="3"/>
  <c r="AF134" i="5" s="1"/>
  <c r="AE134" i="7" s="1"/>
  <c r="AG133" i="3"/>
  <c r="AF133" i="3"/>
  <c r="AF133" i="5" s="1"/>
  <c r="AE133" i="7" s="1"/>
  <c r="AG132" i="3"/>
  <c r="AG132" i="5" s="1"/>
  <c r="AF132" i="3"/>
  <c r="AG131" i="3"/>
  <c r="AF131" i="3"/>
  <c r="AG130" i="3"/>
  <c r="AG130" i="5" s="1"/>
  <c r="AF130" i="3"/>
  <c r="AG129" i="3"/>
  <c r="AG129" i="5" s="1"/>
  <c r="AF129" i="3"/>
  <c r="AG128" i="3"/>
  <c r="AG128" i="5" s="1"/>
  <c r="AF128" i="3"/>
  <c r="AG127" i="3"/>
  <c r="AG127" i="5" s="1"/>
  <c r="AF127" i="3"/>
  <c r="AF127" i="5" s="1"/>
  <c r="AE127" i="7" s="1"/>
  <c r="AG126" i="3"/>
  <c r="AG126" i="5" s="1"/>
  <c r="AF126" i="3"/>
  <c r="AG124" i="3"/>
  <c r="AG124" i="5" s="1"/>
  <c r="AF124" i="3"/>
  <c r="AG123" i="3"/>
  <c r="AF123" i="3"/>
  <c r="AF123" i="5" s="1"/>
  <c r="AE123" i="7" s="1"/>
  <c r="AG122" i="3"/>
  <c r="AG122" i="5" s="1"/>
  <c r="AF122" i="3"/>
  <c r="AF122" i="5" s="1"/>
  <c r="AE122" i="7" s="1"/>
  <c r="AG121" i="3"/>
  <c r="AG121" i="5" s="1"/>
  <c r="AF121" i="3"/>
  <c r="AG120" i="3"/>
  <c r="AG120" i="5" s="1"/>
  <c r="AF120" i="3"/>
  <c r="AG119" i="3"/>
  <c r="AG119" i="5" s="1"/>
  <c r="AF119" i="3"/>
  <c r="AF119" i="5" s="1"/>
  <c r="AE119" i="7" s="1"/>
  <c r="AG118" i="3"/>
  <c r="AF118" i="3"/>
  <c r="AF118" i="6" s="1"/>
  <c r="AG117" i="3"/>
  <c r="AG117" i="5" s="1"/>
  <c r="AF117" i="3"/>
  <c r="AG115" i="3"/>
  <c r="AG115" i="5" s="1"/>
  <c r="AF115" i="3"/>
  <c r="AG114" i="3"/>
  <c r="AG114" i="5" s="1"/>
  <c r="AF114" i="3"/>
  <c r="AG113" i="3"/>
  <c r="AG113" i="5" s="1"/>
  <c r="AF113" i="3"/>
  <c r="AG112" i="3"/>
  <c r="AF112" i="3"/>
  <c r="AG111" i="3"/>
  <c r="AG111" i="5" s="1"/>
  <c r="AF111" i="3"/>
  <c r="AG110" i="3"/>
  <c r="AF110" i="3"/>
  <c r="AF110" i="5" s="1"/>
  <c r="AE110" i="7" s="1"/>
  <c r="AG109" i="3"/>
  <c r="AF109" i="3"/>
  <c r="AF109" i="5" s="1"/>
  <c r="AE109" i="7" s="1"/>
  <c r="AG108" i="3"/>
  <c r="AG108" i="5" s="1"/>
  <c r="AF108" i="3"/>
  <c r="AG107" i="3"/>
  <c r="AG107" i="5" s="1"/>
  <c r="AF107" i="3"/>
  <c r="AG106" i="3"/>
  <c r="AG106" i="5" s="1"/>
  <c r="AF106" i="3"/>
  <c r="AF106" i="5" s="1"/>
  <c r="AE106" i="7" s="1"/>
  <c r="AG105" i="3"/>
  <c r="AF105" i="3"/>
  <c r="AF105" i="6" s="1"/>
  <c r="AG104" i="3"/>
  <c r="AF104" i="3"/>
  <c r="AG103" i="3"/>
  <c r="AF103" i="3"/>
  <c r="AG102" i="3"/>
  <c r="AF102" i="3"/>
  <c r="AG101" i="3"/>
  <c r="AF101" i="3"/>
  <c r="AG100" i="3"/>
  <c r="AG100" i="5" s="1"/>
  <c r="AF100" i="3"/>
  <c r="AF100" i="5" s="1"/>
  <c r="AE100" i="7" s="1"/>
  <c r="AG99" i="3"/>
  <c r="AG99" i="5" s="1"/>
  <c r="AF99" i="3"/>
  <c r="AG98" i="3"/>
  <c r="AF98" i="3"/>
  <c r="AG97" i="3"/>
  <c r="AF97" i="3"/>
  <c r="AF97" i="5" s="1"/>
  <c r="AE97" i="7" s="1"/>
  <c r="AG96" i="3"/>
  <c r="AF96" i="3"/>
  <c r="AG95" i="3"/>
  <c r="AG95" i="5" s="1"/>
  <c r="AF95" i="3"/>
  <c r="AG94" i="3"/>
  <c r="AF94" i="3"/>
  <c r="AG93" i="3"/>
  <c r="AF93" i="3"/>
  <c r="AF93" i="5" s="1"/>
  <c r="AE93" i="7" s="1"/>
  <c r="AG92" i="3"/>
  <c r="AG92" i="5" s="1"/>
  <c r="AF92" i="3"/>
  <c r="AF92" i="5" s="1"/>
  <c r="AE92" i="7" s="1"/>
  <c r="AG91" i="3"/>
  <c r="AG91" i="5" s="1"/>
  <c r="AF91" i="3"/>
  <c r="AG90" i="3"/>
  <c r="AF90" i="3"/>
  <c r="AF90" i="5" s="1"/>
  <c r="AE90" i="7" s="1"/>
  <c r="AG89" i="3"/>
  <c r="AF89" i="3"/>
  <c r="AF89" i="5" s="1"/>
  <c r="AE89" i="7" s="1"/>
  <c r="AG88" i="3"/>
  <c r="AF88" i="3"/>
  <c r="AG87" i="3"/>
  <c r="AG87" i="5" s="1"/>
  <c r="AF87" i="3"/>
  <c r="AG86" i="3"/>
  <c r="AG86" i="5" s="1"/>
  <c r="AF86" i="3"/>
  <c r="AF86" i="5" s="1"/>
  <c r="AE86" i="7" s="1"/>
  <c r="AG85" i="3"/>
  <c r="AF85" i="3"/>
  <c r="AF85" i="6" s="1"/>
  <c r="AG84" i="3"/>
  <c r="AF84" i="3"/>
  <c r="AG83" i="3"/>
  <c r="AG83" i="5" s="1"/>
  <c r="AF83" i="3"/>
  <c r="AG82" i="3"/>
  <c r="AG82" i="5" s="1"/>
  <c r="AF82" i="3"/>
  <c r="AG81" i="3"/>
  <c r="AF81" i="3"/>
  <c r="AF81" i="5" s="1"/>
  <c r="AE81" i="7" s="1"/>
  <c r="AG80" i="3"/>
  <c r="AG80" i="5" s="1"/>
  <c r="AF80" i="3"/>
  <c r="AF80" i="5" s="1"/>
  <c r="AE80" i="7" s="1"/>
  <c r="AG79" i="3"/>
  <c r="AG79" i="5" s="1"/>
  <c r="AF79" i="3"/>
  <c r="AG78" i="3"/>
  <c r="AF78" i="3"/>
  <c r="AG77" i="3"/>
  <c r="AF77" i="3"/>
  <c r="AG76" i="3"/>
  <c r="AG76" i="5" s="1"/>
  <c r="AF76" i="3"/>
  <c r="AG75" i="3"/>
  <c r="AG75" i="5" s="1"/>
  <c r="AF75" i="3"/>
  <c r="AG74" i="3"/>
  <c r="AG74" i="5" s="1"/>
  <c r="AF74" i="3"/>
  <c r="AF74" i="5" s="1"/>
  <c r="AE74" i="7" s="1"/>
  <c r="AG73" i="3"/>
  <c r="AF73" i="3"/>
  <c r="AF73" i="6" s="1"/>
  <c r="AG72" i="3"/>
  <c r="AG72" i="5" s="1"/>
  <c r="AF72" i="3"/>
  <c r="AG71" i="3"/>
  <c r="AG71" i="5" s="1"/>
  <c r="AF71" i="3"/>
  <c r="AG70" i="3"/>
  <c r="AF70" i="3"/>
  <c r="AF70" i="5" s="1"/>
  <c r="AE70" i="7" s="1"/>
  <c r="AG69" i="3"/>
  <c r="AF69" i="3"/>
  <c r="AG68" i="3"/>
  <c r="AG68" i="5" s="1"/>
  <c r="AF68" i="3"/>
  <c r="AG67" i="3"/>
  <c r="AF67" i="3"/>
  <c r="AG66" i="3"/>
  <c r="AG66" i="5" s="1"/>
  <c r="AF66" i="3"/>
  <c r="AF66" i="5" s="1"/>
  <c r="AE66" i="7" s="1"/>
  <c r="AG65" i="3"/>
  <c r="AF65" i="3"/>
  <c r="AF65" i="5" s="1"/>
  <c r="AE65" i="7" s="1"/>
  <c r="AG64" i="3"/>
  <c r="AG64" i="5" s="1"/>
  <c r="AF64" i="3"/>
  <c r="AG63" i="3"/>
  <c r="AG63" i="5" s="1"/>
  <c r="AF63" i="3"/>
  <c r="AG62" i="3"/>
  <c r="AF62" i="3"/>
  <c r="AG61" i="3"/>
  <c r="AF61" i="3"/>
  <c r="AG60" i="3"/>
  <c r="AG60" i="5" s="1"/>
  <c r="AF60" i="3"/>
  <c r="AG59" i="3"/>
  <c r="AG59" i="5" s="1"/>
  <c r="AF59" i="3"/>
  <c r="AG58" i="3"/>
  <c r="AG58" i="5" s="1"/>
  <c r="AF58" i="3"/>
  <c r="AF58" i="5" s="1"/>
  <c r="AE58" i="7" s="1"/>
  <c r="AG57" i="3"/>
  <c r="AF57" i="3"/>
  <c r="AF57" i="5" s="1"/>
  <c r="AE57" i="7" s="1"/>
  <c r="AG56" i="3"/>
  <c r="AG56" i="5" s="1"/>
  <c r="AF56" i="3"/>
  <c r="AG55" i="3"/>
  <c r="AF55" i="3"/>
  <c r="AG54" i="3"/>
  <c r="AG54" i="5" s="1"/>
  <c r="AF54" i="3"/>
  <c r="AF54" i="5" s="1"/>
  <c r="AE54" i="7" s="1"/>
  <c r="AG53" i="3"/>
  <c r="AF53" i="3"/>
  <c r="AF53" i="6" s="1"/>
  <c r="AG52" i="3"/>
  <c r="AG52" i="5" s="1"/>
  <c r="AF52" i="3"/>
  <c r="AG51" i="3"/>
  <c r="AG51" i="5" s="1"/>
  <c r="AF51" i="3"/>
  <c r="AG50" i="3"/>
  <c r="AG50" i="5" s="1"/>
  <c r="AF50" i="3"/>
  <c r="AF50" i="5" s="1"/>
  <c r="AE50" i="7" s="1"/>
  <c r="AG49" i="3"/>
  <c r="AF49" i="3"/>
  <c r="AF49" i="5" s="1"/>
  <c r="AE49" i="7" s="1"/>
  <c r="AG48" i="3"/>
  <c r="AF48" i="3"/>
  <c r="AG47" i="3"/>
  <c r="AG47" i="5" s="1"/>
  <c r="AF47" i="3"/>
  <c r="AG46" i="3"/>
  <c r="AG46" i="5" s="1"/>
  <c r="AF46" i="3"/>
  <c r="AF46" i="5" s="1"/>
  <c r="AE46" i="7" s="1"/>
  <c r="AG45" i="3"/>
  <c r="AF45" i="3"/>
  <c r="AF45" i="5" s="1"/>
  <c r="AE45" i="7" s="1"/>
  <c r="AG44" i="3"/>
  <c r="AG44" i="5" s="1"/>
  <c r="AF44" i="3"/>
  <c r="AG43" i="3"/>
  <c r="AF43" i="3"/>
  <c r="AG42" i="3"/>
  <c r="AG42" i="5" s="1"/>
  <c r="AF42" i="3"/>
  <c r="AF42" i="5" s="1"/>
  <c r="AE42" i="7" s="1"/>
  <c r="AG41" i="3"/>
  <c r="AF41" i="3"/>
  <c r="AF41" i="6" s="1"/>
  <c r="AG40" i="3"/>
  <c r="AG40" i="5" s="1"/>
  <c r="AF40" i="3"/>
  <c r="AG39" i="3"/>
  <c r="AG39" i="5" s="1"/>
  <c r="AF39" i="3"/>
  <c r="AG38" i="3"/>
  <c r="AF38" i="3"/>
  <c r="AG37" i="3"/>
  <c r="AF37" i="3"/>
  <c r="AF37" i="5" s="1"/>
  <c r="AE37" i="7" s="1"/>
  <c r="AG36" i="3"/>
  <c r="AG36" i="5" s="1"/>
  <c r="AF36" i="3"/>
  <c r="AG35" i="3"/>
  <c r="AG35" i="5" s="1"/>
  <c r="AF35" i="3"/>
  <c r="AG34" i="3"/>
  <c r="AG34" i="5" s="1"/>
  <c r="AF34" i="3"/>
  <c r="AG33" i="3"/>
  <c r="AF33" i="3"/>
  <c r="AF33" i="5" s="1"/>
  <c r="AE33" i="7" s="1"/>
  <c r="AG32" i="3"/>
  <c r="AG32" i="5" s="1"/>
  <c r="AF32" i="3"/>
  <c r="AG31" i="3"/>
  <c r="AG31" i="5" s="1"/>
  <c r="AF31" i="3"/>
  <c r="AG30" i="3"/>
  <c r="AF30" i="3"/>
  <c r="AG29" i="3"/>
  <c r="AF29" i="3"/>
  <c r="AG28" i="3"/>
  <c r="AF28" i="3"/>
  <c r="AG27" i="3"/>
  <c r="AG27" i="5" s="1"/>
  <c r="AF27" i="3"/>
  <c r="AG26" i="3"/>
  <c r="AG26" i="5" s="1"/>
  <c r="AF26" i="3"/>
  <c r="AF26" i="5" s="1"/>
  <c r="AE26" i="7" s="1"/>
  <c r="AG25" i="3"/>
  <c r="AF25" i="3"/>
  <c r="AG24" i="3"/>
  <c r="AF24" i="3"/>
  <c r="AG23" i="3"/>
  <c r="AG23" i="5" s="1"/>
  <c r="AF23" i="3"/>
  <c r="AG22" i="3"/>
  <c r="AG22" i="5" s="1"/>
  <c r="AF22" i="3"/>
  <c r="AG21" i="3"/>
  <c r="AF21" i="3"/>
  <c r="AF21" i="6" s="1"/>
  <c r="AG20" i="3"/>
  <c r="AF20" i="3"/>
  <c r="AG19" i="3"/>
  <c r="AG19" i="5" s="1"/>
  <c r="AF19" i="3"/>
  <c r="AG18" i="3"/>
  <c r="AF18" i="3"/>
  <c r="AF18" i="5" s="1"/>
  <c r="AE18" i="7" s="1"/>
  <c r="AG17" i="3"/>
  <c r="AF17" i="3"/>
  <c r="AF17" i="5" s="1"/>
  <c r="AE17" i="7" s="1"/>
  <c r="AG16" i="3"/>
  <c r="AF16" i="3"/>
  <c r="AG15" i="3"/>
  <c r="AG15" i="5" s="1"/>
  <c r="AF15" i="3"/>
  <c r="AG14" i="3"/>
  <c r="AG14" i="5" s="1"/>
  <c r="AF14" i="3"/>
  <c r="AG13" i="3"/>
  <c r="AF13" i="3"/>
  <c r="AF13" i="5" s="1"/>
  <c r="AE13" i="7" s="1"/>
  <c r="AG12" i="3"/>
  <c r="AG12" i="5" s="1"/>
  <c r="AF12" i="3"/>
  <c r="AG11" i="3"/>
  <c r="AF11" i="3"/>
  <c r="AG10" i="3"/>
  <c r="AF10" i="3"/>
  <c r="AF10" i="5" s="1"/>
  <c r="AE10" i="7" s="1"/>
  <c r="AG9" i="3"/>
  <c r="AF9" i="3"/>
  <c r="AF9" i="6" s="1"/>
  <c r="AG8" i="3"/>
  <c r="AF8" i="3"/>
  <c r="AF8" i="5" s="1"/>
  <c r="AE8" i="7" s="1"/>
  <c r="AG7" i="3"/>
  <c r="AG7" i="5" s="1"/>
  <c r="AF7" i="3"/>
  <c r="AG6" i="3"/>
  <c r="AF6" i="3"/>
  <c r="AG5" i="3"/>
  <c r="AF5" i="3"/>
  <c r="AG4" i="3"/>
  <c r="AF4" i="3"/>
  <c r="AF4" i="5" s="1"/>
  <c r="AE4" i="7" s="1"/>
  <c r="AG3" i="3"/>
  <c r="AF3" i="3"/>
  <c r="AG2" i="3"/>
  <c r="AF2" i="3"/>
  <c r="AF2" i="5" s="1"/>
  <c r="AE2" i="7" s="1"/>
  <c r="AD179" i="3"/>
  <c r="AC179" i="3"/>
  <c r="AD178" i="3"/>
  <c r="AC178" i="3"/>
  <c r="AC178" i="5" s="1"/>
  <c r="AB178" i="7" s="1"/>
  <c r="AD177" i="3"/>
  <c r="AC177" i="3"/>
  <c r="AD176" i="3"/>
  <c r="AD176" i="5" s="1"/>
  <c r="AC176" i="3"/>
  <c r="AD175" i="3"/>
  <c r="AC175" i="3"/>
  <c r="AC175" i="5" s="1"/>
  <c r="AB175" i="7" s="1"/>
  <c r="AD174" i="3"/>
  <c r="AC174" i="3"/>
  <c r="AC174" i="5" s="1"/>
  <c r="AB174" i="7" s="1"/>
  <c r="AD173" i="3"/>
  <c r="AC173" i="3"/>
  <c r="AD172" i="3"/>
  <c r="AD172" i="5" s="1"/>
  <c r="AC172" i="3"/>
  <c r="AD171" i="3"/>
  <c r="AC171" i="3"/>
  <c r="AC171" i="5" s="1"/>
  <c r="AB171" i="7" s="1"/>
  <c r="AD170" i="3"/>
  <c r="AC170" i="3"/>
  <c r="AC170" i="5" s="1"/>
  <c r="AB170" i="7" s="1"/>
  <c r="AD169" i="3"/>
  <c r="AD169" i="5" s="1"/>
  <c r="AC169" i="3"/>
  <c r="AD168" i="3"/>
  <c r="AC168" i="3"/>
  <c r="AD167" i="3"/>
  <c r="AC167" i="3"/>
  <c r="AD166" i="3"/>
  <c r="AC166" i="3"/>
  <c r="AD165" i="3"/>
  <c r="AC165" i="3"/>
  <c r="AD164" i="3"/>
  <c r="AD164" i="5" s="1"/>
  <c r="AC164" i="3"/>
  <c r="AD163" i="3"/>
  <c r="AC163" i="3"/>
  <c r="AC163" i="5" s="1"/>
  <c r="AB163" i="7" s="1"/>
  <c r="AD162" i="3"/>
  <c r="AC162" i="3"/>
  <c r="AC162" i="5" s="1"/>
  <c r="AB162" i="7" s="1"/>
  <c r="AD161" i="3"/>
  <c r="AC161" i="3"/>
  <c r="AD160" i="3"/>
  <c r="AD160" i="5" s="1"/>
  <c r="AC160" i="3"/>
  <c r="AD159" i="3"/>
  <c r="AC159" i="3"/>
  <c r="AC159" i="5" s="1"/>
  <c r="AB159" i="7" s="1"/>
  <c r="AD158" i="3"/>
  <c r="AC158" i="3"/>
  <c r="AC158" i="5" s="1"/>
  <c r="AB158" i="7" s="1"/>
  <c r="AD157" i="3"/>
  <c r="AC157" i="3"/>
  <c r="AD156" i="3"/>
  <c r="AD156" i="5" s="1"/>
  <c r="AC156" i="3"/>
  <c r="AD155" i="3"/>
  <c r="AC155" i="3"/>
  <c r="AD154" i="3"/>
  <c r="AC154" i="3"/>
  <c r="AC154" i="5" s="1"/>
  <c r="AB154" i="7" s="1"/>
  <c r="AD153" i="3"/>
  <c r="AD153" i="5" s="1"/>
  <c r="AC153" i="3"/>
  <c r="AD152" i="3"/>
  <c r="AD152" i="5" s="1"/>
  <c r="AC152" i="3"/>
  <c r="AD151" i="3"/>
  <c r="AC151" i="3"/>
  <c r="AD150" i="3"/>
  <c r="AC150" i="3"/>
  <c r="AC150" i="5" s="1"/>
  <c r="AB150" i="7" s="1"/>
  <c r="AD149" i="3"/>
  <c r="AC149" i="3"/>
  <c r="AD148" i="3"/>
  <c r="AC148" i="3"/>
  <c r="AD147" i="3"/>
  <c r="AC147" i="3"/>
  <c r="AC147" i="5" s="1"/>
  <c r="AB147" i="7" s="1"/>
  <c r="AD146" i="3"/>
  <c r="AC146" i="3"/>
  <c r="AC146" i="5" s="1"/>
  <c r="AB146" i="7" s="1"/>
  <c r="AD145" i="3"/>
  <c r="AD145" i="5" s="1"/>
  <c r="AC145" i="3"/>
  <c r="AD144" i="3"/>
  <c r="AC144" i="3"/>
  <c r="AD143" i="3"/>
  <c r="AC143" i="3"/>
  <c r="AC143" i="5" s="1"/>
  <c r="AB143" i="7" s="1"/>
  <c r="AD142" i="3"/>
  <c r="AC142" i="3"/>
  <c r="AC142" i="5" s="1"/>
  <c r="AB142" i="7" s="1"/>
  <c r="AD141" i="3"/>
  <c r="AD141" i="5" s="1"/>
  <c r="AC141" i="3"/>
  <c r="AD140" i="3"/>
  <c r="AC140" i="3"/>
  <c r="AD139" i="3"/>
  <c r="AC139" i="3"/>
  <c r="AC139" i="5" s="1"/>
  <c r="AB139" i="7" s="1"/>
  <c r="AD138" i="3"/>
  <c r="AC138" i="3"/>
  <c r="AC138" i="5" s="1"/>
  <c r="AB138" i="7" s="1"/>
  <c r="AD137" i="3"/>
  <c r="AC137" i="3"/>
  <c r="AD136" i="3"/>
  <c r="AC136" i="3"/>
  <c r="AD135" i="3"/>
  <c r="AC135" i="3"/>
  <c r="AC135" i="5" s="1"/>
  <c r="AB135" i="7" s="1"/>
  <c r="AD134" i="3"/>
  <c r="AC134" i="3"/>
  <c r="AC134" i="5" s="1"/>
  <c r="AB134" i="7" s="1"/>
  <c r="AD133" i="3"/>
  <c r="AD133" i="5" s="1"/>
  <c r="AC133" i="3"/>
  <c r="AD132" i="3"/>
  <c r="AC132" i="3"/>
  <c r="AC132" i="5" s="1"/>
  <c r="AB132" i="7" s="1"/>
  <c r="AD131" i="3"/>
  <c r="AC131" i="3"/>
  <c r="AD130" i="3"/>
  <c r="AC130" i="3"/>
  <c r="AC130" i="5" s="1"/>
  <c r="AB130" i="7" s="1"/>
  <c r="AD129" i="3"/>
  <c r="AC129" i="3"/>
  <c r="AD128" i="3"/>
  <c r="AC128" i="3"/>
  <c r="AC128" i="5" s="1"/>
  <c r="AB128" i="7" s="1"/>
  <c r="AD127" i="3"/>
  <c r="AC127" i="3"/>
  <c r="AC127" i="5" s="1"/>
  <c r="AB127" i="7" s="1"/>
  <c r="AD126" i="3"/>
  <c r="AC126" i="3"/>
  <c r="AC126" i="5" s="1"/>
  <c r="AB126" i="7" s="1"/>
  <c r="AD124" i="3"/>
  <c r="AC124" i="3"/>
  <c r="AC124" i="5" s="1"/>
  <c r="AB124" i="7" s="1"/>
  <c r="AD123" i="3"/>
  <c r="AC123" i="3"/>
  <c r="AC123" i="5" s="1"/>
  <c r="AB123" i="7" s="1"/>
  <c r="AD122" i="3"/>
  <c r="AC122" i="3"/>
  <c r="AC122" i="5" s="1"/>
  <c r="AB122" i="7" s="1"/>
  <c r="AD121" i="3"/>
  <c r="AC121" i="3"/>
  <c r="AD120" i="3"/>
  <c r="AC120" i="3"/>
  <c r="AC120" i="5" s="1"/>
  <c r="AB120" i="7" s="1"/>
  <c r="AD119" i="3"/>
  <c r="AC119" i="3"/>
  <c r="AD118" i="3"/>
  <c r="AD118" i="5" s="1"/>
  <c r="AC118" i="3"/>
  <c r="AC118" i="5" s="1"/>
  <c r="AB118" i="7" s="1"/>
  <c r="AD117" i="3"/>
  <c r="AC117" i="3"/>
  <c r="AD115" i="3"/>
  <c r="AC115" i="3"/>
  <c r="AC115" i="5" s="1"/>
  <c r="AB115" i="7" s="1"/>
  <c r="AD114" i="3"/>
  <c r="AC114" i="3"/>
  <c r="AC114" i="5" s="1"/>
  <c r="AB114" i="7" s="1"/>
  <c r="AD113" i="3"/>
  <c r="AC113" i="3"/>
  <c r="AC113" i="5" s="1"/>
  <c r="AB113" i="7" s="1"/>
  <c r="AD112" i="3"/>
  <c r="AD112" i="5" s="1"/>
  <c r="AC112" i="3"/>
  <c r="AD111" i="3"/>
  <c r="AC111" i="3"/>
  <c r="AD110" i="3"/>
  <c r="AC110" i="3"/>
  <c r="AC110" i="5" s="1"/>
  <c r="AB110" i="7" s="1"/>
  <c r="AD109" i="3"/>
  <c r="AC109" i="3"/>
  <c r="AD108" i="3"/>
  <c r="AC108" i="3"/>
  <c r="AD107" i="3"/>
  <c r="AC107" i="3"/>
  <c r="AC107" i="5" s="1"/>
  <c r="AB107" i="7" s="1"/>
  <c r="AD106" i="3"/>
  <c r="AC106" i="3"/>
  <c r="AC106" i="5" s="1"/>
  <c r="AB106" i="7" s="1"/>
  <c r="AD105" i="3"/>
  <c r="AC105" i="3"/>
  <c r="AD104" i="3"/>
  <c r="AC104" i="3"/>
  <c r="AD103" i="3"/>
  <c r="AC103" i="3"/>
  <c r="AD102" i="3"/>
  <c r="AC102" i="3"/>
  <c r="AC102" i="5" s="1"/>
  <c r="AB102" i="7" s="1"/>
  <c r="AD101" i="3"/>
  <c r="AC101" i="3"/>
  <c r="AC101" i="5" s="1"/>
  <c r="AB101" i="7" s="1"/>
  <c r="AD100" i="3"/>
  <c r="AC100" i="3"/>
  <c r="AD99" i="3"/>
  <c r="AC99" i="3"/>
  <c r="AC99" i="5" s="1"/>
  <c r="AB99" i="7" s="1"/>
  <c r="AD98" i="3"/>
  <c r="AC98" i="3"/>
  <c r="AD97" i="3"/>
  <c r="AC97" i="3"/>
  <c r="AD96" i="3"/>
  <c r="AC96" i="3"/>
  <c r="AD95" i="3"/>
  <c r="AD95" i="5" s="1"/>
  <c r="AC95" i="3"/>
  <c r="AC95" i="5" s="1"/>
  <c r="AB95" i="7" s="1"/>
  <c r="AD94" i="3"/>
  <c r="AC94" i="3"/>
  <c r="AD93" i="3"/>
  <c r="AC93" i="3"/>
  <c r="AD92" i="3"/>
  <c r="AD92" i="5" s="1"/>
  <c r="AC92" i="3"/>
  <c r="AC92" i="5" s="1"/>
  <c r="AB92" i="7" s="1"/>
  <c r="AD91" i="3"/>
  <c r="AD91" i="5" s="1"/>
  <c r="AC91" i="3"/>
  <c r="AC91" i="5" s="1"/>
  <c r="AB91" i="7" s="1"/>
  <c r="AD90" i="3"/>
  <c r="AC90" i="3"/>
  <c r="AC90" i="5" s="1"/>
  <c r="AB90" i="7" s="1"/>
  <c r="AD89" i="3"/>
  <c r="AC89" i="3"/>
  <c r="AD88" i="3"/>
  <c r="AC88" i="3"/>
  <c r="AD87" i="3"/>
  <c r="AD87" i="5" s="1"/>
  <c r="AC87" i="3"/>
  <c r="AC87" i="5" s="1"/>
  <c r="AB87" i="7" s="1"/>
  <c r="AD86" i="3"/>
  <c r="AC86" i="3"/>
  <c r="AC86" i="5" s="1"/>
  <c r="AB86" i="7" s="1"/>
  <c r="AD85" i="3"/>
  <c r="AC85" i="3"/>
  <c r="AD84" i="3"/>
  <c r="AC84" i="3"/>
  <c r="AD83" i="3"/>
  <c r="AD83" i="5" s="1"/>
  <c r="AC83" i="3"/>
  <c r="AD82" i="3"/>
  <c r="AC82" i="3"/>
  <c r="AD81" i="3"/>
  <c r="AC81" i="3"/>
  <c r="AD80" i="3"/>
  <c r="AD80" i="5" s="1"/>
  <c r="AC80" i="3"/>
  <c r="AC80" i="5" s="1"/>
  <c r="AB80" i="7" s="1"/>
  <c r="AD79" i="3"/>
  <c r="AD79" i="5" s="1"/>
  <c r="AC79" i="3"/>
  <c r="AD78" i="3"/>
  <c r="AC78" i="3"/>
  <c r="AD77" i="3"/>
  <c r="AC77" i="3"/>
  <c r="AD76" i="3"/>
  <c r="AD76" i="5" s="1"/>
  <c r="AC76" i="3"/>
  <c r="AC76" i="5" s="1"/>
  <c r="AB76" i="7" s="1"/>
  <c r="AD75" i="3"/>
  <c r="AD75" i="5" s="1"/>
  <c r="AC75" i="3"/>
  <c r="AD74" i="3"/>
  <c r="AC74" i="3"/>
  <c r="AD73" i="3"/>
  <c r="AC73" i="3"/>
  <c r="AD72" i="3"/>
  <c r="AD72" i="5" s="1"/>
  <c r="AC72" i="3"/>
  <c r="AC72" i="5" s="1"/>
  <c r="AB72" i="7" s="1"/>
  <c r="AD71" i="3"/>
  <c r="AD71" i="5" s="1"/>
  <c r="AC71" i="3"/>
  <c r="AD70" i="3"/>
  <c r="AC70" i="3"/>
  <c r="AC70" i="5" s="1"/>
  <c r="AB70" i="7" s="1"/>
  <c r="AD69" i="3"/>
  <c r="AC69" i="3"/>
  <c r="AD68" i="3"/>
  <c r="AD68" i="5" s="1"/>
  <c r="AC68" i="3"/>
  <c r="AD67" i="3"/>
  <c r="AC67" i="3"/>
  <c r="AD66" i="3"/>
  <c r="AC66" i="3"/>
  <c r="AC66" i="5" s="1"/>
  <c r="AB66" i="7" s="1"/>
  <c r="AD65" i="3"/>
  <c r="AC65" i="3"/>
  <c r="AD64" i="3"/>
  <c r="AC64" i="3"/>
  <c r="AD63" i="3"/>
  <c r="AD63" i="5" s="1"/>
  <c r="AC63" i="3"/>
  <c r="AD62" i="3"/>
  <c r="AC62" i="3"/>
  <c r="AC62" i="5" s="1"/>
  <c r="AB62" i="7" s="1"/>
  <c r="AD61" i="3"/>
  <c r="AC61" i="3"/>
  <c r="AD60" i="3"/>
  <c r="AD60" i="5" s="1"/>
  <c r="AC60" i="3"/>
  <c r="AD59" i="3"/>
  <c r="AD59" i="5" s="1"/>
  <c r="AC59" i="3"/>
  <c r="AD58" i="3"/>
  <c r="AC58" i="3"/>
  <c r="AC58" i="5" s="1"/>
  <c r="AB58" i="7" s="1"/>
  <c r="AD57" i="3"/>
  <c r="AC57" i="3"/>
  <c r="AD56" i="3"/>
  <c r="AD56" i="5" s="1"/>
  <c r="AC56" i="3"/>
  <c r="AD55" i="3"/>
  <c r="AC55" i="3"/>
  <c r="AD54" i="3"/>
  <c r="AC54" i="3"/>
  <c r="AC54" i="5" s="1"/>
  <c r="AB54" i="7" s="1"/>
  <c r="AD53" i="3"/>
  <c r="AC53" i="3"/>
  <c r="AC53" i="5" s="1"/>
  <c r="AB53" i="7" s="1"/>
  <c r="AD52" i="3"/>
  <c r="AD52" i="5" s="1"/>
  <c r="AC52" i="3"/>
  <c r="AD51" i="3"/>
  <c r="AD51" i="5" s="1"/>
  <c r="AC51" i="3"/>
  <c r="AD50" i="3"/>
  <c r="AC50" i="3"/>
  <c r="AC50" i="5" s="1"/>
  <c r="AB50" i="7" s="1"/>
  <c r="AD49" i="3"/>
  <c r="AC49" i="3"/>
  <c r="AC49" i="5" s="1"/>
  <c r="AB49" i="7" s="1"/>
  <c r="AD48" i="3"/>
  <c r="AC48" i="3"/>
  <c r="AD47" i="3"/>
  <c r="AD47" i="5" s="1"/>
  <c r="AC47" i="3"/>
  <c r="AD46" i="3"/>
  <c r="AC46" i="3"/>
  <c r="AC46" i="5" s="1"/>
  <c r="AB46" i="7" s="1"/>
  <c r="AD45" i="3"/>
  <c r="AC45" i="3"/>
  <c r="AC45" i="5" s="1"/>
  <c r="AB45" i="7" s="1"/>
  <c r="AD44" i="3"/>
  <c r="AD44" i="5" s="1"/>
  <c r="AC44" i="3"/>
  <c r="AD43" i="3"/>
  <c r="AC43" i="3"/>
  <c r="AD42" i="3"/>
  <c r="AC42" i="3"/>
  <c r="AC42" i="5" s="1"/>
  <c r="AB42" i="7" s="1"/>
  <c r="AD41" i="3"/>
  <c r="AC41" i="3"/>
  <c r="AC41" i="5" s="1"/>
  <c r="AB41" i="7" s="1"/>
  <c r="AD40" i="3"/>
  <c r="AC40" i="3"/>
  <c r="AD39" i="3"/>
  <c r="AD39" i="5" s="1"/>
  <c r="AC39" i="3"/>
  <c r="AD38" i="3"/>
  <c r="AC38" i="3"/>
  <c r="AD37" i="3"/>
  <c r="AC37" i="3"/>
  <c r="AC37" i="5" s="1"/>
  <c r="AB37" i="7" s="1"/>
  <c r="AD36" i="3"/>
  <c r="AD36" i="5" s="1"/>
  <c r="AC36" i="3"/>
  <c r="AD35" i="3"/>
  <c r="AD35" i="5" s="1"/>
  <c r="AC35" i="3"/>
  <c r="AD34" i="3"/>
  <c r="AC34" i="3"/>
  <c r="AC34" i="5" s="1"/>
  <c r="AB34" i="7" s="1"/>
  <c r="AD33" i="3"/>
  <c r="AC33" i="3"/>
  <c r="AD32" i="3"/>
  <c r="AC32" i="3"/>
  <c r="AD31" i="3"/>
  <c r="AD31" i="5" s="1"/>
  <c r="AC31" i="3"/>
  <c r="AD30" i="3"/>
  <c r="AC30" i="3"/>
  <c r="AD29" i="3"/>
  <c r="AC29" i="3"/>
  <c r="AC29" i="5" s="1"/>
  <c r="AB29" i="7" s="1"/>
  <c r="AD28" i="3"/>
  <c r="AD28" i="5" s="1"/>
  <c r="AC28" i="3"/>
  <c r="AD27" i="3"/>
  <c r="AD27" i="5" s="1"/>
  <c r="AC27" i="3"/>
  <c r="AD26" i="3"/>
  <c r="AC26" i="3"/>
  <c r="AC26" i="6" s="1"/>
  <c r="AD25" i="3"/>
  <c r="AC25" i="3"/>
  <c r="AD24" i="3"/>
  <c r="AD24" i="5" s="1"/>
  <c r="AC24" i="3"/>
  <c r="AD23" i="3"/>
  <c r="AD23" i="5" s="1"/>
  <c r="AC23" i="3"/>
  <c r="AD22" i="3"/>
  <c r="AC22" i="3"/>
  <c r="AD21" i="3"/>
  <c r="AC21" i="3"/>
  <c r="AC21" i="5" s="1"/>
  <c r="AB21" i="7" s="1"/>
  <c r="AD20" i="3"/>
  <c r="AC20" i="3"/>
  <c r="AD19" i="3"/>
  <c r="AD19" i="5" s="1"/>
  <c r="AC19" i="3"/>
  <c r="AD18" i="3"/>
  <c r="AC18" i="3"/>
  <c r="AC18" i="5" s="1"/>
  <c r="AB18" i="7" s="1"/>
  <c r="AD17" i="3"/>
  <c r="AC17" i="3"/>
  <c r="AC17" i="5" s="1"/>
  <c r="AB17" i="7" s="1"/>
  <c r="AD16" i="3"/>
  <c r="AC16" i="3"/>
  <c r="AD15" i="3"/>
  <c r="AD15" i="5" s="1"/>
  <c r="AC15" i="3"/>
  <c r="AD14" i="3"/>
  <c r="AC14" i="3"/>
  <c r="AC14" i="5" s="1"/>
  <c r="AB14" i="7" s="1"/>
  <c r="AD13" i="3"/>
  <c r="AC13" i="3"/>
  <c r="AC13" i="5" s="1"/>
  <c r="AB13" i="7" s="1"/>
  <c r="AD12" i="3"/>
  <c r="AC12" i="3"/>
  <c r="AC12" i="5" s="1"/>
  <c r="AB12" i="7" s="1"/>
  <c r="AD11" i="3"/>
  <c r="AC11" i="3"/>
  <c r="AD10" i="3"/>
  <c r="AC10" i="3"/>
  <c r="AD9" i="3"/>
  <c r="AC9" i="3"/>
  <c r="AC9" i="5" s="1"/>
  <c r="AB9" i="7" s="1"/>
  <c r="AD8" i="3"/>
  <c r="AD8" i="5" s="1"/>
  <c r="AC8" i="3"/>
  <c r="AD7" i="3"/>
  <c r="AD7" i="5" s="1"/>
  <c r="AC7" i="3"/>
  <c r="AD6" i="3"/>
  <c r="AC6" i="3"/>
  <c r="AD5" i="3"/>
  <c r="AC5" i="3"/>
  <c r="AC5" i="5" s="1"/>
  <c r="AB5" i="7" s="1"/>
  <c r="AD4" i="3"/>
  <c r="AC4" i="3"/>
  <c r="AC4" i="5" s="1"/>
  <c r="AB4" i="7" s="1"/>
  <c r="AD3" i="3"/>
  <c r="AD3" i="5" s="1"/>
  <c r="AC3" i="3"/>
  <c r="AD2" i="3"/>
  <c r="AC2" i="3"/>
  <c r="AC2" i="5" s="1"/>
  <c r="AB2" i="7" s="1"/>
  <c r="AA179" i="3"/>
  <c r="Z179" i="3"/>
  <c r="AA178" i="3"/>
  <c r="AA178" i="5" s="1"/>
  <c r="Z178" i="3"/>
  <c r="AA177" i="3"/>
  <c r="Z177" i="3"/>
  <c r="Z177" i="5" s="1"/>
  <c r="Y177" i="7" s="1"/>
  <c r="AA176" i="3"/>
  <c r="AA176" i="5" s="1"/>
  <c r="Z176" i="3"/>
  <c r="Z176" i="5" s="1"/>
  <c r="Y176" i="7" s="1"/>
  <c r="AA175" i="3"/>
  <c r="Z175" i="3"/>
  <c r="Z175" i="5" s="1"/>
  <c r="Y175" i="7" s="1"/>
  <c r="AA174" i="3"/>
  <c r="Z174" i="3"/>
  <c r="AA173" i="3"/>
  <c r="Z173" i="3"/>
  <c r="AA172" i="3"/>
  <c r="AA172" i="5" s="1"/>
  <c r="Z172" i="3"/>
  <c r="AA171" i="3"/>
  <c r="Z171" i="3"/>
  <c r="Z171" i="5" s="1"/>
  <c r="Y171" i="7" s="1"/>
  <c r="AA170" i="3"/>
  <c r="AA170" i="5" s="1"/>
  <c r="Z170" i="3"/>
  <c r="AA169" i="3"/>
  <c r="AA169" i="5" s="1"/>
  <c r="Z169" i="3"/>
  <c r="AA168" i="3"/>
  <c r="AA168" i="5" s="1"/>
  <c r="Z168" i="3"/>
  <c r="AA167" i="3"/>
  <c r="Z167" i="3"/>
  <c r="Z167" i="5" s="1"/>
  <c r="Y167" i="7" s="1"/>
  <c r="AA166" i="3"/>
  <c r="Z166" i="3"/>
  <c r="AA165" i="3"/>
  <c r="AA165" i="5" s="1"/>
  <c r="Z165" i="3"/>
  <c r="AA164" i="3"/>
  <c r="AA164" i="5" s="1"/>
  <c r="Z164" i="3"/>
  <c r="AA163" i="3"/>
  <c r="Z163" i="3"/>
  <c r="AA162" i="3"/>
  <c r="Z162" i="3"/>
  <c r="Z162" i="5" s="1"/>
  <c r="Y162" i="7" s="1"/>
  <c r="AA161" i="3"/>
  <c r="Z161" i="3"/>
  <c r="AA160" i="3"/>
  <c r="AA160" i="5" s="1"/>
  <c r="Z160" i="3"/>
  <c r="AA159" i="3"/>
  <c r="Z159" i="3"/>
  <c r="Z159" i="5" s="1"/>
  <c r="Y159" i="7" s="1"/>
  <c r="AA158" i="3"/>
  <c r="AA158" i="5" s="1"/>
  <c r="Z158" i="3"/>
  <c r="Z158" i="5" s="1"/>
  <c r="Y158" i="7" s="1"/>
  <c r="AA157" i="3"/>
  <c r="AA157" i="5" s="1"/>
  <c r="Z157" i="3"/>
  <c r="AA156" i="3"/>
  <c r="AA156" i="5" s="1"/>
  <c r="Z156" i="3"/>
  <c r="AA155" i="3"/>
  <c r="Z155" i="3"/>
  <c r="AA154" i="3"/>
  <c r="Z154" i="3"/>
  <c r="Z154" i="5" s="1"/>
  <c r="Y154" i="7" s="1"/>
  <c r="AA153" i="3"/>
  <c r="AA153" i="5" s="1"/>
  <c r="Z153" i="3"/>
  <c r="AA152" i="3"/>
  <c r="AA152" i="5" s="1"/>
  <c r="Z152" i="3"/>
  <c r="AA151" i="3"/>
  <c r="Z151" i="3"/>
  <c r="Z151" i="5" s="1"/>
  <c r="Y151" i="7" s="1"/>
  <c r="AA150" i="3"/>
  <c r="AA150" i="5" s="1"/>
  <c r="Z150" i="3"/>
  <c r="Z150" i="5" s="1"/>
  <c r="Y150" i="7" s="1"/>
  <c r="AA149" i="3"/>
  <c r="Z149" i="3"/>
  <c r="AA148" i="3"/>
  <c r="AA148" i="5" s="1"/>
  <c r="Z148" i="3"/>
  <c r="AA147" i="3"/>
  <c r="Z147" i="3"/>
  <c r="Z147" i="5" s="1"/>
  <c r="Y147" i="7" s="1"/>
  <c r="AA146" i="3"/>
  <c r="Z146" i="3"/>
  <c r="Z146" i="5" s="1"/>
  <c r="Y146" i="7" s="1"/>
  <c r="AA145" i="3"/>
  <c r="AA145" i="5" s="1"/>
  <c r="Z145" i="3"/>
  <c r="AA144" i="3"/>
  <c r="AA144" i="5" s="1"/>
  <c r="Z144" i="3"/>
  <c r="AA143" i="3"/>
  <c r="Z143" i="3"/>
  <c r="Z143" i="5" s="1"/>
  <c r="Y143" i="7" s="1"/>
  <c r="AA142" i="3"/>
  <c r="AA142" i="5" s="1"/>
  <c r="Z142" i="3"/>
  <c r="Z142" i="5" s="1"/>
  <c r="Y142" i="7" s="1"/>
  <c r="AA141" i="3"/>
  <c r="AA141" i="5" s="1"/>
  <c r="Z141" i="3"/>
  <c r="AA140" i="3"/>
  <c r="AA140" i="5" s="1"/>
  <c r="Z140" i="3"/>
  <c r="AA139" i="3"/>
  <c r="Z139" i="3"/>
  <c r="Z139" i="5" s="1"/>
  <c r="Y139" i="7" s="1"/>
  <c r="AA138" i="3"/>
  <c r="AA138" i="5" s="1"/>
  <c r="Z138" i="3"/>
  <c r="Z138" i="5" s="1"/>
  <c r="Y138" i="7" s="1"/>
  <c r="AA137" i="3"/>
  <c r="Z137" i="3"/>
  <c r="AA136" i="3"/>
  <c r="AA136" i="5" s="1"/>
  <c r="Z136" i="3"/>
  <c r="AA135" i="3"/>
  <c r="Z135" i="3"/>
  <c r="Z135" i="5" s="1"/>
  <c r="Y135" i="7" s="1"/>
  <c r="AA134" i="3"/>
  <c r="AA134" i="5" s="1"/>
  <c r="Z134" i="3"/>
  <c r="Z134" i="5" s="1"/>
  <c r="Y134" i="7" s="1"/>
  <c r="AA133" i="3"/>
  <c r="AA133" i="5" s="1"/>
  <c r="Z133" i="3"/>
  <c r="AA132" i="3"/>
  <c r="AA132" i="5" s="1"/>
  <c r="Z132" i="3"/>
  <c r="AA131" i="3"/>
  <c r="Z131" i="3"/>
  <c r="AA130" i="3"/>
  <c r="Z130" i="3"/>
  <c r="Z130" i="5" s="1"/>
  <c r="Y130" i="7" s="1"/>
  <c r="AA129" i="3"/>
  <c r="AA129" i="5" s="1"/>
  <c r="Z129" i="3"/>
  <c r="AA128" i="3"/>
  <c r="AA128" i="5" s="1"/>
  <c r="Z128" i="3"/>
  <c r="AA127" i="3"/>
  <c r="Z127" i="3"/>
  <c r="Z127" i="5" s="1"/>
  <c r="Y127" i="7" s="1"/>
  <c r="AA126" i="3"/>
  <c r="Z126" i="3"/>
  <c r="Z126" i="5" s="1"/>
  <c r="Y126" i="7" s="1"/>
  <c r="AA124" i="3"/>
  <c r="AA124" i="5" s="1"/>
  <c r="Z124" i="3"/>
  <c r="AA123" i="3"/>
  <c r="Z123" i="3"/>
  <c r="AA122" i="3"/>
  <c r="AA122" i="5" s="1"/>
  <c r="Z122" i="3"/>
  <c r="Z122" i="5" s="1"/>
  <c r="Y122" i="7" s="1"/>
  <c r="AA121" i="3"/>
  <c r="AA121" i="5" s="1"/>
  <c r="Z121" i="3"/>
  <c r="AA120" i="3"/>
  <c r="AA120" i="5" s="1"/>
  <c r="Z120" i="3"/>
  <c r="AA119" i="3"/>
  <c r="Z119" i="3"/>
  <c r="Z119" i="5" s="1"/>
  <c r="Y119" i="7" s="1"/>
  <c r="AA118" i="3"/>
  <c r="Z118" i="3"/>
  <c r="Z118" i="5" s="1"/>
  <c r="Y118" i="7" s="1"/>
  <c r="AA117" i="3"/>
  <c r="Z117" i="3"/>
  <c r="AA115" i="3"/>
  <c r="AA115" i="5" s="1"/>
  <c r="Z115" i="3"/>
  <c r="AA114" i="3"/>
  <c r="Z114" i="3"/>
  <c r="Z114" i="5" s="1"/>
  <c r="Y114" i="7" s="1"/>
  <c r="AA113" i="3"/>
  <c r="AA113" i="5" s="1"/>
  <c r="Z113" i="3"/>
  <c r="AA112" i="3"/>
  <c r="AA112" i="5" s="1"/>
  <c r="Z112" i="3"/>
  <c r="AA111" i="3"/>
  <c r="AA111" i="5" s="1"/>
  <c r="Z111" i="3"/>
  <c r="AA110" i="3"/>
  <c r="Z110" i="3"/>
  <c r="Z110" i="5" s="1"/>
  <c r="Y110" i="7" s="1"/>
  <c r="AA109" i="3"/>
  <c r="Z109" i="3"/>
  <c r="Z109" i="5" s="1"/>
  <c r="Y109" i="7" s="1"/>
  <c r="AA108" i="3"/>
  <c r="Z108" i="3"/>
  <c r="AA107" i="3"/>
  <c r="AA107" i="5" s="1"/>
  <c r="Z107" i="3"/>
  <c r="AA106" i="3"/>
  <c r="Z106" i="3"/>
  <c r="Z106" i="5" s="1"/>
  <c r="Y106" i="7" s="1"/>
  <c r="AA105" i="3"/>
  <c r="AA105" i="5" s="1"/>
  <c r="Z105" i="3"/>
  <c r="Z105" i="5" s="1"/>
  <c r="Y105" i="7" s="1"/>
  <c r="AA104" i="3"/>
  <c r="AA104" i="5" s="1"/>
  <c r="Z104" i="3"/>
  <c r="AA103" i="3"/>
  <c r="Z103" i="3"/>
  <c r="AA102" i="3"/>
  <c r="Z102" i="3"/>
  <c r="Z102" i="5" s="1"/>
  <c r="Y102" i="7" s="1"/>
  <c r="AA101" i="3"/>
  <c r="AA101" i="5" s="1"/>
  <c r="Z101" i="3"/>
  <c r="Z101" i="5" s="1"/>
  <c r="Y101" i="7" s="1"/>
  <c r="AA100" i="3"/>
  <c r="Z100" i="3"/>
  <c r="AA99" i="3"/>
  <c r="AA99" i="5" s="1"/>
  <c r="Z99" i="3"/>
  <c r="AA98" i="3"/>
  <c r="Z98" i="3"/>
  <c r="AA97" i="3"/>
  <c r="AA97" i="5" s="1"/>
  <c r="Z97" i="3"/>
  <c r="AA96" i="3"/>
  <c r="AA96" i="5" s="1"/>
  <c r="Z96" i="3"/>
  <c r="AA95" i="3"/>
  <c r="AA95" i="5" s="1"/>
  <c r="Z95" i="3"/>
  <c r="AA94" i="3"/>
  <c r="Z94" i="3"/>
  <c r="AA93" i="3"/>
  <c r="AA93" i="5" s="1"/>
  <c r="Z93" i="3"/>
  <c r="AA92" i="3"/>
  <c r="Z92" i="3"/>
  <c r="AA91" i="3"/>
  <c r="AA91" i="5" s="1"/>
  <c r="Z91" i="3"/>
  <c r="AA90" i="3"/>
  <c r="Z90" i="3"/>
  <c r="Z90" i="5" s="1"/>
  <c r="Y90" i="7" s="1"/>
  <c r="AA89" i="3"/>
  <c r="AA89" i="5" s="1"/>
  <c r="Z89" i="3"/>
  <c r="Z89" i="5" s="1"/>
  <c r="Y89" i="7" s="1"/>
  <c r="AA88" i="3"/>
  <c r="Z88" i="3"/>
  <c r="AA87" i="3"/>
  <c r="AA87" i="5" s="1"/>
  <c r="Z87" i="3"/>
  <c r="AA86" i="3"/>
  <c r="Z86" i="3"/>
  <c r="Z86" i="5" s="1"/>
  <c r="Y86" i="7" s="1"/>
  <c r="AA85" i="3"/>
  <c r="AA85" i="5" s="1"/>
  <c r="Z85" i="3"/>
  <c r="Z85" i="5" s="1"/>
  <c r="Y85" i="7" s="1"/>
  <c r="AA84" i="3"/>
  <c r="Z84" i="3"/>
  <c r="AA83" i="3"/>
  <c r="AA83" i="5" s="1"/>
  <c r="Z83" i="3"/>
  <c r="AA82" i="3"/>
  <c r="Z82" i="3"/>
  <c r="Z82" i="5" s="1"/>
  <c r="Y82" i="7" s="1"/>
  <c r="AA81" i="3"/>
  <c r="AA81" i="5" s="1"/>
  <c r="Z81" i="3"/>
  <c r="AA80" i="3"/>
  <c r="Z80" i="3"/>
  <c r="Z80" i="5" s="1"/>
  <c r="Y80" i="7" s="1"/>
  <c r="AA79" i="3"/>
  <c r="AA79" i="5" s="1"/>
  <c r="Z79" i="3"/>
  <c r="AA78" i="3"/>
  <c r="Z78" i="3"/>
  <c r="AA77" i="3"/>
  <c r="Z77" i="3"/>
  <c r="Z77" i="5" s="1"/>
  <c r="Y77" i="7" s="1"/>
  <c r="AA76" i="3"/>
  <c r="AA76" i="5" s="1"/>
  <c r="Z76" i="3"/>
  <c r="Z76" i="5" s="1"/>
  <c r="Y76" i="7" s="1"/>
  <c r="AA75" i="3"/>
  <c r="AA75" i="5" s="1"/>
  <c r="Z75" i="3"/>
  <c r="AA74" i="3"/>
  <c r="Z74" i="3"/>
  <c r="Z74" i="5" s="1"/>
  <c r="Y74" i="7" s="1"/>
  <c r="AA73" i="3"/>
  <c r="AA73" i="5" s="1"/>
  <c r="Z73" i="3"/>
  <c r="Z73" i="5" s="1"/>
  <c r="Y73" i="7" s="1"/>
  <c r="AA72" i="3"/>
  <c r="Z72" i="3"/>
  <c r="Z72" i="5" s="1"/>
  <c r="Y72" i="7" s="1"/>
  <c r="AA71" i="3"/>
  <c r="AA71" i="5" s="1"/>
  <c r="Z71" i="3"/>
  <c r="AA70" i="3"/>
  <c r="Z70" i="3"/>
  <c r="Z70" i="5" s="1"/>
  <c r="Y70" i="7" s="1"/>
  <c r="AA69" i="3"/>
  <c r="Z69" i="3"/>
  <c r="Z69" i="5" s="1"/>
  <c r="Y69" i="7" s="1"/>
  <c r="AA68" i="3"/>
  <c r="AA68" i="5" s="1"/>
  <c r="Z68" i="3"/>
  <c r="Z68" i="5" s="1"/>
  <c r="Y68" i="7" s="1"/>
  <c r="AA67" i="3"/>
  <c r="Z67" i="3"/>
  <c r="AA66" i="3"/>
  <c r="Z66" i="3"/>
  <c r="Z66" i="5" s="1"/>
  <c r="Y66" i="7" s="1"/>
  <c r="AA65" i="3"/>
  <c r="AA65" i="5" s="1"/>
  <c r="Z65" i="3"/>
  <c r="Z65" i="5" s="1"/>
  <c r="Y65" i="7" s="1"/>
  <c r="AA64" i="3"/>
  <c r="AA64" i="5" s="1"/>
  <c r="Z64" i="3"/>
  <c r="Z64" i="5" s="1"/>
  <c r="Y64" i="7" s="1"/>
  <c r="AA63" i="3"/>
  <c r="Z63" i="3"/>
  <c r="AA62" i="3"/>
  <c r="Z62" i="3"/>
  <c r="Z62" i="5" s="1"/>
  <c r="Y62" i="7" s="1"/>
  <c r="AA61" i="3"/>
  <c r="Z61" i="3"/>
  <c r="AA60" i="3"/>
  <c r="AA60" i="5" s="1"/>
  <c r="Z60" i="3"/>
  <c r="Z60" i="5" s="1"/>
  <c r="Y60" i="7" s="1"/>
  <c r="AA59" i="3"/>
  <c r="Z59" i="3"/>
  <c r="AA58" i="3"/>
  <c r="Z58" i="3"/>
  <c r="Z58" i="5" s="1"/>
  <c r="Y58" i="7" s="1"/>
  <c r="AA57" i="3"/>
  <c r="Z57" i="3"/>
  <c r="Z57" i="5" s="1"/>
  <c r="Y57" i="7" s="1"/>
  <c r="AA56" i="3"/>
  <c r="AA56" i="5" s="1"/>
  <c r="Z56" i="3"/>
  <c r="Z56" i="5" s="1"/>
  <c r="Y56" i="7" s="1"/>
  <c r="AA55" i="3"/>
  <c r="Z55" i="3"/>
  <c r="AA54" i="3"/>
  <c r="Z54" i="3"/>
  <c r="Z54" i="5" s="1"/>
  <c r="Y54" i="7" s="1"/>
  <c r="AA53" i="3"/>
  <c r="AA53" i="5" s="1"/>
  <c r="Z53" i="3"/>
  <c r="Z53" i="5" s="1"/>
  <c r="Y53" i="7" s="1"/>
  <c r="AA52" i="3"/>
  <c r="AA52" i="5" s="1"/>
  <c r="Z52" i="3"/>
  <c r="Z52" i="5" s="1"/>
  <c r="Y52" i="7" s="1"/>
  <c r="AA51" i="3"/>
  <c r="Z51" i="3"/>
  <c r="AA50" i="3"/>
  <c r="Z50" i="3"/>
  <c r="Z50" i="5" s="1"/>
  <c r="Y50" i="7" s="1"/>
  <c r="AA49" i="3"/>
  <c r="AA49" i="5" s="1"/>
  <c r="Z49" i="3"/>
  <c r="Z49" i="5" s="1"/>
  <c r="Y49" i="7" s="1"/>
  <c r="AA48" i="3"/>
  <c r="Z48" i="3"/>
  <c r="AA47" i="3"/>
  <c r="Z47" i="3"/>
  <c r="AA46" i="3"/>
  <c r="Z46" i="3"/>
  <c r="Z46" i="5" s="1"/>
  <c r="Y46" i="7" s="1"/>
  <c r="AA45" i="3"/>
  <c r="AA45" i="5" s="1"/>
  <c r="Z45" i="3"/>
  <c r="AA44" i="3"/>
  <c r="Z44" i="3"/>
  <c r="Z44" i="5" s="1"/>
  <c r="Y44" i="7" s="1"/>
  <c r="AA43" i="3"/>
  <c r="Z43" i="3"/>
  <c r="AA42" i="3"/>
  <c r="Z42" i="3"/>
  <c r="Z42" i="5" s="1"/>
  <c r="Y42" i="7" s="1"/>
  <c r="AA41" i="3"/>
  <c r="AA41" i="5" s="1"/>
  <c r="Z41" i="3"/>
  <c r="AA40" i="3"/>
  <c r="AA40" i="5" s="1"/>
  <c r="Z40" i="3"/>
  <c r="Z40" i="5" s="1"/>
  <c r="Y40" i="7" s="1"/>
  <c r="AA39" i="3"/>
  <c r="Z39" i="3"/>
  <c r="Z39" i="5" s="1"/>
  <c r="Y39" i="7" s="1"/>
  <c r="AA38" i="3"/>
  <c r="Z38" i="3"/>
  <c r="AA37" i="3"/>
  <c r="AA37" i="5" s="1"/>
  <c r="Z37" i="3"/>
  <c r="AA36" i="3"/>
  <c r="AA36" i="5" s="1"/>
  <c r="Z36" i="3"/>
  <c r="Z36" i="5" s="1"/>
  <c r="Y36" i="7" s="1"/>
  <c r="AA35" i="3"/>
  <c r="Z35" i="3"/>
  <c r="Z35" i="5" s="1"/>
  <c r="Y35" i="7" s="1"/>
  <c r="AA34" i="3"/>
  <c r="Z34" i="3"/>
  <c r="Z34" i="5" s="1"/>
  <c r="Y34" i="7" s="1"/>
  <c r="AA33" i="3"/>
  <c r="AA33" i="5" s="1"/>
  <c r="Z33" i="3"/>
  <c r="AA32" i="3"/>
  <c r="AA32" i="5" s="1"/>
  <c r="Z32" i="3"/>
  <c r="AA31" i="3"/>
  <c r="Z31" i="3"/>
  <c r="Z31" i="5" s="1"/>
  <c r="Y31" i="7" s="1"/>
  <c r="AA30" i="3"/>
  <c r="Z30" i="3"/>
  <c r="AA29" i="3"/>
  <c r="Z29" i="3"/>
  <c r="AA28" i="3"/>
  <c r="Z28" i="3"/>
  <c r="Z28" i="5" s="1"/>
  <c r="Y28" i="7" s="1"/>
  <c r="AA27" i="3"/>
  <c r="Z27" i="3"/>
  <c r="Z27" i="5" s="1"/>
  <c r="Y27" i="7" s="1"/>
  <c r="AA26" i="3"/>
  <c r="Z26" i="3"/>
  <c r="Z26" i="5" s="1"/>
  <c r="Y26" i="7" s="1"/>
  <c r="AA25" i="3"/>
  <c r="Z25" i="3"/>
  <c r="AA24" i="3"/>
  <c r="AA24" i="5" s="1"/>
  <c r="Z24" i="3"/>
  <c r="AA23" i="3"/>
  <c r="Z23" i="3"/>
  <c r="Z23" i="5" s="1"/>
  <c r="Y23" i="7" s="1"/>
  <c r="AA22" i="3"/>
  <c r="Z22" i="3"/>
  <c r="Z22" i="5" s="1"/>
  <c r="Y22" i="7" s="1"/>
  <c r="AA21" i="3"/>
  <c r="Z21" i="3"/>
  <c r="AA20" i="3"/>
  <c r="Z20" i="3"/>
  <c r="AA19" i="3"/>
  <c r="Z19" i="3"/>
  <c r="Z19" i="5" s="1"/>
  <c r="Y19" i="7" s="1"/>
  <c r="AA18" i="3"/>
  <c r="Z18" i="3"/>
  <c r="Z18" i="5" s="1"/>
  <c r="Y18" i="7" s="1"/>
  <c r="AA17" i="3"/>
  <c r="AA17" i="5" s="1"/>
  <c r="Z17" i="3"/>
  <c r="AA16" i="3"/>
  <c r="Z16" i="3"/>
  <c r="Z16" i="5" s="1"/>
  <c r="Y16" i="7" s="1"/>
  <c r="AA15" i="3"/>
  <c r="Z15" i="3"/>
  <c r="Z15" i="5" s="1"/>
  <c r="Y15" i="7" s="1"/>
  <c r="AA14" i="3"/>
  <c r="Z14" i="3"/>
  <c r="Z14" i="5" s="1"/>
  <c r="Y14" i="7" s="1"/>
  <c r="AA13" i="3"/>
  <c r="AA13" i="5" s="1"/>
  <c r="Z13" i="3"/>
  <c r="AA12" i="3"/>
  <c r="Z12" i="3"/>
  <c r="Z12" i="5" s="1"/>
  <c r="Y12" i="7" s="1"/>
  <c r="AA11" i="3"/>
  <c r="Z11" i="3"/>
  <c r="AA10" i="3"/>
  <c r="Z10" i="3"/>
  <c r="Z10" i="5" s="1"/>
  <c r="Y10" i="7" s="1"/>
  <c r="AA9" i="3"/>
  <c r="Z9" i="3"/>
  <c r="AA8" i="3"/>
  <c r="AA8" i="5" s="1"/>
  <c r="Z8" i="3"/>
  <c r="Z8" i="5" s="1"/>
  <c r="Y8" i="7" s="1"/>
  <c r="AA7" i="3"/>
  <c r="Z7" i="3"/>
  <c r="Z7" i="5" s="1"/>
  <c r="Y7" i="7" s="1"/>
  <c r="AA6" i="3"/>
  <c r="Z6" i="3"/>
  <c r="AA5" i="3"/>
  <c r="AA5" i="5" s="1"/>
  <c r="Z5" i="3"/>
  <c r="AA4" i="3"/>
  <c r="AA4" i="5" s="1"/>
  <c r="Z4" i="3"/>
  <c r="AA3" i="3"/>
  <c r="Z3" i="3"/>
  <c r="Z3" i="5" s="1"/>
  <c r="Y3" i="7" s="1"/>
  <c r="AA2" i="3"/>
  <c r="Z2" i="3"/>
  <c r="Z2" i="5" s="1"/>
  <c r="Y2" i="7" s="1"/>
  <c r="X179" i="3"/>
  <c r="W179" i="3"/>
  <c r="X178" i="3"/>
  <c r="X178" i="5" s="1"/>
  <c r="W178" i="3"/>
  <c r="W178" i="5" s="1"/>
  <c r="V178" i="7" s="1"/>
  <c r="X177" i="3"/>
  <c r="X177" i="5" s="1"/>
  <c r="W177" i="3"/>
  <c r="W177" i="5" s="1"/>
  <c r="V177" i="7" s="1"/>
  <c r="X176" i="3"/>
  <c r="W176" i="3"/>
  <c r="X175" i="3"/>
  <c r="X175" i="5" s="1"/>
  <c r="W175" i="3"/>
  <c r="X174" i="3"/>
  <c r="X174" i="5" s="1"/>
  <c r="W174" i="3"/>
  <c r="W174" i="5" s="1"/>
  <c r="V174" i="7" s="1"/>
  <c r="X173" i="3"/>
  <c r="W173" i="3"/>
  <c r="X172" i="3"/>
  <c r="W172" i="3"/>
  <c r="X171" i="3"/>
  <c r="X171" i="5" s="1"/>
  <c r="W171" i="3"/>
  <c r="W171" i="5" s="1"/>
  <c r="V171" i="7" s="1"/>
  <c r="X170" i="3"/>
  <c r="X170" i="5" s="1"/>
  <c r="W170" i="3"/>
  <c r="W170" i="5" s="1"/>
  <c r="V170" i="7" s="1"/>
  <c r="X169" i="3"/>
  <c r="X169" i="5" s="1"/>
  <c r="W169" i="3"/>
  <c r="W169" i="5" s="1"/>
  <c r="V169" i="7" s="1"/>
  <c r="X168" i="3"/>
  <c r="W168" i="3"/>
  <c r="X167" i="3"/>
  <c r="W167" i="3"/>
  <c r="W167" i="5" s="1"/>
  <c r="V167" i="7" s="1"/>
  <c r="X166" i="3"/>
  <c r="W166" i="3"/>
  <c r="X165" i="3"/>
  <c r="X165" i="5" s="1"/>
  <c r="W165" i="3"/>
  <c r="W165" i="5" s="1"/>
  <c r="V165" i="7" s="1"/>
  <c r="X164" i="3"/>
  <c r="W164" i="3"/>
  <c r="X163" i="3"/>
  <c r="X163" i="5" s="1"/>
  <c r="W163" i="3"/>
  <c r="W163" i="5" s="1"/>
  <c r="V163" i="7" s="1"/>
  <c r="X162" i="3"/>
  <c r="X162" i="5" s="1"/>
  <c r="W162" i="3"/>
  <c r="X161" i="3"/>
  <c r="W161" i="3"/>
  <c r="X160" i="3"/>
  <c r="W160" i="3"/>
  <c r="X159" i="3"/>
  <c r="X159" i="5" s="1"/>
  <c r="W159" i="3"/>
  <c r="W159" i="5" s="1"/>
  <c r="V159" i="7" s="1"/>
  <c r="X158" i="3"/>
  <c r="X158" i="5" s="1"/>
  <c r="W158" i="3"/>
  <c r="X157" i="3"/>
  <c r="X157" i="5" s="1"/>
  <c r="W157" i="3"/>
  <c r="W157" i="5" s="1"/>
  <c r="V157" i="7" s="1"/>
  <c r="X156" i="3"/>
  <c r="W156" i="3"/>
  <c r="X155" i="3"/>
  <c r="W155" i="3"/>
  <c r="X154" i="3"/>
  <c r="X154" i="5" s="1"/>
  <c r="W154" i="3"/>
  <c r="X153" i="3"/>
  <c r="X153" i="5" s="1"/>
  <c r="W153" i="3"/>
  <c r="W153" i="5" s="1"/>
  <c r="V153" i="7" s="1"/>
  <c r="X152" i="3"/>
  <c r="W152" i="3"/>
  <c r="X151" i="3"/>
  <c r="W151" i="3"/>
  <c r="W151" i="5" s="1"/>
  <c r="V151" i="7" s="1"/>
  <c r="X150" i="3"/>
  <c r="W150" i="3"/>
  <c r="X148" i="3"/>
  <c r="W148" i="3"/>
  <c r="X147" i="3"/>
  <c r="X147" i="5" s="1"/>
  <c r="W147" i="3"/>
  <c r="W147" i="5" s="1"/>
  <c r="X146" i="3"/>
  <c r="X146" i="5" s="1"/>
  <c r="W146" i="3"/>
  <c r="X145" i="3"/>
  <c r="X145" i="5" s="1"/>
  <c r="W145" i="3"/>
  <c r="W145" i="5" s="1"/>
  <c r="V145" i="7" s="1"/>
  <c r="V50" i="9" s="1"/>
  <c r="X144" i="3"/>
  <c r="W144" i="3"/>
  <c r="X143" i="3"/>
  <c r="X143" i="5" s="1"/>
  <c r="W143" i="3"/>
  <c r="X142" i="3"/>
  <c r="X142" i="5" s="1"/>
  <c r="W142" i="3"/>
  <c r="X141" i="3"/>
  <c r="X141" i="5" s="1"/>
  <c r="W141" i="3"/>
  <c r="W141" i="5" s="1"/>
  <c r="V141" i="7" s="1"/>
  <c r="X140" i="3"/>
  <c r="W140" i="3"/>
  <c r="X139" i="3"/>
  <c r="X139" i="5" s="1"/>
  <c r="W139" i="3"/>
  <c r="W139" i="5" s="1"/>
  <c r="X138" i="3"/>
  <c r="X138" i="5" s="1"/>
  <c r="W138" i="3"/>
  <c r="X137" i="3"/>
  <c r="W137" i="3"/>
  <c r="X136" i="3"/>
  <c r="W136" i="3"/>
  <c r="X135" i="3"/>
  <c r="X135" i="5" s="1"/>
  <c r="W135" i="3"/>
  <c r="W135" i="5" s="1"/>
  <c r="X134" i="3"/>
  <c r="X134" i="5" s="1"/>
  <c r="W134" i="3"/>
  <c r="X133" i="3"/>
  <c r="X133" i="5" s="1"/>
  <c r="W133" i="3"/>
  <c r="W133" i="5" s="1"/>
  <c r="V133" i="7" s="1"/>
  <c r="X132" i="3"/>
  <c r="W132" i="3"/>
  <c r="W132" i="7" s="1"/>
  <c r="X131" i="3"/>
  <c r="W131" i="3"/>
  <c r="X130" i="3"/>
  <c r="X130" i="5" s="1"/>
  <c r="W130" i="3"/>
  <c r="X129" i="3"/>
  <c r="X129" i="5" s="1"/>
  <c r="W129" i="3"/>
  <c r="W129" i="5" s="1"/>
  <c r="V129" i="7" s="1"/>
  <c r="X128" i="3"/>
  <c r="W128" i="3"/>
  <c r="X127" i="3"/>
  <c r="W127" i="3"/>
  <c r="W127" i="5" s="1"/>
  <c r="V127" i="7" s="1"/>
  <c r="X126" i="3"/>
  <c r="X126" i="5" s="1"/>
  <c r="W126" i="3"/>
  <c r="X124" i="3"/>
  <c r="W124" i="3"/>
  <c r="X123" i="3"/>
  <c r="X123" i="5" s="1"/>
  <c r="W123" i="3"/>
  <c r="X122" i="3"/>
  <c r="W122" i="3"/>
  <c r="X121" i="3"/>
  <c r="X121" i="5" s="1"/>
  <c r="W121" i="3"/>
  <c r="W121" i="5" s="1"/>
  <c r="V121" i="7" s="1"/>
  <c r="X120" i="3"/>
  <c r="X120" i="5" s="1"/>
  <c r="W120" i="3"/>
  <c r="X119" i="3"/>
  <c r="X119" i="5" s="1"/>
  <c r="W119" i="3"/>
  <c r="W119" i="5" s="1"/>
  <c r="V119" i="7" s="1"/>
  <c r="X118" i="3"/>
  <c r="W118" i="3"/>
  <c r="W118" i="5" s="1"/>
  <c r="V118" i="7" s="1"/>
  <c r="X117" i="3"/>
  <c r="X117" i="5" s="1"/>
  <c r="W117" i="3"/>
  <c r="X115" i="3"/>
  <c r="X115" i="5" s="1"/>
  <c r="W115" i="3"/>
  <c r="X114" i="3"/>
  <c r="X114" i="5" s="1"/>
  <c r="W114" i="3"/>
  <c r="W114" i="5" s="1"/>
  <c r="V114" i="7" s="1"/>
  <c r="X113" i="3"/>
  <c r="X113" i="5" s="1"/>
  <c r="W113" i="3"/>
  <c r="W113" i="5" s="1"/>
  <c r="V113" i="7" s="1"/>
  <c r="X112" i="3"/>
  <c r="X112" i="5" s="1"/>
  <c r="W112" i="3"/>
  <c r="X111" i="3"/>
  <c r="X111" i="5" s="1"/>
  <c r="W111" i="3"/>
  <c r="X110" i="3"/>
  <c r="X110" i="5" s="1"/>
  <c r="W110" i="3"/>
  <c r="W110" i="5" s="1"/>
  <c r="V110" i="7" s="1"/>
  <c r="X109" i="3"/>
  <c r="W109" i="3"/>
  <c r="X108" i="3"/>
  <c r="X108" i="5" s="1"/>
  <c r="W108" i="3"/>
  <c r="X107" i="3"/>
  <c r="W107" i="3"/>
  <c r="X106" i="3"/>
  <c r="W106" i="3"/>
  <c r="W106" i="5" s="1"/>
  <c r="V106" i="7" s="1"/>
  <c r="X105" i="3"/>
  <c r="X105" i="5" s="1"/>
  <c r="W105" i="3"/>
  <c r="X104" i="3"/>
  <c r="X104" i="5" s="1"/>
  <c r="W104" i="3"/>
  <c r="X103" i="3"/>
  <c r="W103" i="3"/>
  <c r="X102" i="3"/>
  <c r="X102" i="5" s="1"/>
  <c r="W102" i="3"/>
  <c r="X101" i="3"/>
  <c r="X101" i="5" s="1"/>
  <c r="W101" i="3"/>
  <c r="W101" i="5" s="1"/>
  <c r="V101" i="7" s="1"/>
  <c r="X100" i="3"/>
  <c r="X100" i="5" s="1"/>
  <c r="W100" i="3"/>
  <c r="X99" i="3"/>
  <c r="X99" i="5" s="1"/>
  <c r="W99" i="3"/>
  <c r="X98" i="3"/>
  <c r="W98" i="3"/>
  <c r="X97" i="3"/>
  <c r="W97" i="3"/>
  <c r="W97" i="5" s="1"/>
  <c r="V97" i="7" s="1"/>
  <c r="X96" i="3"/>
  <c r="X96" i="5" s="1"/>
  <c r="W96" i="3"/>
  <c r="X95" i="3"/>
  <c r="X95" i="5" s="1"/>
  <c r="W95" i="3"/>
  <c r="X94" i="3"/>
  <c r="W94" i="3"/>
  <c r="X93" i="3"/>
  <c r="W93" i="3"/>
  <c r="W93" i="5" s="1"/>
  <c r="V93" i="7" s="1"/>
  <c r="X92" i="3"/>
  <c r="X92" i="5" s="1"/>
  <c r="W92" i="3"/>
  <c r="X91" i="3"/>
  <c r="X91" i="5" s="1"/>
  <c r="W91" i="3"/>
  <c r="X90" i="3"/>
  <c r="W90" i="3"/>
  <c r="X89" i="3"/>
  <c r="X89" i="5" s="1"/>
  <c r="W89" i="3"/>
  <c r="X88" i="3"/>
  <c r="W88" i="3"/>
  <c r="X87" i="3"/>
  <c r="W87" i="3"/>
  <c r="X86" i="3"/>
  <c r="X86" i="5" s="1"/>
  <c r="W86" i="3"/>
  <c r="W86" i="5" s="1"/>
  <c r="V86" i="7" s="1"/>
  <c r="X85" i="3"/>
  <c r="X85" i="5" s="1"/>
  <c r="W85" i="3"/>
  <c r="W85" i="5" s="1"/>
  <c r="V85" i="7" s="1"/>
  <c r="X84" i="3"/>
  <c r="W84" i="3"/>
  <c r="X83" i="3"/>
  <c r="W83" i="3"/>
  <c r="X82" i="3"/>
  <c r="X82" i="5" s="1"/>
  <c r="W82" i="3"/>
  <c r="W82" i="5" s="1"/>
  <c r="V82" i="7" s="1"/>
  <c r="X81" i="3"/>
  <c r="X81" i="5" s="1"/>
  <c r="W81" i="3"/>
  <c r="X80" i="3"/>
  <c r="X80" i="5" s="1"/>
  <c r="W80" i="3"/>
  <c r="X79" i="3"/>
  <c r="X79" i="5" s="1"/>
  <c r="W79" i="3"/>
  <c r="X78" i="3"/>
  <c r="W78" i="3"/>
  <c r="X77" i="3"/>
  <c r="X77" i="5" s="1"/>
  <c r="W77" i="3"/>
  <c r="X76" i="3"/>
  <c r="W76" i="3"/>
  <c r="X75" i="3"/>
  <c r="X75" i="5" s="1"/>
  <c r="W75" i="3"/>
  <c r="X74" i="3"/>
  <c r="X74" i="5" s="1"/>
  <c r="W74" i="3"/>
  <c r="W74" i="5" s="1"/>
  <c r="V74" i="7" s="1"/>
  <c r="X73" i="3"/>
  <c r="X73" i="5" s="1"/>
  <c r="W73" i="3"/>
  <c r="X72" i="3"/>
  <c r="W72" i="3"/>
  <c r="X71" i="3"/>
  <c r="X71" i="5" s="1"/>
  <c r="W71" i="3"/>
  <c r="X70" i="3"/>
  <c r="X70" i="5" s="1"/>
  <c r="W70" i="3"/>
  <c r="X69" i="3"/>
  <c r="W69" i="3"/>
  <c r="W69" i="5" s="1"/>
  <c r="V69" i="7" s="1"/>
  <c r="X68" i="3"/>
  <c r="X68" i="5" s="1"/>
  <c r="W68" i="3"/>
  <c r="X67" i="3"/>
  <c r="W67" i="3"/>
  <c r="X66" i="3"/>
  <c r="W66" i="3"/>
  <c r="W66" i="5" s="1"/>
  <c r="V66" i="7" s="1"/>
  <c r="X65" i="3"/>
  <c r="X65" i="5" s="1"/>
  <c r="W65" i="3"/>
  <c r="W65" i="5" s="1"/>
  <c r="V65" i="7" s="1"/>
  <c r="X64" i="3"/>
  <c r="X64" i="5" s="1"/>
  <c r="W64" i="3"/>
  <c r="X63" i="3"/>
  <c r="X63" i="5" s="1"/>
  <c r="W63" i="3"/>
  <c r="X62" i="3"/>
  <c r="X62" i="5" s="1"/>
  <c r="W62" i="3"/>
  <c r="X61" i="3"/>
  <c r="W61" i="3"/>
  <c r="X60" i="3"/>
  <c r="X60" i="5" s="1"/>
  <c r="W60" i="3"/>
  <c r="W60" i="5" s="1"/>
  <c r="V60" i="7" s="1"/>
  <c r="X59" i="3"/>
  <c r="X59" i="5" s="1"/>
  <c r="W59" i="3"/>
  <c r="X58" i="3"/>
  <c r="W58" i="3"/>
  <c r="W58" i="5" s="1"/>
  <c r="V58" i="7" s="1"/>
  <c r="X57" i="3"/>
  <c r="X57" i="5" s="1"/>
  <c r="W57" i="3"/>
  <c r="W57" i="5" s="1"/>
  <c r="V57" i="7" s="1"/>
  <c r="X56" i="3"/>
  <c r="X56" i="5" s="1"/>
  <c r="W56" i="3"/>
  <c r="W56" i="5" s="1"/>
  <c r="V56" i="7" s="1"/>
  <c r="X55" i="3"/>
  <c r="W55" i="3"/>
  <c r="X54" i="3"/>
  <c r="X54" i="5" s="1"/>
  <c r="W54" i="3"/>
  <c r="W54" i="5" s="1"/>
  <c r="V54" i="7" s="1"/>
  <c r="X53" i="3"/>
  <c r="X53" i="5" s="1"/>
  <c r="W53" i="3"/>
  <c r="W53" i="5" s="1"/>
  <c r="V53" i="7" s="1"/>
  <c r="X52" i="3"/>
  <c r="X52" i="5" s="1"/>
  <c r="W52" i="3"/>
  <c r="W52" i="5" s="1"/>
  <c r="V52" i="7" s="1"/>
  <c r="X51" i="3"/>
  <c r="X51" i="5" s="1"/>
  <c r="W51" i="3"/>
  <c r="X50" i="3"/>
  <c r="X50" i="5" s="1"/>
  <c r="W50" i="3"/>
  <c r="X49" i="3"/>
  <c r="W49" i="3"/>
  <c r="X48" i="3"/>
  <c r="W48" i="3"/>
  <c r="X47" i="3"/>
  <c r="X47" i="5" s="1"/>
  <c r="W47" i="3"/>
  <c r="X46" i="3"/>
  <c r="W46" i="3"/>
  <c r="X45" i="3"/>
  <c r="W45" i="3"/>
  <c r="X44" i="3"/>
  <c r="X44" i="5" s="1"/>
  <c r="W44" i="3"/>
  <c r="W44" i="5" s="1"/>
  <c r="V44" i="7" s="1"/>
  <c r="X43" i="3"/>
  <c r="W43" i="3"/>
  <c r="X42" i="3"/>
  <c r="X42" i="5" s="1"/>
  <c r="W42" i="3"/>
  <c r="W42" i="5" s="1"/>
  <c r="V42" i="7" s="1"/>
  <c r="X41" i="3"/>
  <c r="X41" i="5" s="1"/>
  <c r="W41" i="3"/>
  <c r="W41" i="5" s="1"/>
  <c r="V41" i="7" s="1"/>
  <c r="X40" i="3"/>
  <c r="W40" i="3"/>
  <c r="W40" i="5" s="1"/>
  <c r="V40" i="7" s="1"/>
  <c r="X39" i="3"/>
  <c r="X39" i="5" s="1"/>
  <c r="W39" i="3"/>
  <c r="X38" i="3"/>
  <c r="W38" i="3"/>
  <c r="X37" i="3"/>
  <c r="W37" i="3"/>
  <c r="W37" i="5" s="1"/>
  <c r="V37" i="7" s="1"/>
  <c r="X36" i="3"/>
  <c r="X36" i="5" s="1"/>
  <c r="W36" i="3"/>
  <c r="W36" i="5" s="1"/>
  <c r="V36" i="7" s="1"/>
  <c r="X35" i="3"/>
  <c r="X35" i="5" s="1"/>
  <c r="W35" i="3"/>
  <c r="X34" i="3"/>
  <c r="X34" i="5" s="1"/>
  <c r="W34" i="3"/>
  <c r="W34" i="5" s="1"/>
  <c r="V34" i="7" s="1"/>
  <c r="X33" i="3"/>
  <c r="X33" i="5" s="1"/>
  <c r="W33" i="3"/>
  <c r="W33" i="5" s="1"/>
  <c r="V33" i="7" s="1"/>
  <c r="X32" i="3"/>
  <c r="X32" i="5" s="1"/>
  <c r="W32" i="3"/>
  <c r="W32" i="5" s="1"/>
  <c r="V32" i="7" s="1"/>
  <c r="X31" i="3"/>
  <c r="X31" i="5" s="1"/>
  <c r="W31" i="3"/>
  <c r="X30" i="3"/>
  <c r="W30" i="3"/>
  <c r="X29" i="3"/>
  <c r="X29" i="5" s="1"/>
  <c r="W29" i="3"/>
  <c r="W29" i="5" s="1"/>
  <c r="V29" i="7" s="1"/>
  <c r="X28" i="3"/>
  <c r="X28" i="5" s="1"/>
  <c r="W28" i="3"/>
  <c r="W28" i="5" s="1"/>
  <c r="V28" i="7" s="1"/>
  <c r="X27" i="3"/>
  <c r="X27" i="5" s="1"/>
  <c r="W27" i="3"/>
  <c r="X26" i="3"/>
  <c r="X26" i="5" s="1"/>
  <c r="W26" i="3"/>
  <c r="X25" i="3"/>
  <c r="W25" i="3"/>
  <c r="X24" i="3"/>
  <c r="X24" i="5" s="1"/>
  <c r="W24" i="3"/>
  <c r="W24" i="5" s="1"/>
  <c r="V24" i="7" s="1"/>
  <c r="X23" i="3"/>
  <c r="X23" i="5" s="1"/>
  <c r="W23" i="3"/>
  <c r="X22" i="3"/>
  <c r="X22" i="5" s="1"/>
  <c r="W22" i="3"/>
  <c r="W22" i="5" s="1"/>
  <c r="V22" i="7" s="1"/>
  <c r="X21" i="3"/>
  <c r="X21" i="5" s="1"/>
  <c r="W21" i="3"/>
  <c r="X20" i="3"/>
  <c r="W20" i="3"/>
  <c r="X19" i="3"/>
  <c r="X19" i="5" s="1"/>
  <c r="W19" i="3"/>
  <c r="X18" i="3"/>
  <c r="X18" i="5" s="1"/>
  <c r="W18" i="3"/>
  <c r="W18" i="5" s="1"/>
  <c r="V18" i="7" s="1"/>
  <c r="X17" i="3"/>
  <c r="W17" i="3"/>
  <c r="X16" i="3"/>
  <c r="W16" i="3"/>
  <c r="W16" i="5" s="1"/>
  <c r="V16" i="7" s="1"/>
  <c r="X15" i="3"/>
  <c r="X15" i="5" s="1"/>
  <c r="W15" i="3"/>
  <c r="X14" i="3"/>
  <c r="X14" i="5" s="1"/>
  <c r="W14" i="3"/>
  <c r="W14" i="5" s="1"/>
  <c r="V14" i="7" s="1"/>
  <c r="X13" i="3"/>
  <c r="X13" i="5" s="1"/>
  <c r="W13" i="3"/>
  <c r="X12" i="3"/>
  <c r="X12" i="5" s="1"/>
  <c r="W12" i="3"/>
  <c r="W12" i="5" s="1"/>
  <c r="V12" i="7" s="1"/>
  <c r="X11" i="3"/>
  <c r="W11" i="3"/>
  <c r="X10" i="3"/>
  <c r="X10" i="5" s="1"/>
  <c r="W10" i="3"/>
  <c r="X9" i="3"/>
  <c r="W9" i="3"/>
  <c r="W9" i="5" s="1"/>
  <c r="V9" i="7" s="1"/>
  <c r="X8" i="3"/>
  <c r="X8" i="5" s="1"/>
  <c r="W8" i="3"/>
  <c r="W8" i="5" s="1"/>
  <c r="V8" i="7" s="1"/>
  <c r="X7" i="3"/>
  <c r="X7" i="5" s="1"/>
  <c r="W7" i="3"/>
  <c r="X6" i="3"/>
  <c r="W6" i="3"/>
  <c r="X5" i="3"/>
  <c r="X5" i="5" s="1"/>
  <c r="W5" i="3"/>
  <c r="W5" i="5" s="1"/>
  <c r="V5" i="7" s="1"/>
  <c r="X4" i="3"/>
  <c r="W4" i="3"/>
  <c r="W4" i="5" s="1"/>
  <c r="V4" i="7" s="1"/>
  <c r="X3" i="3"/>
  <c r="W3" i="3"/>
  <c r="W3" i="5" s="1"/>
  <c r="V3" i="7" s="1"/>
  <c r="X2" i="3"/>
  <c r="X2" i="5" s="1"/>
  <c r="W2" i="3"/>
  <c r="U179" i="3"/>
  <c r="T179" i="3"/>
  <c r="U178" i="3"/>
  <c r="U178" i="5" s="1"/>
  <c r="T178" i="3"/>
  <c r="T178" i="5" s="1"/>
  <c r="S178" i="7" s="1"/>
  <c r="U177" i="3"/>
  <c r="U177" i="5" s="1"/>
  <c r="T177" i="3"/>
  <c r="T177" i="5" s="1"/>
  <c r="S177" i="7" s="1"/>
  <c r="U176" i="3"/>
  <c r="U176" i="5" s="1"/>
  <c r="T176" i="3"/>
  <c r="U175" i="3"/>
  <c r="U175" i="5" s="1"/>
  <c r="T175" i="3"/>
  <c r="T175" i="5" s="1"/>
  <c r="S175" i="7" s="1"/>
  <c r="U174" i="3"/>
  <c r="U174" i="5" s="1"/>
  <c r="T174" i="3"/>
  <c r="T174" i="5" s="1"/>
  <c r="S174" i="7" s="1"/>
  <c r="U173" i="3"/>
  <c r="T173" i="3"/>
  <c r="U172" i="3"/>
  <c r="U172" i="5" s="1"/>
  <c r="T172" i="3"/>
  <c r="U171" i="3"/>
  <c r="U171" i="5" s="1"/>
  <c r="T171" i="3"/>
  <c r="T171" i="5" s="1"/>
  <c r="S171" i="7" s="1"/>
  <c r="U170" i="3"/>
  <c r="U170" i="5" s="1"/>
  <c r="T170" i="3"/>
  <c r="T170" i="5" s="1"/>
  <c r="S170" i="7" s="1"/>
  <c r="U169" i="3"/>
  <c r="U169" i="5" s="1"/>
  <c r="T169" i="3"/>
  <c r="T169" i="5" s="1"/>
  <c r="S169" i="7" s="1"/>
  <c r="U168" i="3"/>
  <c r="U168" i="5" s="1"/>
  <c r="T168" i="3"/>
  <c r="U167" i="3"/>
  <c r="U167" i="5" s="1"/>
  <c r="T167" i="3"/>
  <c r="U166" i="3"/>
  <c r="T166" i="3"/>
  <c r="U165" i="3"/>
  <c r="U165" i="5" s="1"/>
  <c r="T165" i="3"/>
  <c r="T165" i="5" s="1"/>
  <c r="S165" i="7" s="1"/>
  <c r="U164" i="3"/>
  <c r="U164" i="5" s="1"/>
  <c r="T164" i="3"/>
  <c r="U163" i="3"/>
  <c r="U163" i="5" s="1"/>
  <c r="T163" i="3"/>
  <c r="U162" i="3"/>
  <c r="U162" i="5" s="1"/>
  <c r="T162" i="3"/>
  <c r="U161" i="3"/>
  <c r="T161" i="3"/>
  <c r="U160" i="3"/>
  <c r="U160" i="5" s="1"/>
  <c r="T160" i="3"/>
  <c r="U159" i="3"/>
  <c r="U159" i="5" s="1"/>
  <c r="T159" i="3"/>
  <c r="T159" i="5" s="1"/>
  <c r="S159" i="7" s="1"/>
  <c r="U158" i="3"/>
  <c r="U158" i="5" s="1"/>
  <c r="T158" i="3"/>
  <c r="U157" i="3"/>
  <c r="U157" i="5" s="1"/>
  <c r="T157" i="3"/>
  <c r="T157" i="5" s="1"/>
  <c r="S157" i="7" s="1"/>
  <c r="U156" i="3"/>
  <c r="U156" i="5" s="1"/>
  <c r="T156" i="3"/>
  <c r="U155" i="3"/>
  <c r="T155" i="3"/>
  <c r="U154" i="3"/>
  <c r="T154" i="3"/>
  <c r="U153" i="3"/>
  <c r="U153" i="5" s="1"/>
  <c r="T153" i="3"/>
  <c r="T153" i="5" s="1"/>
  <c r="S153" i="7" s="1"/>
  <c r="U152" i="3"/>
  <c r="U152" i="5" s="1"/>
  <c r="T152" i="3"/>
  <c r="U151" i="3"/>
  <c r="T151" i="3"/>
  <c r="T151" i="5" s="1"/>
  <c r="S151" i="7" s="1"/>
  <c r="U150" i="3"/>
  <c r="U150" i="5" s="1"/>
  <c r="T150" i="3"/>
  <c r="U149" i="3"/>
  <c r="T149" i="3"/>
  <c r="U148" i="3"/>
  <c r="U148" i="5" s="1"/>
  <c r="T148" i="3"/>
  <c r="U147" i="3"/>
  <c r="U147" i="5" s="1"/>
  <c r="T147" i="3"/>
  <c r="T147" i="5" s="1"/>
  <c r="U146" i="3"/>
  <c r="U146" i="5" s="1"/>
  <c r="T146" i="3"/>
  <c r="U145" i="3"/>
  <c r="U145" i="5" s="1"/>
  <c r="T145" i="3"/>
  <c r="T145" i="5" s="1"/>
  <c r="S145" i="7" s="1"/>
  <c r="S50" i="9" s="1"/>
  <c r="U144" i="3"/>
  <c r="U144" i="5" s="1"/>
  <c r="T144" i="3"/>
  <c r="U143" i="3"/>
  <c r="T143" i="3"/>
  <c r="T143" i="5" s="1"/>
  <c r="U142" i="3"/>
  <c r="U142" i="5" s="1"/>
  <c r="T142" i="3"/>
  <c r="U141" i="3"/>
  <c r="U141" i="5" s="1"/>
  <c r="T141" i="3"/>
  <c r="T141" i="5" s="1"/>
  <c r="S141" i="7" s="1"/>
  <c r="U140" i="3"/>
  <c r="U140" i="5" s="1"/>
  <c r="T140" i="3"/>
  <c r="U139" i="3"/>
  <c r="T139" i="3"/>
  <c r="U138" i="3"/>
  <c r="U138" i="5" s="1"/>
  <c r="U9" i="9" s="1"/>
  <c r="T138" i="3"/>
  <c r="U137" i="3"/>
  <c r="T137" i="3"/>
  <c r="U136" i="3"/>
  <c r="U136" i="5" s="1"/>
  <c r="T136" i="3"/>
  <c r="U135" i="3"/>
  <c r="U135" i="5" s="1"/>
  <c r="T135" i="3"/>
  <c r="U134" i="3"/>
  <c r="U134" i="5" s="1"/>
  <c r="T134" i="3"/>
  <c r="U133" i="3"/>
  <c r="U133" i="5" s="1"/>
  <c r="T133" i="3"/>
  <c r="T133" i="5" s="1"/>
  <c r="S133" i="7" s="1"/>
  <c r="U132" i="3"/>
  <c r="U132" i="5" s="1"/>
  <c r="T132" i="3"/>
  <c r="U131" i="3"/>
  <c r="T131" i="3"/>
  <c r="U130" i="3"/>
  <c r="U130" i="5" s="1"/>
  <c r="T130" i="3"/>
  <c r="U129" i="3"/>
  <c r="U129" i="5" s="1"/>
  <c r="T129" i="3"/>
  <c r="T129" i="5" s="1"/>
  <c r="S129" i="7" s="1"/>
  <c r="U128" i="3"/>
  <c r="U128" i="5" s="1"/>
  <c r="T128" i="3"/>
  <c r="U127" i="3"/>
  <c r="T127" i="3"/>
  <c r="T127" i="5" s="1"/>
  <c r="S127" i="7" s="1"/>
  <c r="U126" i="3"/>
  <c r="U126" i="5" s="1"/>
  <c r="T126" i="3"/>
  <c r="U124" i="3"/>
  <c r="U124" i="5" s="1"/>
  <c r="T124" i="3"/>
  <c r="U123" i="3"/>
  <c r="U123" i="5" s="1"/>
  <c r="T123" i="3"/>
  <c r="U122" i="3"/>
  <c r="T122" i="3"/>
  <c r="U121" i="3"/>
  <c r="U121" i="5" s="1"/>
  <c r="T121" i="3"/>
  <c r="T121" i="5" s="1"/>
  <c r="S121" i="7" s="1"/>
  <c r="U120" i="3"/>
  <c r="U120" i="5" s="1"/>
  <c r="T120" i="3"/>
  <c r="U119" i="3"/>
  <c r="U119" i="5" s="1"/>
  <c r="T119" i="3"/>
  <c r="T119" i="5" s="1"/>
  <c r="S119" i="7" s="1"/>
  <c r="U118" i="3"/>
  <c r="T118" i="3"/>
  <c r="U117" i="3"/>
  <c r="U117" i="5" s="1"/>
  <c r="T117" i="3"/>
  <c r="T117" i="5" s="1"/>
  <c r="S117" i="7" s="1"/>
  <c r="U115" i="3"/>
  <c r="U115" i="5" s="1"/>
  <c r="T115" i="3"/>
  <c r="U114" i="3"/>
  <c r="T114" i="3"/>
  <c r="T114" i="5" s="1"/>
  <c r="S114" i="7" s="1"/>
  <c r="U113" i="3"/>
  <c r="U113" i="5" s="1"/>
  <c r="T113" i="3"/>
  <c r="U112" i="3"/>
  <c r="U112" i="5" s="1"/>
  <c r="T112" i="3"/>
  <c r="U111" i="3"/>
  <c r="U111" i="5" s="1"/>
  <c r="T111" i="3"/>
  <c r="U110" i="3"/>
  <c r="U110" i="5" s="1"/>
  <c r="T110" i="3"/>
  <c r="T110" i="5" s="1"/>
  <c r="S110" i="7" s="1"/>
  <c r="U109" i="3"/>
  <c r="T109" i="3"/>
  <c r="U108" i="3"/>
  <c r="U108" i="5" s="1"/>
  <c r="T108" i="3"/>
  <c r="U107" i="3"/>
  <c r="U107" i="5" s="1"/>
  <c r="T107" i="3"/>
  <c r="U106" i="3"/>
  <c r="U106" i="5" s="1"/>
  <c r="T106" i="3"/>
  <c r="U105" i="3"/>
  <c r="U105" i="5" s="1"/>
  <c r="T105" i="3"/>
  <c r="U104" i="3"/>
  <c r="U104" i="5" s="1"/>
  <c r="T104" i="3"/>
  <c r="U103" i="3"/>
  <c r="T103" i="3"/>
  <c r="U102" i="3"/>
  <c r="T102" i="3"/>
  <c r="U101" i="3"/>
  <c r="T101" i="3"/>
  <c r="T101" i="5" s="1"/>
  <c r="S101" i="7" s="1"/>
  <c r="U100" i="3"/>
  <c r="U100" i="5" s="1"/>
  <c r="T100" i="3"/>
  <c r="U99" i="3"/>
  <c r="U99" i="5" s="1"/>
  <c r="T99" i="3"/>
  <c r="U98" i="3"/>
  <c r="T98" i="3"/>
  <c r="U97" i="3"/>
  <c r="T97" i="3"/>
  <c r="T97" i="5" s="1"/>
  <c r="S97" i="7" s="1"/>
  <c r="U96" i="3"/>
  <c r="U96" i="5" s="1"/>
  <c r="T96" i="3"/>
  <c r="U95" i="3"/>
  <c r="U95" i="5" s="1"/>
  <c r="T95" i="3"/>
  <c r="U94" i="3"/>
  <c r="T94" i="3"/>
  <c r="U93" i="3"/>
  <c r="T93" i="3"/>
  <c r="T93" i="5" s="1"/>
  <c r="S93" i="7" s="1"/>
  <c r="U92" i="3"/>
  <c r="U92" i="5" s="1"/>
  <c r="T92" i="3"/>
  <c r="U91" i="3"/>
  <c r="U91" i="5" s="1"/>
  <c r="T91" i="3"/>
  <c r="U90" i="3"/>
  <c r="U90" i="5" s="1"/>
  <c r="T90" i="3"/>
  <c r="U89" i="3"/>
  <c r="U89" i="5" s="1"/>
  <c r="T89" i="3"/>
  <c r="T89" i="5" s="1"/>
  <c r="S89" i="7" s="1"/>
  <c r="U88" i="3"/>
  <c r="T88" i="3"/>
  <c r="U87" i="3"/>
  <c r="U87" i="5" s="1"/>
  <c r="T87" i="3"/>
  <c r="U86" i="3"/>
  <c r="U86" i="5" s="1"/>
  <c r="T86" i="3"/>
  <c r="T86" i="5" s="1"/>
  <c r="S86" i="7" s="1"/>
  <c r="U85" i="3"/>
  <c r="U85" i="5" s="1"/>
  <c r="T85" i="3"/>
  <c r="T85" i="5" s="1"/>
  <c r="S85" i="7" s="1"/>
  <c r="U84" i="3"/>
  <c r="T84" i="3"/>
  <c r="U83" i="3"/>
  <c r="U83" i="5" s="1"/>
  <c r="T83" i="3"/>
  <c r="U82" i="3"/>
  <c r="U82" i="5" s="1"/>
  <c r="T82" i="3"/>
  <c r="T82" i="5" s="1"/>
  <c r="S82" i="7" s="1"/>
  <c r="U81" i="3"/>
  <c r="T81" i="3"/>
  <c r="T81" i="5" s="1"/>
  <c r="S81" i="7" s="1"/>
  <c r="U80" i="3"/>
  <c r="U80" i="5" s="1"/>
  <c r="T80" i="3"/>
  <c r="U79" i="3"/>
  <c r="U79" i="5" s="1"/>
  <c r="T79" i="3"/>
  <c r="U78" i="3"/>
  <c r="T78" i="3"/>
  <c r="U77" i="3"/>
  <c r="U77" i="5" s="1"/>
  <c r="T77" i="3"/>
  <c r="T77" i="5" s="1"/>
  <c r="S77" i="7" s="1"/>
  <c r="U76" i="3"/>
  <c r="U76" i="5" s="1"/>
  <c r="T76" i="3"/>
  <c r="U75" i="3"/>
  <c r="U75" i="5" s="1"/>
  <c r="T75" i="3"/>
  <c r="U74" i="3"/>
  <c r="T74" i="3"/>
  <c r="U73" i="3"/>
  <c r="T73" i="3"/>
  <c r="T73" i="5" s="1"/>
  <c r="S73" i="7" s="1"/>
  <c r="U72" i="3"/>
  <c r="U72" i="5" s="1"/>
  <c r="T72" i="3"/>
  <c r="U71" i="3"/>
  <c r="U71" i="5" s="1"/>
  <c r="T71" i="3"/>
  <c r="U70" i="3"/>
  <c r="T70" i="3"/>
  <c r="U69" i="3"/>
  <c r="U69" i="5" s="1"/>
  <c r="T69" i="3"/>
  <c r="T69" i="5" s="1"/>
  <c r="S69" i="7" s="1"/>
  <c r="U68" i="3"/>
  <c r="U68" i="5" s="1"/>
  <c r="T68" i="3"/>
  <c r="U67" i="3"/>
  <c r="T67" i="3"/>
  <c r="U66" i="3"/>
  <c r="T66" i="3"/>
  <c r="T66" i="5" s="1"/>
  <c r="S66" i="7" s="1"/>
  <c r="U65" i="3"/>
  <c r="T65" i="3"/>
  <c r="T65" i="5" s="1"/>
  <c r="S65" i="7" s="1"/>
  <c r="U64" i="3"/>
  <c r="U64" i="5" s="1"/>
  <c r="T64" i="3"/>
  <c r="U63" i="3"/>
  <c r="U63" i="5" s="1"/>
  <c r="T63" i="3"/>
  <c r="U62" i="3"/>
  <c r="T62" i="3"/>
  <c r="U61" i="3"/>
  <c r="T61" i="3"/>
  <c r="U60" i="3"/>
  <c r="U60" i="5" s="1"/>
  <c r="T60" i="3"/>
  <c r="U59" i="3"/>
  <c r="U59" i="5" s="1"/>
  <c r="T59" i="3"/>
  <c r="U58" i="3"/>
  <c r="U58" i="5" s="1"/>
  <c r="T58" i="3"/>
  <c r="U57" i="3"/>
  <c r="U57" i="5" s="1"/>
  <c r="T57" i="3"/>
  <c r="T57" i="5" s="1"/>
  <c r="S57" i="7" s="1"/>
  <c r="U56" i="3"/>
  <c r="U56" i="5" s="1"/>
  <c r="T56" i="3"/>
  <c r="U55" i="3"/>
  <c r="T55" i="3"/>
  <c r="U54" i="3"/>
  <c r="T54" i="3"/>
  <c r="T54" i="5" s="1"/>
  <c r="S54" i="7" s="1"/>
  <c r="U53" i="3"/>
  <c r="T53" i="3"/>
  <c r="T53" i="5" s="1"/>
  <c r="S53" i="7" s="1"/>
  <c r="U52" i="3"/>
  <c r="U52" i="5" s="1"/>
  <c r="T52" i="3"/>
  <c r="U51" i="3"/>
  <c r="U51" i="5" s="1"/>
  <c r="T51" i="3"/>
  <c r="U50" i="3"/>
  <c r="T50" i="3"/>
  <c r="T50" i="5" s="1"/>
  <c r="S50" i="7" s="1"/>
  <c r="U49" i="3"/>
  <c r="T49" i="3"/>
  <c r="T49" i="5" s="1"/>
  <c r="S49" i="7" s="1"/>
  <c r="U48" i="3"/>
  <c r="T48" i="3"/>
  <c r="U47" i="3"/>
  <c r="U47" i="5" s="1"/>
  <c r="T47" i="3"/>
  <c r="U46" i="3"/>
  <c r="T46" i="3"/>
  <c r="T46" i="5" s="1"/>
  <c r="S46" i="7" s="1"/>
  <c r="U45" i="3"/>
  <c r="U45" i="5" s="1"/>
  <c r="T45" i="3"/>
  <c r="T45" i="5" s="1"/>
  <c r="S45" i="7" s="1"/>
  <c r="U44" i="3"/>
  <c r="U44" i="5" s="1"/>
  <c r="T44" i="3"/>
  <c r="U43" i="3"/>
  <c r="T43" i="3"/>
  <c r="U42" i="3"/>
  <c r="U42" i="5" s="1"/>
  <c r="T42" i="3"/>
  <c r="U41" i="3"/>
  <c r="T41" i="3"/>
  <c r="T41" i="5" s="1"/>
  <c r="S41" i="7" s="1"/>
  <c r="U40" i="3"/>
  <c r="U40" i="5" s="1"/>
  <c r="T40" i="3"/>
  <c r="U39" i="3"/>
  <c r="U39" i="5" s="1"/>
  <c r="T39" i="3"/>
  <c r="U38" i="3"/>
  <c r="T38" i="3"/>
  <c r="U37" i="3"/>
  <c r="U37" i="5" s="1"/>
  <c r="T37" i="3"/>
  <c r="T37" i="5" s="1"/>
  <c r="S37" i="7" s="1"/>
  <c r="U36" i="3"/>
  <c r="U36" i="5" s="1"/>
  <c r="T36" i="3"/>
  <c r="U35" i="3"/>
  <c r="U35" i="5" s="1"/>
  <c r="T35" i="3"/>
  <c r="U34" i="3"/>
  <c r="T34" i="3"/>
  <c r="T34" i="5" s="1"/>
  <c r="S34" i="7" s="1"/>
  <c r="U33" i="3"/>
  <c r="T33" i="3"/>
  <c r="T33" i="5" s="1"/>
  <c r="S33" i="7" s="1"/>
  <c r="U32" i="3"/>
  <c r="U32" i="5" s="1"/>
  <c r="T32" i="3"/>
  <c r="U31" i="3"/>
  <c r="U31" i="5" s="1"/>
  <c r="T31" i="3"/>
  <c r="U30" i="3"/>
  <c r="T30" i="3"/>
  <c r="U29" i="3"/>
  <c r="T29" i="3"/>
  <c r="T29" i="5" s="1"/>
  <c r="S29" i="7" s="1"/>
  <c r="U28" i="3"/>
  <c r="U28" i="5" s="1"/>
  <c r="T28" i="3"/>
  <c r="U27" i="3"/>
  <c r="U27" i="5" s="1"/>
  <c r="T27" i="3"/>
  <c r="U26" i="3"/>
  <c r="U26" i="5" s="1"/>
  <c r="T26" i="3"/>
  <c r="U25" i="3"/>
  <c r="T25" i="3"/>
  <c r="U24" i="3"/>
  <c r="U24" i="5" s="1"/>
  <c r="T24" i="3"/>
  <c r="U23" i="3"/>
  <c r="U23" i="5" s="1"/>
  <c r="T23" i="3"/>
  <c r="U22" i="3"/>
  <c r="U22" i="5" s="1"/>
  <c r="T22" i="3"/>
  <c r="T22" i="5" s="1"/>
  <c r="S22" i="7" s="1"/>
  <c r="U21" i="3"/>
  <c r="T21" i="3"/>
  <c r="T21" i="5" s="1"/>
  <c r="S21" i="7" s="1"/>
  <c r="U20" i="3"/>
  <c r="T20" i="3"/>
  <c r="U19" i="3"/>
  <c r="U19" i="5" s="1"/>
  <c r="T19" i="3"/>
  <c r="U18" i="3"/>
  <c r="T18" i="3"/>
  <c r="T18" i="5" s="1"/>
  <c r="S18" i="7" s="1"/>
  <c r="U17" i="3"/>
  <c r="U17" i="5" s="1"/>
  <c r="T17" i="3"/>
  <c r="T17" i="5" s="1"/>
  <c r="S17" i="7" s="1"/>
  <c r="U16" i="3"/>
  <c r="U16" i="5" s="1"/>
  <c r="T16" i="3"/>
  <c r="U15" i="3"/>
  <c r="U15" i="5" s="1"/>
  <c r="T15" i="3"/>
  <c r="U14" i="3"/>
  <c r="U14" i="5" s="1"/>
  <c r="T14" i="3"/>
  <c r="T14" i="5" s="1"/>
  <c r="S14" i="7" s="1"/>
  <c r="U13" i="3"/>
  <c r="U13" i="5" s="1"/>
  <c r="T13" i="3"/>
  <c r="T13" i="5" s="1"/>
  <c r="S13" i="7" s="1"/>
  <c r="U12" i="3"/>
  <c r="U12" i="5" s="1"/>
  <c r="T12" i="3"/>
  <c r="U11" i="3"/>
  <c r="T11" i="3"/>
  <c r="U10" i="3"/>
  <c r="T10" i="3"/>
  <c r="U9" i="3"/>
  <c r="U9" i="5" s="1"/>
  <c r="T9" i="3"/>
  <c r="T9" i="5" s="1"/>
  <c r="S9" i="7" s="1"/>
  <c r="U8" i="3"/>
  <c r="U8" i="5" s="1"/>
  <c r="T8" i="3"/>
  <c r="U7" i="3"/>
  <c r="U7" i="5" s="1"/>
  <c r="T7" i="3"/>
  <c r="U6" i="3"/>
  <c r="T6" i="3"/>
  <c r="U5" i="3"/>
  <c r="T5" i="3"/>
  <c r="T5" i="5" s="1"/>
  <c r="S5" i="7" s="1"/>
  <c r="U4" i="3"/>
  <c r="U4" i="5" s="1"/>
  <c r="T4" i="3"/>
  <c r="U3" i="3"/>
  <c r="U3" i="5" s="1"/>
  <c r="T3" i="3"/>
  <c r="U2" i="3"/>
  <c r="U2" i="5" s="1"/>
  <c r="T2" i="3"/>
  <c r="T2" i="5" s="1"/>
  <c r="S2" i="7" s="1"/>
  <c r="R179" i="3"/>
  <c r="Q179" i="3"/>
  <c r="R178" i="3"/>
  <c r="R178" i="5" s="1"/>
  <c r="Q178" i="3"/>
  <c r="Q178" i="5" s="1"/>
  <c r="P178" i="7" s="1"/>
  <c r="R177" i="3"/>
  <c r="R177" i="5" s="1"/>
  <c r="Q177" i="3"/>
  <c r="Q177" i="5" s="1"/>
  <c r="P177" i="7" s="1"/>
  <c r="R176" i="3"/>
  <c r="R176" i="5" s="1"/>
  <c r="Q176" i="3"/>
  <c r="R175" i="3"/>
  <c r="R175" i="5" s="1"/>
  <c r="Q175" i="3"/>
  <c r="Q175" i="5" s="1"/>
  <c r="P175" i="7" s="1"/>
  <c r="R174" i="3"/>
  <c r="R174" i="5" s="1"/>
  <c r="Q174" i="3"/>
  <c r="Q174" i="5" s="1"/>
  <c r="P174" i="7" s="1"/>
  <c r="R173" i="3"/>
  <c r="Q173" i="3"/>
  <c r="R172" i="3"/>
  <c r="R172" i="5" s="1"/>
  <c r="Q172" i="3"/>
  <c r="R171" i="3"/>
  <c r="Q171" i="3"/>
  <c r="Q171" i="5" s="1"/>
  <c r="P171" i="7" s="1"/>
  <c r="R170" i="3"/>
  <c r="R170" i="5" s="1"/>
  <c r="Q170" i="3"/>
  <c r="Q170" i="5" s="1"/>
  <c r="P170" i="7" s="1"/>
  <c r="R169" i="3"/>
  <c r="R169" i="5" s="1"/>
  <c r="Q169" i="3"/>
  <c r="R168" i="3"/>
  <c r="R168" i="5" s="1"/>
  <c r="Q168" i="3"/>
  <c r="R167" i="3"/>
  <c r="R167" i="5" s="1"/>
  <c r="Q167" i="3"/>
  <c r="Q167" i="5" s="1"/>
  <c r="P167" i="7" s="1"/>
  <c r="R166" i="3"/>
  <c r="Q166" i="3"/>
  <c r="R165" i="3"/>
  <c r="R165" i="5" s="1"/>
  <c r="Q165" i="3"/>
  <c r="Q165" i="5" s="1"/>
  <c r="P165" i="7" s="1"/>
  <c r="R164" i="3"/>
  <c r="R164" i="5" s="1"/>
  <c r="Q164" i="3"/>
  <c r="R163" i="3"/>
  <c r="Q163" i="3"/>
  <c r="Q163" i="5" s="1"/>
  <c r="P163" i="7" s="1"/>
  <c r="R162" i="3"/>
  <c r="R162" i="5" s="1"/>
  <c r="Q162" i="3"/>
  <c r="Q162" i="5" s="1"/>
  <c r="P162" i="7" s="1"/>
  <c r="R161" i="3"/>
  <c r="Q161" i="3"/>
  <c r="R160" i="3"/>
  <c r="R160" i="5" s="1"/>
  <c r="Q160" i="3"/>
  <c r="R159" i="3"/>
  <c r="Q159" i="3"/>
  <c r="Q159" i="5" s="1"/>
  <c r="P159" i="7" s="1"/>
  <c r="R158" i="3"/>
  <c r="R158" i="5" s="1"/>
  <c r="Q158" i="3"/>
  <c r="Q158" i="5" s="1"/>
  <c r="P158" i="7" s="1"/>
  <c r="R157" i="3"/>
  <c r="R157" i="5" s="1"/>
  <c r="Q157" i="3"/>
  <c r="R156" i="3"/>
  <c r="R156" i="5" s="1"/>
  <c r="Q156" i="3"/>
  <c r="R155" i="3"/>
  <c r="Q155" i="3"/>
  <c r="R154" i="3"/>
  <c r="R154" i="5" s="1"/>
  <c r="Q154" i="3"/>
  <c r="Q154" i="5" s="1"/>
  <c r="P154" i="7" s="1"/>
  <c r="R153" i="3"/>
  <c r="R153" i="5" s="1"/>
  <c r="Q153" i="3"/>
  <c r="R152" i="3"/>
  <c r="R152" i="5" s="1"/>
  <c r="Q152" i="3"/>
  <c r="R151" i="3"/>
  <c r="R151" i="5" s="1"/>
  <c r="Q151" i="3"/>
  <c r="Q151" i="5" s="1"/>
  <c r="P151" i="7" s="1"/>
  <c r="R150" i="3"/>
  <c r="R150" i="5" s="1"/>
  <c r="Q150" i="3"/>
  <c r="Q150" i="5" s="1"/>
  <c r="P150" i="7" s="1"/>
  <c r="R149" i="3"/>
  <c r="Q149" i="3"/>
  <c r="R148" i="3"/>
  <c r="R148" i="5" s="1"/>
  <c r="Q148" i="3"/>
  <c r="R147" i="3"/>
  <c r="Q147" i="3"/>
  <c r="Q147" i="5" s="1"/>
  <c r="R146" i="3"/>
  <c r="R146" i="5" s="1"/>
  <c r="R17" i="9" s="1"/>
  <c r="Q146" i="3"/>
  <c r="Q146" i="5" s="1"/>
  <c r="R145" i="3"/>
  <c r="R145" i="5" s="1"/>
  <c r="Q145" i="3"/>
  <c r="Q145" i="5" s="1"/>
  <c r="P145" i="7" s="1"/>
  <c r="P50" i="9" s="1"/>
  <c r="R144" i="3"/>
  <c r="R144" i="5" s="1"/>
  <c r="Q144" i="3"/>
  <c r="R143" i="3"/>
  <c r="Q143" i="3"/>
  <c r="Q143" i="5" s="1"/>
  <c r="R142" i="3"/>
  <c r="R142" i="5" s="1"/>
  <c r="Q142" i="3"/>
  <c r="Q142" i="5" s="1"/>
  <c r="R141" i="3"/>
  <c r="R141" i="5" s="1"/>
  <c r="Q141" i="3"/>
  <c r="R140" i="3"/>
  <c r="R140" i="5" s="1"/>
  <c r="Q140" i="3"/>
  <c r="R139" i="3"/>
  <c r="R139" i="5" s="1"/>
  <c r="Q139" i="3"/>
  <c r="Q139" i="5" s="1"/>
  <c r="R138" i="3"/>
  <c r="R138" i="5" s="1"/>
  <c r="Q138" i="3"/>
  <c r="Q138" i="5" s="1"/>
  <c r="R137" i="3"/>
  <c r="Q137" i="3"/>
  <c r="R136" i="3"/>
  <c r="R136" i="5" s="1"/>
  <c r="Q136" i="3"/>
  <c r="R135" i="3"/>
  <c r="R135" i="5" s="1"/>
  <c r="Q135" i="3"/>
  <c r="Q135" i="5" s="1"/>
  <c r="R134" i="3"/>
  <c r="R134" i="5" s="1"/>
  <c r="Q134" i="3"/>
  <c r="Q134" i="5" s="1"/>
  <c r="P134" i="7" s="1"/>
  <c r="R133" i="3"/>
  <c r="R133" i="5" s="1"/>
  <c r="Q133" i="3"/>
  <c r="Q133" i="5" s="1"/>
  <c r="P133" i="7" s="1"/>
  <c r="R132" i="3"/>
  <c r="R132" i="5" s="1"/>
  <c r="Q132" i="3"/>
  <c r="R131" i="3"/>
  <c r="Q131" i="3"/>
  <c r="R130" i="3"/>
  <c r="R130" i="5" s="1"/>
  <c r="Q130" i="3"/>
  <c r="Q130" i="5" s="1"/>
  <c r="P130" i="7" s="1"/>
  <c r="R129" i="3"/>
  <c r="R129" i="5" s="1"/>
  <c r="Q129" i="3"/>
  <c r="Q129" i="5" s="1"/>
  <c r="P129" i="7" s="1"/>
  <c r="R128" i="3"/>
  <c r="R128" i="5" s="1"/>
  <c r="Q128" i="3"/>
  <c r="R127" i="3"/>
  <c r="R127" i="5" s="1"/>
  <c r="Q127" i="3"/>
  <c r="Q127" i="5" s="1"/>
  <c r="P127" i="7" s="1"/>
  <c r="R126" i="3"/>
  <c r="R126" i="5" s="1"/>
  <c r="Q126" i="3"/>
  <c r="Q126" i="5" s="1"/>
  <c r="P126" i="7" s="1"/>
  <c r="R124" i="3"/>
  <c r="R124" i="5" s="1"/>
  <c r="Q124" i="3"/>
  <c r="R123" i="3"/>
  <c r="R123" i="5" s="1"/>
  <c r="Q123" i="3"/>
  <c r="Q123" i="5" s="1"/>
  <c r="P123" i="7" s="1"/>
  <c r="R122" i="3"/>
  <c r="Q122" i="3"/>
  <c r="Q122" i="5" s="1"/>
  <c r="P122" i="7" s="1"/>
  <c r="R121" i="3"/>
  <c r="R121" i="5" s="1"/>
  <c r="Q121" i="3"/>
  <c r="R120" i="3"/>
  <c r="R120" i="5" s="1"/>
  <c r="Q120" i="3"/>
  <c r="R119" i="3"/>
  <c r="Q119" i="3"/>
  <c r="Q119" i="5" s="1"/>
  <c r="P119" i="7" s="1"/>
  <c r="R118" i="3"/>
  <c r="R118" i="5" s="1"/>
  <c r="Q118" i="3"/>
  <c r="Q118" i="5" s="1"/>
  <c r="P118" i="7" s="1"/>
  <c r="R117" i="3"/>
  <c r="R117" i="5" s="1"/>
  <c r="Q117" i="3"/>
  <c r="Q117" i="5" s="1"/>
  <c r="P117" i="7" s="1"/>
  <c r="R115" i="3"/>
  <c r="R115" i="5" s="1"/>
  <c r="Q115" i="3"/>
  <c r="R114" i="3"/>
  <c r="R114" i="5" s="1"/>
  <c r="Q114" i="3"/>
  <c r="Q114" i="5" s="1"/>
  <c r="P114" i="7" s="1"/>
  <c r="R113" i="3"/>
  <c r="R113" i="5" s="1"/>
  <c r="Q113" i="3"/>
  <c r="Q113" i="5" s="1"/>
  <c r="P113" i="7" s="1"/>
  <c r="R112" i="3"/>
  <c r="R112" i="5" s="1"/>
  <c r="Q112" i="3"/>
  <c r="Q112" i="5" s="1"/>
  <c r="P112" i="7" s="1"/>
  <c r="R111" i="3"/>
  <c r="R111" i="5" s="1"/>
  <c r="Q111" i="3"/>
  <c r="R110" i="3"/>
  <c r="R110" i="5" s="1"/>
  <c r="Q110" i="3"/>
  <c r="Q110" i="5" s="1"/>
  <c r="P110" i="7" s="1"/>
  <c r="R109" i="3"/>
  <c r="R109" i="5" s="1"/>
  <c r="Q109" i="3"/>
  <c r="Q109" i="5" s="1"/>
  <c r="P109" i="7" s="1"/>
  <c r="R108" i="3"/>
  <c r="R108" i="5" s="1"/>
  <c r="Q108" i="3"/>
  <c r="Q108" i="5" s="1"/>
  <c r="P108" i="7" s="1"/>
  <c r="R107" i="3"/>
  <c r="R107" i="5" s="1"/>
  <c r="Q107" i="3"/>
  <c r="R106" i="3"/>
  <c r="Q106" i="3"/>
  <c r="Q106" i="5" s="1"/>
  <c r="P106" i="7" s="1"/>
  <c r="R105" i="3"/>
  <c r="Q105" i="3"/>
  <c r="Q105" i="5" s="1"/>
  <c r="P105" i="7" s="1"/>
  <c r="R104" i="3"/>
  <c r="R104" i="5" s="1"/>
  <c r="Q104" i="3"/>
  <c r="Q104" i="5" s="1"/>
  <c r="P104" i="7" s="1"/>
  <c r="R103" i="3"/>
  <c r="Q103" i="3"/>
  <c r="R102" i="3"/>
  <c r="R102" i="5" s="1"/>
  <c r="Q102" i="3"/>
  <c r="Q102" i="5" s="1"/>
  <c r="P102" i="7" s="1"/>
  <c r="R101" i="3"/>
  <c r="R101" i="5" s="1"/>
  <c r="Q101" i="3"/>
  <c r="Q101" i="5" s="1"/>
  <c r="P101" i="7" s="1"/>
  <c r="R100" i="3"/>
  <c r="R100" i="5" s="1"/>
  <c r="Q100" i="3"/>
  <c r="Q100" i="5" s="1"/>
  <c r="P100" i="7" s="1"/>
  <c r="R99" i="3"/>
  <c r="R99" i="5" s="1"/>
  <c r="Q99" i="3"/>
  <c r="R98" i="3"/>
  <c r="Q98" i="3"/>
  <c r="R97" i="3"/>
  <c r="Q97" i="3"/>
  <c r="Q97" i="5" s="1"/>
  <c r="P97" i="7" s="1"/>
  <c r="R96" i="3"/>
  <c r="R96" i="5" s="1"/>
  <c r="Q96" i="3"/>
  <c r="R95" i="3"/>
  <c r="R95" i="5" s="1"/>
  <c r="Q95" i="3"/>
  <c r="R94" i="3"/>
  <c r="Q94" i="3"/>
  <c r="R93" i="3"/>
  <c r="Q93" i="3"/>
  <c r="Q93" i="5" s="1"/>
  <c r="P93" i="7" s="1"/>
  <c r="R92" i="3"/>
  <c r="R92" i="5" s="1"/>
  <c r="Q92" i="3"/>
  <c r="R91" i="3"/>
  <c r="R91" i="5" s="1"/>
  <c r="Q91" i="3"/>
  <c r="R90" i="3"/>
  <c r="R90" i="5" s="1"/>
  <c r="Q90" i="3"/>
  <c r="Q90" i="5" s="1"/>
  <c r="P90" i="7" s="1"/>
  <c r="R89" i="3"/>
  <c r="R89" i="5" s="1"/>
  <c r="Q89" i="3"/>
  <c r="Q89" i="5" s="1"/>
  <c r="P89" i="7" s="1"/>
  <c r="R88" i="3"/>
  <c r="Q88" i="3"/>
  <c r="R87" i="3"/>
  <c r="R87" i="5" s="1"/>
  <c r="Q87" i="3"/>
  <c r="R86" i="3"/>
  <c r="Q86" i="3"/>
  <c r="Q86" i="5" s="1"/>
  <c r="P86" i="7" s="1"/>
  <c r="R85" i="3"/>
  <c r="R85" i="5" s="1"/>
  <c r="Q85" i="3"/>
  <c r="Q85" i="5" s="1"/>
  <c r="P85" i="7" s="1"/>
  <c r="R84" i="3"/>
  <c r="Q84" i="3"/>
  <c r="R83" i="3"/>
  <c r="R83" i="5" s="1"/>
  <c r="Q83" i="3"/>
  <c r="R82" i="3"/>
  <c r="R82" i="5" s="1"/>
  <c r="Q82" i="3"/>
  <c r="Q82" i="5" s="1"/>
  <c r="P82" i="7" s="1"/>
  <c r="R81" i="3"/>
  <c r="Q81" i="3"/>
  <c r="Q81" i="5" s="1"/>
  <c r="P81" i="7" s="1"/>
  <c r="R80" i="3"/>
  <c r="R80" i="5" s="1"/>
  <c r="Q80" i="3"/>
  <c r="Q80" i="5" s="1"/>
  <c r="P80" i="7" s="1"/>
  <c r="R79" i="3"/>
  <c r="R79" i="5" s="1"/>
  <c r="Q79" i="3"/>
  <c r="Q79" i="5" s="1"/>
  <c r="P79" i="7" s="1"/>
  <c r="R78" i="3"/>
  <c r="Q78" i="3"/>
  <c r="R77" i="3"/>
  <c r="Q77" i="3"/>
  <c r="Q77" i="5" s="1"/>
  <c r="P77" i="7" s="1"/>
  <c r="R76" i="3"/>
  <c r="R76" i="5" s="1"/>
  <c r="Q76" i="3"/>
  <c r="Q76" i="5" s="1"/>
  <c r="P76" i="7" s="1"/>
  <c r="R75" i="3"/>
  <c r="R75" i="5" s="1"/>
  <c r="Q75" i="3"/>
  <c r="Q75" i="5" s="1"/>
  <c r="P75" i="7" s="1"/>
  <c r="R74" i="3"/>
  <c r="R74" i="5" s="1"/>
  <c r="Q74" i="3"/>
  <c r="Q74" i="5" s="1"/>
  <c r="P74" i="7" s="1"/>
  <c r="R73" i="3"/>
  <c r="R73" i="5" s="1"/>
  <c r="Q73" i="3"/>
  <c r="Q73" i="5" s="1"/>
  <c r="P73" i="7" s="1"/>
  <c r="R72" i="3"/>
  <c r="R72" i="5" s="1"/>
  <c r="Q72" i="3"/>
  <c r="Q72" i="5" s="1"/>
  <c r="P72" i="7" s="1"/>
  <c r="R71" i="3"/>
  <c r="R71" i="5" s="1"/>
  <c r="Q71" i="3"/>
  <c r="Q71" i="5" s="1"/>
  <c r="P71" i="7" s="1"/>
  <c r="R70" i="3"/>
  <c r="R70" i="5" s="1"/>
  <c r="Q70" i="3"/>
  <c r="Q70" i="5" s="1"/>
  <c r="P70" i="7" s="1"/>
  <c r="R69" i="3"/>
  <c r="Q69" i="3"/>
  <c r="Q69" i="5" s="1"/>
  <c r="P69" i="7" s="1"/>
  <c r="R68" i="3"/>
  <c r="R68" i="5" s="1"/>
  <c r="Q68" i="3"/>
  <c r="Q68" i="5" s="1"/>
  <c r="P68" i="7" s="1"/>
  <c r="P78" i="7" s="1"/>
  <c r="R67" i="3"/>
  <c r="Q67" i="3"/>
  <c r="R66" i="3"/>
  <c r="R66" i="5" s="1"/>
  <c r="Q66" i="3"/>
  <c r="Q66" i="5" s="1"/>
  <c r="P66" i="7" s="1"/>
  <c r="R65" i="3"/>
  <c r="Q65" i="3"/>
  <c r="Q65" i="5" s="1"/>
  <c r="P65" i="7" s="1"/>
  <c r="R64" i="3"/>
  <c r="R64" i="5" s="1"/>
  <c r="Q64" i="3"/>
  <c r="Q64" i="5" s="1"/>
  <c r="P64" i="7" s="1"/>
  <c r="R63" i="3"/>
  <c r="R63" i="5" s="1"/>
  <c r="Q63" i="3"/>
  <c r="Q63" i="5" s="1"/>
  <c r="P63" i="7" s="1"/>
  <c r="R62" i="3"/>
  <c r="R62" i="5" s="1"/>
  <c r="Q62" i="3"/>
  <c r="Q62" i="5" s="1"/>
  <c r="P62" i="7" s="1"/>
  <c r="P67" i="7" s="1"/>
  <c r="R61" i="3"/>
  <c r="Q61" i="3"/>
  <c r="R60" i="3"/>
  <c r="R60" i="5" s="1"/>
  <c r="Q60" i="3"/>
  <c r="Q60" i="5" s="1"/>
  <c r="P60" i="7" s="1"/>
  <c r="R59" i="3"/>
  <c r="R59" i="5" s="1"/>
  <c r="Q59" i="3"/>
  <c r="Q59" i="5" s="1"/>
  <c r="P59" i="7" s="1"/>
  <c r="R58" i="3"/>
  <c r="R58" i="5" s="1"/>
  <c r="Q58" i="3"/>
  <c r="Q58" i="5" s="1"/>
  <c r="P58" i="7" s="1"/>
  <c r="R57" i="3"/>
  <c r="R57" i="5" s="1"/>
  <c r="Q57" i="3"/>
  <c r="Q57" i="5" s="1"/>
  <c r="P57" i="7" s="1"/>
  <c r="R56" i="3"/>
  <c r="R56" i="5" s="1"/>
  <c r="Q56" i="3"/>
  <c r="Q56" i="5" s="1"/>
  <c r="P56" i="7" s="1"/>
  <c r="P61" i="7" s="1"/>
  <c r="R55" i="3"/>
  <c r="Q55" i="3"/>
  <c r="R54" i="3"/>
  <c r="R54" i="5" s="1"/>
  <c r="Q54" i="3"/>
  <c r="Q54" i="5" s="1"/>
  <c r="P54" i="7" s="1"/>
  <c r="R53" i="3"/>
  <c r="Q53" i="3"/>
  <c r="Q53" i="5" s="1"/>
  <c r="P53" i="7" s="1"/>
  <c r="R52" i="3"/>
  <c r="R52" i="5" s="1"/>
  <c r="Q52" i="3"/>
  <c r="Q52" i="5" s="1"/>
  <c r="P52" i="7" s="1"/>
  <c r="R51" i="3"/>
  <c r="R51" i="5" s="1"/>
  <c r="Q51" i="3"/>
  <c r="R50" i="3"/>
  <c r="R50" i="5" s="1"/>
  <c r="Q50" i="3"/>
  <c r="Q50" i="5" s="1"/>
  <c r="P50" i="7" s="1"/>
  <c r="R49" i="3"/>
  <c r="R49" i="5" s="1"/>
  <c r="Q49" i="3"/>
  <c r="Q49" i="5" s="1"/>
  <c r="P49" i="7" s="1"/>
  <c r="R48" i="3"/>
  <c r="Q48" i="3"/>
  <c r="R47" i="3"/>
  <c r="R47" i="5" s="1"/>
  <c r="Q47" i="3"/>
  <c r="Q47" i="5" s="1"/>
  <c r="P47" i="7" s="1"/>
  <c r="R46" i="3"/>
  <c r="R46" i="5" s="1"/>
  <c r="Q46" i="3"/>
  <c r="Q46" i="5" s="1"/>
  <c r="P46" i="7" s="1"/>
  <c r="R45" i="3"/>
  <c r="R45" i="5" s="1"/>
  <c r="Q45" i="3"/>
  <c r="Q45" i="5" s="1"/>
  <c r="P45" i="7" s="1"/>
  <c r="R44" i="3"/>
  <c r="R44" i="5" s="1"/>
  <c r="Q44" i="3"/>
  <c r="Q44" i="5" s="1"/>
  <c r="P44" i="7" s="1"/>
  <c r="P48" i="7" s="1"/>
  <c r="R43" i="3"/>
  <c r="Q43" i="3"/>
  <c r="R42" i="3"/>
  <c r="R42" i="5" s="1"/>
  <c r="Q42" i="3"/>
  <c r="Q42" i="5" s="1"/>
  <c r="P42" i="7" s="1"/>
  <c r="R41" i="3"/>
  <c r="Q41" i="3"/>
  <c r="Q41" i="5" s="1"/>
  <c r="P41" i="7" s="1"/>
  <c r="R40" i="3"/>
  <c r="R40" i="5" s="1"/>
  <c r="Q40" i="3"/>
  <c r="Q40" i="5" s="1"/>
  <c r="P40" i="7" s="1"/>
  <c r="R39" i="3"/>
  <c r="R39" i="5" s="1"/>
  <c r="Q39" i="3"/>
  <c r="Q39" i="5" s="1"/>
  <c r="P39" i="7" s="1"/>
  <c r="P43" i="7" s="1"/>
  <c r="R38" i="3"/>
  <c r="Q38" i="3"/>
  <c r="R37" i="3"/>
  <c r="R37" i="5" s="1"/>
  <c r="Q37" i="3"/>
  <c r="Q37" i="5" s="1"/>
  <c r="P37" i="7" s="1"/>
  <c r="R36" i="3"/>
  <c r="R36" i="5" s="1"/>
  <c r="Q36" i="3"/>
  <c r="Q36" i="5" s="1"/>
  <c r="P36" i="7" s="1"/>
  <c r="R35" i="3"/>
  <c r="R35" i="5" s="1"/>
  <c r="Q35" i="3"/>
  <c r="Q35" i="5" s="1"/>
  <c r="P35" i="7" s="1"/>
  <c r="R34" i="3"/>
  <c r="Q34" i="3"/>
  <c r="Q34" i="5" s="1"/>
  <c r="P34" i="7" s="1"/>
  <c r="R33" i="3"/>
  <c r="R33" i="5" s="1"/>
  <c r="Q33" i="3"/>
  <c r="R32" i="3"/>
  <c r="R32" i="5" s="1"/>
  <c r="Q32" i="3"/>
  <c r="R31" i="3"/>
  <c r="R31" i="5" s="1"/>
  <c r="Q31" i="3"/>
  <c r="Q31" i="5" s="1"/>
  <c r="P31" i="7" s="1"/>
  <c r="R30" i="3"/>
  <c r="Q30" i="3"/>
  <c r="R29" i="3"/>
  <c r="R29" i="5" s="1"/>
  <c r="Q29" i="3"/>
  <c r="R28" i="3"/>
  <c r="R28" i="5" s="1"/>
  <c r="Q28" i="3"/>
  <c r="Q28" i="5" s="1"/>
  <c r="P28" i="7" s="1"/>
  <c r="R27" i="3"/>
  <c r="R27" i="5" s="1"/>
  <c r="Q27" i="3"/>
  <c r="R26" i="3"/>
  <c r="R26" i="5" s="1"/>
  <c r="Q26" i="3"/>
  <c r="Q26" i="5" s="1"/>
  <c r="P26" i="7" s="1"/>
  <c r="R25" i="3"/>
  <c r="Q25" i="3"/>
  <c r="R24" i="3"/>
  <c r="R24" i="5" s="1"/>
  <c r="Q24" i="3"/>
  <c r="Q24" i="5" s="1"/>
  <c r="P24" i="7" s="1"/>
  <c r="R23" i="3"/>
  <c r="R23" i="5" s="1"/>
  <c r="Q23" i="3"/>
  <c r="Q23" i="5" s="1"/>
  <c r="P23" i="7" s="1"/>
  <c r="R22" i="3"/>
  <c r="R22" i="5" s="1"/>
  <c r="Q22" i="3"/>
  <c r="Q22" i="5" s="1"/>
  <c r="P22" i="7" s="1"/>
  <c r="R21" i="3"/>
  <c r="R21" i="5" s="1"/>
  <c r="Q21" i="3"/>
  <c r="R20" i="3"/>
  <c r="Q20" i="3"/>
  <c r="R19" i="3"/>
  <c r="R19" i="5" s="1"/>
  <c r="Q19" i="3"/>
  <c r="Q19" i="5" s="1"/>
  <c r="P19" i="7" s="1"/>
  <c r="R18" i="3"/>
  <c r="R18" i="5" s="1"/>
  <c r="Q18" i="3"/>
  <c r="Q18" i="5" s="1"/>
  <c r="P18" i="7" s="1"/>
  <c r="R17" i="3"/>
  <c r="R17" i="5" s="1"/>
  <c r="Q17" i="3"/>
  <c r="R16" i="3"/>
  <c r="R16" i="5" s="1"/>
  <c r="Q16" i="3"/>
  <c r="Q16" i="5" s="1"/>
  <c r="P16" i="7" s="1"/>
  <c r="R15" i="3"/>
  <c r="R15" i="5" s="1"/>
  <c r="Q15" i="3"/>
  <c r="Q15" i="7" s="1"/>
  <c r="R14" i="3"/>
  <c r="R14" i="5" s="1"/>
  <c r="Q14" i="3"/>
  <c r="Q14" i="5" s="1"/>
  <c r="P14" i="7" s="1"/>
  <c r="R13" i="3"/>
  <c r="R13" i="5" s="1"/>
  <c r="Q13" i="3"/>
  <c r="R12" i="3"/>
  <c r="R12" i="5" s="1"/>
  <c r="Q12" i="3"/>
  <c r="R11" i="3"/>
  <c r="Q11" i="3"/>
  <c r="R10" i="3"/>
  <c r="Q10" i="3"/>
  <c r="Q10" i="5" s="1"/>
  <c r="P10" i="7" s="1"/>
  <c r="R9" i="3"/>
  <c r="R9" i="5" s="1"/>
  <c r="Q9" i="3"/>
  <c r="R8" i="3"/>
  <c r="R8" i="5" s="1"/>
  <c r="Q8" i="3"/>
  <c r="Q8" i="5" s="1"/>
  <c r="P8" i="7" s="1"/>
  <c r="R7" i="3"/>
  <c r="R7" i="5" s="1"/>
  <c r="Q7" i="3"/>
  <c r="Q7" i="5" s="1"/>
  <c r="P7" i="7" s="1"/>
  <c r="R6" i="3"/>
  <c r="Q6" i="3"/>
  <c r="R5" i="3"/>
  <c r="R5" i="5" s="1"/>
  <c r="Q5" i="3"/>
  <c r="R4" i="3"/>
  <c r="R4" i="5" s="1"/>
  <c r="Q4" i="3"/>
  <c r="Q4" i="5" s="1"/>
  <c r="P4" i="7" s="1"/>
  <c r="R3" i="3"/>
  <c r="R3" i="5" s="1"/>
  <c r="Q3" i="3"/>
  <c r="Q3" i="5" s="1"/>
  <c r="P3" i="7" s="1"/>
  <c r="R2" i="3"/>
  <c r="Q2" i="3"/>
  <c r="Q2" i="5" s="1"/>
  <c r="P2" i="7" s="1"/>
  <c r="O179" i="3"/>
  <c r="N179" i="3"/>
  <c r="O178" i="3"/>
  <c r="O178" i="5" s="1"/>
  <c r="N178" i="3"/>
  <c r="N178" i="5" s="1"/>
  <c r="M178" i="7" s="1"/>
  <c r="O177" i="3"/>
  <c r="O177" i="5" s="1"/>
  <c r="N177" i="3"/>
  <c r="O176" i="3"/>
  <c r="O176" i="5" s="1"/>
  <c r="N176" i="3"/>
  <c r="O175" i="3"/>
  <c r="O175" i="5" s="1"/>
  <c r="N175" i="3"/>
  <c r="N175" i="5" s="1"/>
  <c r="M175" i="7" s="1"/>
  <c r="O174" i="3"/>
  <c r="O174" i="5" s="1"/>
  <c r="N174" i="3"/>
  <c r="O173" i="3"/>
  <c r="N173" i="3"/>
  <c r="O172" i="3"/>
  <c r="O172" i="5" s="1"/>
  <c r="N172" i="3"/>
  <c r="O171" i="3"/>
  <c r="O171" i="5" s="1"/>
  <c r="N171" i="3"/>
  <c r="N171" i="5" s="1"/>
  <c r="M171" i="7" s="1"/>
  <c r="O170" i="3"/>
  <c r="O170" i="5" s="1"/>
  <c r="N170" i="3"/>
  <c r="N170" i="5" s="1"/>
  <c r="M170" i="7" s="1"/>
  <c r="O169" i="3"/>
  <c r="O169" i="5" s="1"/>
  <c r="N169" i="3"/>
  <c r="O168" i="3"/>
  <c r="O168" i="5" s="1"/>
  <c r="N168" i="3"/>
  <c r="O167" i="3"/>
  <c r="O167" i="5" s="1"/>
  <c r="N167" i="3"/>
  <c r="N167" i="5" s="1"/>
  <c r="M167" i="7" s="1"/>
  <c r="O166" i="3"/>
  <c r="N166" i="3"/>
  <c r="O165" i="3"/>
  <c r="O165" i="5" s="1"/>
  <c r="N165" i="3"/>
  <c r="O164" i="3"/>
  <c r="O164" i="5" s="1"/>
  <c r="N164" i="3"/>
  <c r="O163" i="3"/>
  <c r="O163" i="5" s="1"/>
  <c r="N163" i="3"/>
  <c r="N163" i="5" s="1"/>
  <c r="M163" i="7" s="1"/>
  <c r="O162" i="3"/>
  <c r="O162" i="5" s="1"/>
  <c r="N162" i="3"/>
  <c r="O161" i="3"/>
  <c r="N161" i="3"/>
  <c r="O160" i="3"/>
  <c r="O160" i="5" s="1"/>
  <c r="N160" i="3"/>
  <c r="O159" i="3"/>
  <c r="O159" i="5" s="1"/>
  <c r="N159" i="3"/>
  <c r="N159" i="5" s="1"/>
  <c r="M159" i="7" s="1"/>
  <c r="O158" i="3"/>
  <c r="O158" i="5" s="1"/>
  <c r="N158" i="3"/>
  <c r="O157" i="3"/>
  <c r="O157" i="5" s="1"/>
  <c r="N157" i="3"/>
  <c r="O156" i="3"/>
  <c r="O156" i="5" s="1"/>
  <c r="N156" i="3"/>
  <c r="O155" i="3"/>
  <c r="N155" i="3"/>
  <c r="O154" i="3"/>
  <c r="O154" i="5" s="1"/>
  <c r="N154" i="3"/>
  <c r="O153" i="3"/>
  <c r="O153" i="5" s="1"/>
  <c r="N153" i="3"/>
  <c r="N153" i="5" s="1"/>
  <c r="M153" i="7" s="1"/>
  <c r="O152" i="3"/>
  <c r="O152" i="5" s="1"/>
  <c r="N152" i="3"/>
  <c r="O151" i="3"/>
  <c r="N151" i="3"/>
  <c r="N151" i="5" s="1"/>
  <c r="M151" i="7" s="1"/>
  <c r="O150" i="3"/>
  <c r="O150" i="5" s="1"/>
  <c r="N150" i="3"/>
  <c r="N150" i="5" s="1"/>
  <c r="M150" i="7" s="1"/>
  <c r="O149" i="3"/>
  <c r="N149" i="3"/>
  <c r="O148" i="3"/>
  <c r="O148" i="5" s="1"/>
  <c r="N148" i="3"/>
  <c r="O147" i="3"/>
  <c r="N147" i="3"/>
  <c r="N147" i="5" s="1"/>
  <c r="O146" i="3"/>
  <c r="O146" i="5" s="1"/>
  <c r="N146" i="3"/>
  <c r="N146" i="5" s="1"/>
  <c r="O145" i="3"/>
  <c r="O145" i="5" s="1"/>
  <c r="N145" i="3"/>
  <c r="N145" i="5" s="1"/>
  <c r="M145" i="7" s="1"/>
  <c r="M50" i="9" s="1"/>
  <c r="O144" i="3"/>
  <c r="O144" i="5" s="1"/>
  <c r="N144" i="3"/>
  <c r="O143" i="3"/>
  <c r="O143" i="5" s="1"/>
  <c r="N143" i="3"/>
  <c r="N143" i="5" s="1"/>
  <c r="O142" i="3"/>
  <c r="O142" i="5" s="1"/>
  <c r="N142" i="3"/>
  <c r="N142" i="5" s="1"/>
  <c r="O141" i="3"/>
  <c r="O141" i="5" s="1"/>
  <c r="N141" i="3"/>
  <c r="N141" i="5" s="1"/>
  <c r="M141" i="7" s="1"/>
  <c r="O140" i="3"/>
  <c r="O140" i="5" s="1"/>
  <c r="N140" i="3"/>
  <c r="O139" i="3"/>
  <c r="O139" i="5" s="1"/>
  <c r="N139" i="3"/>
  <c r="N139" i="5" s="1"/>
  <c r="O138" i="3"/>
  <c r="O138" i="5" s="1"/>
  <c r="N138" i="3"/>
  <c r="N138" i="5" s="1"/>
  <c r="O137" i="3"/>
  <c r="N137" i="3"/>
  <c r="O136" i="3"/>
  <c r="O136" i="5" s="1"/>
  <c r="N136" i="3"/>
  <c r="O135" i="3"/>
  <c r="O135" i="5" s="1"/>
  <c r="N135" i="3"/>
  <c r="N135" i="5" s="1"/>
  <c r="O134" i="3"/>
  <c r="O134" i="5" s="1"/>
  <c r="N134" i="3"/>
  <c r="N134" i="5" s="1"/>
  <c r="M134" i="7" s="1"/>
  <c r="O133" i="3"/>
  <c r="O133" i="5" s="1"/>
  <c r="N133" i="3"/>
  <c r="N133" i="5" s="1"/>
  <c r="M133" i="7" s="1"/>
  <c r="O132" i="3"/>
  <c r="N132" i="3"/>
  <c r="O131" i="3"/>
  <c r="N131" i="3"/>
  <c r="O130" i="3"/>
  <c r="O130" i="5" s="1"/>
  <c r="N130" i="3"/>
  <c r="O129" i="3"/>
  <c r="O129" i="5" s="1"/>
  <c r="N129" i="3"/>
  <c r="N129" i="5" s="1"/>
  <c r="M129" i="7" s="1"/>
  <c r="O128" i="3"/>
  <c r="O128" i="5" s="1"/>
  <c r="N128" i="3"/>
  <c r="O127" i="3"/>
  <c r="O127" i="5" s="1"/>
  <c r="N127" i="3"/>
  <c r="N127" i="5" s="1"/>
  <c r="M127" i="7" s="1"/>
  <c r="O126" i="3"/>
  <c r="O126" i="5" s="1"/>
  <c r="N126" i="3"/>
  <c r="O124" i="3"/>
  <c r="O124" i="5" s="1"/>
  <c r="N124" i="3"/>
  <c r="O123" i="3"/>
  <c r="O123" i="5" s="1"/>
  <c r="N123" i="3"/>
  <c r="N123" i="5" s="1"/>
  <c r="M123" i="7" s="1"/>
  <c r="O122" i="3"/>
  <c r="O122" i="5" s="1"/>
  <c r="N122" i="3"/>
  <c r="O121" i="3"/>
  <c r="O121" i="5" s="1"/>
  <c r="N121" i="3"/>
  <c r="N121" i="5" s="1"/>
  <c r="M121" i="7" s="1"/>
  <c r="O120" i="3"/>
  <c r="O120" i="5" s="1"/>
  <c r="N120" i="3"/>
  <c r="O119" i="3"/>
  <c r="O119" i="5" s="1"/>
  <c r="N119" i="3"/>
  <c r="N119" i="5" s="1"/>
  <c r="M119" i="7" s="1"/>
  <c r="O118" i="3"/>
  <c r="O118" i="5" s="1"/>
  <c r="N118" i="3"/>
  <c r="N118" i="5" s="1"/>
  <c r="M118" i="7" s="1"/>
  <c r="O117" i="3"/>
  <c r="O117" i="5" s="1"/>
  <c r="N117" i="3"/>
  <c r="N117" i="5" s="1"/>
  <c r="M117" i="7" s="1"/>
  <c r="O115" i="3"/>
  <c r="O115" i="5" s="1"/>
  <c r="N115" i="3"/>
  <c r="O114" i="3"/>
  <c r="O114" i="5" s="1"/>
  <c r="N114" i="3"/>
  <c r="N114" i="5" s="1"/>
  <c r="M114" i="7" s="1"/>
  <c r="O113" i="3"/>
  <c r="O113" i="5" s="1"/>
  <c r="N113" i="3"/>
  <c r="N113" i="5" s="1"/>
  <c r="M113" i="7" s="1"/>
  <c r="O112" i="3"/>
  <c r="O112" i="5" s="1"/>
  <c r="N112" i="3"/>
  <c r="N112" i="5" s="1"/>
  <c r="M112" i="7" s="1"/>
  <c r="O111" i="3"/>
  <c r="O111" i="5" s="1"/>
  <c r="N111" i="3"/>
  <c r="O110" i="3"/>
  <c r="O110" i="5" s="1"/>
  <c r="N110" i="3"/>
  <c r="N110" i="5" s="1"/>
  <c r="M110" i="7" s="1"/>
  <c r="O109" i="3"/>
  <c r="O109" i="5" s="1"/>
  <c r="N109" i="3"/>
  <c r="N109" i="5" s="1"/>
  <c r="M109" i="7" s="1"/>
  <c r="O108" i="3"/>
  <c r="O108" i="5" s="1"/>
  <c r="N108" i="3"/>
  <c r="N108" i="5" s="1"/>
  <c r="M108" i="7" s="1"/>
  <c r="O107" i="3"/>
  <c r="O107" i="5" s="1"/>
  <c r="N107" i="3"/>
  <c r="O106" i="3"/>
  <c r="O106" i="5" s="1"/>
  <c r="N106" i="3"/>
  <c r="N106" i="5" s="1"/>
  <c r="M106" i="7" s="1"/>
  <c r="O105" i="3"/>
  <c r="O105" i="5" s="1"/>
  <c r="N105" i="3"/>
  <c r="N105" i="5" s="1"/>
  <c r="M105" i="7" s="1"/>
  <c r="O104" i="3"/>
  <c r="O104" i="5" s="1"/>
  <c r="N104" i="3"/>
  <c r="N104" i="5" s="1"/>
  <c r="M104" i="7" s="1"/>
  <c r="O103" i="3"/>
  <c r="N103" i="3"/>
  <c r="O102" i="3"/>
  <c r="O102" i="5" s="1"/>
  <c r="N102" i="3"/>
  <c r="N102" i="5" s="1"/>
  <c r="M102" i="7" s="1"/>
  <c r="O101" i="3"/>
  <c r="O101" i="5" s="1"/>
  <c r="N101" i="3"/>
  <c r="N101" i="5" s="1"/>
  <c r="M101" i="7" s="1"/>
  <c r="O100" i="3"/>
  <c r="O100" i="5" s="1"/>
  <c r="N100" i="3"/>
  <c r="O99" i="3"/>
  <c r="O99" i="5" s="1"/>
  <c r="N99" i="3"/>
  <c r="O98" i="3"/>
  <c r="N98" i="3"/>
  <c r="O97" i="3"/>
  <c r="O97" i="5" s="1"/>
  <c r="N97" i="3"/>
  <c r="O96" i="3"/>
  <c r="O96" i="5" s="1"/>
  <c r="N96" i="3"/>
  <c r="O95" i="3"/>
  <c r="O95" i="5" s="1"/>
  <c r="N95" i="3"/>
  <c r="O94" i="3"/>
  <c r="N94" i="3"/>
  <c r="O93" i="3"/>
  <c r="O93" i="5" s="1"/>
  <c r="N93" i="3"/>
  <c r="O92" i="3"/>
  <c r="O92" i="5" s="1"/>
  <c r="N92" i="3"/>
  <c r="N92" i="5" s="1"/>
  <c r="M92" i="7" s="1"/>
  <c r="O91" i="3"/>
  <c r="O91" i="5" s="1"/>
  <c r="N91" i="3"/>
  <c r="O90" i="3"/>
  <c r="N90" i="3"/>
  <c r="N90" i="5" s="1"/>
  <c r="M90" i="7" s="1"/>
  <c r="O89" i="3"/>
  <c r="O89" i="5" s="1"/>
  <c r="N89" i="3"/>
  <c r="O88" i="3"/>
  <c r="N88" i="3"/>
  <c r="O87" i="3"/>
  <c r="O87" i="5" s="1"/>
  <c r="N87" i="3"/>
  <c r="O86" i="3"/>
  <c r="O86" i="5" s="1"/>
  <c r="N86" i="3"/>
  <c r="N86" i="5" s="1"/>
  <c r="M86" i="7" s="1"/>
  <c r="O85" i="3"/>
  <c r="O85" i="5" s="1"/>
  <c r="N85" i="3"/>
  <c r="N85" i="5" s="1"/>
  <c r="M85" i="7" s="1"/>
  <c r="O84" i="3"/>
  <c r="N84" i="3"/>
  <c r="O83" i="3"/>
  <c r="O83" i="5" s="1"/>
  <c r="N83" i="3"/>
  <c r="O82" i="3"/>
  <c r="N82" i="3"/>
  <c r="N82" i="5" s="1"/>
  <c r="M82" i="7" s="1"/>
  <c r="O81" i="3"/>
  <c r="O81" i="5" s="1"/>
  <c r="N81" i="3"/>
  <c r="N81" i="5" s="1"/>
  <c r="M81" i="7" s="1"/>
  <c r="O80" i="3"/>
  <c r="O80" i="5" s="1"/>
  <c r="N80" i="3"/>
  <c r="N80" i="5" s="1"/>
  <c r="M80" i="7" s="1"/>
  <c r="O79" i="3"/>
  <c r="O79" i="5" s="1"/>
  <c r="N79" i="3"/>
  <c r="O78" i="3"/>
  <c r="N78" i="3"/>
  <c r="O77" i="3"/>
  <c r="O77" i="5" s="1"/>
  <c r="N77" i="3"/>
  <c r="N77" i="5" s="1"/>
  <c r="M77" i="7" s="1"/>
  <c r="O76" i="3"/>
  <c r="O76" i="5" s="1"/>
  <c r="N76" i="3"/>
  <c r="N76" i="5" s="1"/>
  <c r="M76" i="7" s="1"/>
  <c r="O75" i="3"/>
  <c r="O75" i="5" s="1"/>
  <c r="N75" i="3"/>
  <c r="O74" i="3"/>
  <c r="N74" i="3"/>
  <c r="N74" i="5" s="1"/>
  <c r="M74" i="7" s="1"/>
  <c r="O73" i="3"/>
  <c r="O73" i="5" s="1"/>
  <c r="N73" i="3"/>
  <c r="N73" i="5" s="1"/>
  <c r="M73" i="7" s="1"/>
  <c r="O72" i="3"/>
  <c r="O72" i="5" s="1"/>
  <c r="N72" i="3"/>
  <c r="N72" i="5" s="1"/>
  <c r="M72" i="7" s="1"/>
  <c r="O71" i="3"/>
  <c r="O71" i="5" s="1"/>
  <c r="N71" i="3"/>
  <c r="O70" i="3"/>
  <c r="O70" i="5" s="1"/>
  <c r="N70" i="3"/>
  <c r="N70" i="5" s="1"/>
  <c r="M70" i="7" s="1"/>
  <c r="O69" i="3"/>
  <c r="O69" i="5" s="1"/>
  <c r="N69" i="3"/>
  <c r="N69" i="5" s="1"/>
  <c r="M69" i="7" s="1"/>
  <c r="O68" i="3"/>
  <c r="O68" i="5" s="1"/>
  <c r="N68" i="3"/>
  <c r="O67" i="3"/>
  <c r="N67" i="3"/>
  <c r="O66" i="3"/>
  <c r="O66" i="5" s="1"/>
  <c r="N66" i="3"/>
  <c r="N66" i="5" s="1"/>
  <c r="M66" i="7" s="1"/>
  <c r="O65" i="3"/>
  <c r="O65" i="5" s="1"/>
  <c r="N65" i="3"/>
  <c r="O64" i="3"/>
  <c r="O64" i="5" s="1"/>
  <c r="N64" i="3"/>
  <c r="N64" i="5" s="1"/>
  <c r="M64" i="7" s="1"/>
  <c r="O63" i="3"/>
  <c r="O63" i="5" s="1"/>
  <c r="N63" i="3"/>
  <c r="O62" i="3"/>
  <c r="N62" i="3"/>
  <c r="N62" i="5" s="1"/>
  <c r="M62" i="7" s="1"/>
  <c r="O61" i="3"/>
  <c r="N61" i="3"/>
  <c r="O60" i="3"/>
  <c r="O60" i="5" s="1"/>
  <c r="N60" i="3"/>
  <c r="N60" i="5" s="1"/>
  <c r="M60" i="7" s="1"/>
  <c r="O59" i="3"/>
  <c r="O59" i="5" s="1"/>
  <c r="N59" i="3"/>
  <c r="O58" i="3"/>
  <c r="O58" i="5" s="1"/>
  <c r="N58" i="3"/>
  <c r="N58" i="5" s="1"/>
  <c r="M58" i="7" s="1"/>
  <c r="O57" i="3"/>
  <c r="O57" i="5" s="1"/>
  <c r="N57" i="3"/>
  <c r="O56" i="3"/>
  <c r="O56" i="5" s="1"/>
  <c r="N56" i="3"/>
  <c r="N56" i="5" s="1"/>
  <c r="M56" i="7" s="1"/>
  <c r="O55" i="3"/>
  <c r="N55" i="3"/>
  <c r="O54" i="3"/>
  <c r="O54" i="5" s="1"/>
  <c r="N54" i="3"/>
  <c r="N54" i="5" s="1"/>
  <c r="M54" i="7" s="1"/>
  <c r="O53" i="3"/>
  <c r="O53" i="5" s="1"/>
  <c r="N53" i="3"/>
  <c r="N53" i="5" s="1"/>
  <c r="M53" i="7" s="1"/>
  <c r="O52" i="3"/>
  <c r="O52" i="5" s="1"/>
  <c r="N52" i="3"/>
  <c r="N52" i="5" s="1"/>
  <c r="M52" i="7" s="1"/>
  <c r="O51" i="3"/>
  <c r="O51" i="5" s="1"/>
  <c r="N51" i="3"/>
  <c r="O50" i="3"/>
  <c r="O50" i="5" s="1"/>
  <c r="N50" i="3"/>
  <c r="N50" i="5" s="1"/>
  <c r="M50" i="7" s="1"/>
  <c r="O49" i="3"/>
  <c r="O49" i="5" s="1"/>
  <c r="N49" i="3"/>
  <c r="N49" i="5" s="1"/>
  <c r="M49" i="7" s="1"/>
  <c r="O48" i="3"/>
  <c r="N48" i="3"/>
  <c r="O47" i="3"/>
  <c r="O47" i="5" s="1"/>
  <c r="N47" i="3"/>
  <c r="O46" i="3"/>
  <c r="O46" i="5" s="1"/>
  <c r="N46" i="3"/>
  <c r="N46" i="5" s="1"/>
  <c r="M46" i="7" s="1"/>
  <c r="O45" i="3"/>
  <c r="O45" i="5" s="1"/>
  <c r="N45" i="3"/>
  <c r="N45" i="5" s="1"/>
  <c r="M45" i="7" s="1"/>
  <c r="O44" i="3"/>
  <c r="O44" i="5" s="1"/>
  <c r="N44" i="3"/>
  <c r="N44" i="5" s="1"/>
  <c r="M44" i="7" s="1"/>
  <c r="O43" i="3"/>
  <c r="N43" i="3"/>
  <c r="O42" i="3"/>
  <c r="O42" i="5" s="1"/>
  <c r="N42" i="3"/>
  <c r="N42" i="5" s="1"/>
  <c r="M42" i="7" s="1"/>
  <c r="O41" i="3"/>
  <c r="O41" i="5" s="1"/>
  <c r="N41" i="3"/>
  <c r="N41" i="5" s="1"/>
  <c r="M41" i="7" s="1"/>
  <c r="O40" i="3"/>
  <c r="O40" i="5" s="1"/>
  <c r="N40" i="3"/>
  <c r="N40" i="5" s="1"/>
  <c r="M40" i="7" s="1"/>
  <c r="O39" i="3"/>
  <c r="O39" i="5" s="1"/>
  <c r="N39" i="3"/>
  <c r="O38" i="3"/>
  <c r="N38" i="3"/>
  <c r="O37" i="3"/>
  <c r="O37" i="5" s="1"/>
  <c r="N37" i="3"/>
  <c r="N37" i="5" s="1"/>
  <c r="M37" i="7" s="1"/>
  <c r="O36" i="3"/>
  <c r="O36" i="5" s="1"/>
  <c r="N36" i="3"/>
  <c r="O35" i="3"/>
  <c r="O35" i="5" s="1"/>
  <c r="N35" i="3"/>
  <c r="O34" i="3"/>
  <c r="O34" i="5" s="1"/>
  <c r="N34" i="3"/>
  <c r="N34" i="5" s="1"/>
  <c r="M34" i="7" s="1"/>
  <c r="O33" i="3"/>
  <c r="O33" i="5" s="1"/>
  <c r="N33" i="3"/>
  <c r="O32" i="3"/>
  <c r="O32" i="5" s="1"/>
  <c r="N32" i="3"/>
  <c r="N32" i="5" s="1"/>
  <c r="M32" i="7" s="1"/>
  <c r="O31" i="3"/>
  <c r="O31" i="5" s="1"/>
  <c r="N31" i="3"/>
  <c r="O30" i="3"/>
  <c r="N30" i="3"/>
  <c r="O29" i="3"/>
  <c r="O29" i="5" s="1"/>
  <c r="N29" i="3"/>
  <c r="O28" i="3"/>
  <c r="O28" i="5" s="1"/>
  <c r="N28" i="3"/>
  <c r="N28" i="5" s="1"/>
  <c r="M28" i="7" s="1"/>
  <c r="O27" i="3"/>
  <c r="O27" i="5" s="1"/>
  <c r="N27" i="3"/>
  <c r="O26" i="3"/>
  <c r="O26" i="5" s="1"/>
  <c r="N26" i="3"/>
  <c r="N26" i="5" s="1"/>
  <c r="M26" i="7" s="1"/>
  <c r="O25" i="3"/>
  <c r="N25" i="3"/>
  <c r="O24" i="3"/>
  <c r="O24" i="5" s="1"/>
  <c r="N24" i="3"/>
  <c r="N24" i="5" s="1"/>
  <c r="M24" i="7" s="1"/>
  <c r="O23" i="3"/>
  <c r="O23" i="5" s="1"/>
  <c r="N23" i="3"/>
  <c r="O22" i="3"/>
  <c r="O22" i="5" s="1"/>
  <c r="N22" i="3"/>
  <c r="N22" i="5" s="1"/>
  <c r="M22" i="7" s="1"/>
  <c r="O21" i="3"/>
  <c r="O21" i="5" s="1"/>
  <c r="N21" i="3"/>
  <c r="N21" i="5" s="1"/>
  <c r="M21" i="7" s="1"/>
  <c r="O20" i="3"/>
  <c r="N20" i="3"/>
  <c r="O19" i="3"/>
  <c r="O19" i="5" s="1"/>
  <c r="N19" i="3"/>
  <c r="O18" i="3"/>
  <c r="O18" i="5" s="1"/>
  <c r="N18" i="3"/>
  <c r="N18" i="5" s="1"/>
  <c r="M18" i="7" s="1"/>
  <c r="O17" i="3"/>
  <c r="O17" i="5" s="1"/>
  <c r="N17" i="3"/>
  <c r="N17" i="5" s="1"/>
  <c r="M17" i="7" s="1"/>
  <c r="O16" i="3"/>
  <c r="O16" i="5" s="1"/>
  <c r="N16" i="3"/>
  <c r="N16" i="5" s="1"/>
  <c r="M16" i="7" s="1"/>
  <c r="O15" i="3"/>
  <c r="O15" i="5" s="1"/>
  <c r="N15" i="3"/>
  <c r="O14" i="3"/>
  <c r="O14" i="5" s="1"/>
  <c r="N14" i="3"/>
  <c r="N14" i="5" s="1"/>
  <c r="M14" i="7" s="1"/>
  <c r="O13" i="3"/>
  <c r="O13" i="5" s="1"/>
  <c r="N13" i="3"/>
  <c r="N13" i="5" s="1"/>
  <c r="M13" i="7" s="1"/>
  <c r="O12" i="3"/>
  <c r="O12" i="5" s="1"/>
  <c r="N12" i="3"/>
  <c r="N12" i="5" s="1"/>
  <c r="M12" i="7" s="1"/>
  <c r="O11" i="3"/>
  <c r="N11" i="3"/>
  <c r="O10" i="3"/>
  <c r="N10" i="3"/>
  <c r="N10" i="5" s="1"/>
  <c r="M10" i="7" s="1"/>
  <c r="O9" i="3"/>
  <c r="O9" i="5" s="1"/>
  <c r="N9" i="3"/>
  <c r="N9" i="5" s="1"/>
  <c r="M9" i="7" s="1"/>
  <c r="O8" i="3"/>
  <c r="O8" i="5" s="1"/>
  <c r="N8" i="3"/>
  <c r="O7" i="3"/>
  <c r="O7" i="5" s="1"/>
  <c r="N7" i="3"/>
  <c r="O6" i="3"/>
  <c r="N6" i="3"/>
  <c r="O5" i="3"/>
  <c r="O5" i="5" s="1"/>
  <c r="N5" i="3"/>
  <c r="N5" i="5" s="1"/>
  <c r="M5" i="7" s="1"/>
  <c r="O4" i="3"/>
  <c r="O4" i="5" s="1"/>
  <c r="N4" i="3"/>
  <c r="N4" i="5" s="1"/>
  <c r="M4" i="7" s="1"/>
  <c r="O3" i="3"/>
  <c r="O3" i="5" s="1"/>
  <c r="N3" i="3"/>
  <c r="O2" i="3"/>
  <c r="O2" i="5" s="1"/>
  <c r="N2" i="3"/>
  <c r="N2" i="5" s="1"/>
  <c r="M2" i="7" s="1"/>
  <c r="L179" i="3"/>
  <c r="K179" i="3"/>
  <c r="L178" i="3"/>
  <c r="L178" i="5" s="1"/>
  <c r="K178" i="3"/>
  <c r="K178" i="5" s="1"/>
  <c r="J178" i="7" s="1"/>
  <c r="L177" i="3"/>
  <c r="L177" i="5" s="1"/>
  <c r="K177" i="3"/>
  <c r="L176" i="3"/>
  <c r="L176" i="5" s="1"/>
  <c r="K176" i="3"/>
  <c r="L175" i="3"/>
  <c r="L175" i="5" s="1"/>
  <c r="K175" i="3"/>
  <c r="K175" i="5" s="1"/>
  <c r="J175" i="7" s="1"/>
  <c r="L174" i="3"/>
  <c r="L174" i="5" s="1"/>
  <c r="K174" i="3"/>
  <c r="K174" i="5" s="1"/>
  <c r="J174" i="7" s="1"/>
  <c r="L173" i="3"/>
  <c r="K173" i="3"/>
  <c r="L172" i="3"/>
  <c r="L172" i="5" s="1"/>
  <c r="K172" i="3"/>
  <c r="L171" i="3"/>
  <c r="L171" i="5" s="1"/>
  <c r="K171" i="3"/>
  <c r="K171" i="5" s="1"/>
  <c r="J171" i="7" s="1"/>
  <c r="L170" i="3"/>
  <c r="L170" i="5" s="1"/>
  <c r="K170" i="3"/>
  <c r="K170" i="5" s="1"/>
  <c r="J170" i="7" s="1"/>
  <c r="L169" i="3"/>
  <c r="K169" i="3"/>
  <c r="L168" i="3"/>
  <c r="L168" i="5" s="1"/>
  <c r="K168" i="3"/>
  <c r="L167" i="3"/>
  <c r="L167" i="5" s="1"/>
  <c r="K167" i="3"/>
  <c r="L166" i="3"/>
  <c r="K166" i="3"/>
  <c r="L165" i="3"/>
  <c r="L165" i="5" s="1"/>
  <c r="K165" i="3"/>
  <c r="L164" i="3"/>
  <c r="L164" i="5" s="1"/>
  <c r="K164" i="3"/>
  <c r="L163" i="3"/>
  <c r="L163" i="5" s="1"/>
  <c r="K163" i="3"/>
  <c r="K163" i="5" s="1"/>
  <c r="J163" i="7" s="1"/>
  <c r="L162" i="3"/>
  <c r="L162" i="5" s="1"/>
  <c r="K162" i="3"/>
  <c r="K162" i="5" s="1"/>
  <c r="J162" i="7" s="1"/>
  <c r="L161" i="3"/>
  <c r="K161" i="3"/>
  <c r="L160" i="3"/>
  <c r="L160" i="5" s="1"/>
  <c r="K160" i="3"/>
  <c r="L159" i="3"/>
  <c r="L159" i="5" s="1"/>
  <c r="K159" i="3"/>
  <c r="K159" i="5" s="1"/>
  <c r="J159" i="7" s="1"/>
  <c r="L158" i="3"/>
  <c r="L158" i="5" s="1"/>
  <c r="K158" i="3"/>
  <c r="L157" i="3"/>
  <c r="L157" i="5" s="1"/>
  <c r="K157" i="3"/>
  <c r="L156" i="3"/>
  <c r="L156" i="5" s="1"/>
  <c r="K156" i="3"/>
  <c r="L155" i="3"/>
  <c r="K155" i="3"/>
  <c r="L154" i="3"/>
  <c r="L154" i="5" s="1"/>
  <c r="K154" i="3"/>
  <c r="L153" i="3"/>
  <c r="L153" i="5" s="1"/>
  <c r="K153" i="3"/>
  <c r="L152" i="3"/>
  <c r="L152" i="5" s="1"/>
  <c r="K152" i="3"/>
  <c r="L151" i="3"/>
  <c r="L151" i="5" s="1"/>
  <c r="K151" i="3"/>
  <c r="K151" i="5" s="1"/>
  <c r="J151" i="7" s="1"/>
  <c r="L150" i="3"/>
  <c r="L150" i="5" s="1"/>
  <c r="K150" i="3"/>
  <c r="K150" i="5" s="1"/>
  <c r="J150" i="7" s="1"/>
  <c r="L149" i="3"/>
  <c r="K149" i="3"/>
  <c r="L148" i="3"/>
  <c r="L148" i="5" s="1"/>
  <c r="K148" i="3"/>
  <c r="L147" i="3"/>
  <c r="L147" i="5" s="1"/>
  <c r="K147" i="3"/>
  <c r="L146" i="3"/>
  <c r="L146" i="5" s="1"/>
  <c r="K146" i="3"/>
  <c r="K146" i="5" s="1"/>
  <c r="L145" i="3"/>
  <c r="L145" i="5" s="1"/>
  <c r="K145" i="3"/>
  <c r="L144" i="3"/>
  <c r="L144" i="5" s="1"/>
  <c r="K144" i="3"/>
  <c r="L143" i="3"/>
  <c r="L143" i="5" s="1"/>
  <c r="K143" i="3"/>
  <c r="K143" i="5" s="1"/>
  <c r="L142" i="3"/>
  <c r="L142" i="5" s="1"/>
  <c r="K142" i="3"/>
  <c r="K142" i="5" s="1"/>
  <c r="L141" i="3"/>
  <c r="L141" i="5" s="1"/>
  <c r="K141" i="3"/>
  <c r="L140" i="3"/>
  <c r="L140" i="5" s="1"/>
  <c r="K140" i="3"/>
  <c r="L139" i="3"/>
  <c r="L139" i="5" s="1"/>
  <c r="K139" i="3"/>
  <c r="K139" i="5" s="1"/>
  <c r="L138" i="3"/>
  <c r="L138" i="5" s="1"/>
  <c r="K138" i="3"/>
  <c r="K138" i="5" s="1"/>
  <c r="L137" i="3"/>
  <c r="K137" i="3"/>
  <c r="L136" i="3"/>
  <c r="L136" i="5" s="1"/>
  <c r="K136" i="3"/>
  <c r="L135" i="3"/>
  <c r="L135" i="5" s="1"/>
  <c r="K135" i="3"/>
  <c r="L134" i="3"/>
  <c r="L134" i="5" s="1"/>
  <c r="K134" i="3"/>
  <c r="L133" i="3"/>
  <c r="L133" i="5" s="1"/>
  <c r="K133" i="3"/>
  <c r="K133" i="5" s="1"/>
  <c r="J133" i="7" s="1"/>
  <c r="L132" i="3"/>
  <c r="L132" i="5" s="1"/>
  <c r="K132" i="3"/>
  <c r="L131" i="3"/>
  <c r="K131" i="3"/>
  <c r="L130" i="3"/>
  <c r="L130" i="5" s="1"/>
  <c r="K130" i="3"/>
  <c r="L129" i="3"/>
  <c r="L129" i="5" s="1"/>
  <c r="K129" i="3"/>
  <c r="K129" i="5" s="1"/>
  <c r="J129" i="7" s="1"/>
  <c r="L128" i="3"/>
  <c r="L128" i="5" s="1"/>
  <c r="K128" i="3"/>
  <c r="L127" i="3"/>
  <c r="L127" i="5" s="1"/>
  <c r="K127" i="3"/>
  <c r="K127" i="5" s="1"/>
  <c r="J127" i="7" s="1"/>
  <c r="L126" i="3"/>
  <c r="L126" i="5" s="1"/>
  <c r="K126" i="3"/>
  <c r="K126" i="5" s="1"/>
  <c r="J126" i="7" s="1"/>
  <c r="L124" i="3"/>
  <c r="L124" i="5" s="1"/>
  <c r="K124" i="3"/>
  <c r="L123" i="3"/>
  <c r="L123" i="5" s="1"/>
  <c r="K123" i="3"/>
  <c r="K123" i="5" s="1"/>
  <c r="J123" i="7" s="1"/>
  <c r="L122" i="3"/>
  <c r="K122" i="3"/>
  <c r="K122" i="5" s="1"/>
  <c r="J122" i="7" s="1"/>
  <c r="L121" i="3"/>
  <c r="L121" i="5" s="1"/>
  <c r="K121" i="3"/>
  <c r="K121" i="5" s="1"/>
  <c r="J121" i="7" s="1"/>
  <c r="L120" i="3"/>
  <c r="L120" i="5" s="1"/>
  <c r="K120" i="3"/>
  <c r="L119" i="3"/>
  <c r="L119" i="5" s="1"/>
  <c r="K119" i="3"/>
  <c r="L118" i="3"/>
  <c r="L118" i="5" s="1"/>
  <c r="K118" i="3"/>
  <c r="K118" i="5" s="1"/>
  <c r="J118" i="7" s="1"/>
  <c r="L117" i="3"/>
  <c r="L117" i="5" s="1"/>
  <c r="K117" i="3"/>
  <c r="K117" i="5" s="1"/>
  <c r="J117" i="7" s="1"/>
  <c r="L115" i="3"/>
  <c r="L115" i="5" s="1"/>
  <c r="K115" i="3"/>
  <c r="L114" i="3"/>
  <c r="L114" i="5" s="1"/>
  <c r="K114" i="3"/>
  <c r="K114" i="5" s="1"/>
  <c r="J114" i="7" s="1"/>
  <c r="L113" i="3"/>
  <c r="L113" i="5" s="1"/>
  <c r="K113" i="3"/>
  <c r="K113" i="5" s="1"/>
  <c r="J113" i="7" s="1"/>
  <c r="L112" i="3"/>
  <c r="L112" i="5" s="1"/>
  <c r="K112" i="3"/>
  <c r="K112" i="5" s="1"/>
  <c r="J112" i="7" s="1"/>
  <c r="L111" i="3"/>
  <c r="L111" i="5" s="1"/>
  <c r="K111" i="3"/>
  <c r="L110" i="3"/>
  <c r="L110" i="5" s="1"/>
  <c r="K110" i="3"/>
  <c r="K110" i="5" s="1"/>
  <c r="J110" i="7" s="1"/>
  <c r="L109" i="3"/>
  <c r="L109" i="5" s="1"/>
  <c r="K109" i="3"/>
  <c r="K109" i="5" s="1"/>
  <c r="J109" i="7" s="1"/>
  <c r="L108" i="3"/>
  <c r="L108" i="5" s="1"/>
  <c r="K108" i="3"/>
  <c r="K108" i="5" s="1"/>
  <c r="J108" i="7" s="1"/>
  <c r="L107" i="3"/>
  <c r="L107" i="5" s="1"/>
  <c r="K107" i="3"/>
  <c r="L106" i="3"/>
  <c r="L106" i="5" s="1"/>
  <c r="K106" i="3"/>
  <c r="K106" i="5" s="1"/>
  <c r="J106" i="7" s="1"/>
  <c r="L105" i="3"/>
  <c r="L105" i="5" s="1"/>
  <c r="K105" i="3"/>
  <c r="K105" i="5" s="1"/>
  <c r="J105" i="7" s="1"/>
  <c r="L104" i="3"/>
  <c r="K104" i="3"/>
  <c r="K104" i="5" s="1"/>
  <c r="J104" i="7" s="1"/>
  <c r="L103" i="3"/>
  <c r="K103" i="3"/>
  <c r="L102" i="3"/>
  <c r="L102" i="5" s="1"/>
  <c r="K102" i="3"/>
  <c r="L101" i="3"/>
  <c r="L101" i="5" s="1"/>
  <c r="K101" i="3"/>
  <c r="L100" i="3"/>
  <c r="L100" i="5" s="1"/>
  <c r="K100" i="3"/>
  <c r="K100" i="5" s="1"/>
  <c r="J100" i="7" s="1"/>
  <c r="L99" i="3"/>
  <c r="L99" i="5" s="1"/>
  <c r="K99" i="3"/>
  <c r="L98" i="3"/>
  <c r="K98" i="3"/>
  <c r="L97" i="3"/>
  <c r="L97" i="5" s="1"/>
  <c r="K97" i="3"/>
  <c r="L96" i="3"/>
  <c r="L96" i="5" s="1"/>
  <c r="K96" i="3"/>
  <c r="K96" i="5" s="1"/>
  <c r="J96" i="7" s="1"/>
  <c r="L95" i="3"/>
  <c r="L95" i="5" s="1"/>
  <c r="K95" i="3"/>
  <c r="L94" i="3"/>
  <c r="K94" i="3"/>
  <c r="L93" i="3"/>
  <c r="L93" i="5" s="1"/>
  <c r="K93" i="3"/>
  <c r="K93" i="5" s="1"/>
  <c r="J93" i="7" s="1"/>
  <c r="L92" i="3"/>
  <c r="L92" i="5" s="1"/>
  <c r="K92" i="3"/>
  <c r="K92" i="5" s="1"/>
  <c r="J92" i="7" s="1"/>
  <c r="L91" i="3"/>
  <c r="L91" i="5" s="1"/>
  <c r="K91" i="3"/>
  <c r="L90" i="3"/>
  <c r="L90" i="5" s="1"/>
  <c r="K90" i="3"/>
  <c r="K90" i="5" s="1"/>
  <c r="J90" i="7" s="1"/>
  <c r="L89" i="3"/>
  <c r="L89" i="5" s="1"/>
  <c r="K89" i="3"/>
  <c r="K89" i="5" s="1"/>
  <c r="J89" i="7" s="1"/>
  <c r="L88" i="3"/>
  <c r="K88" i="3"/>
  <c r="L87" i="3"/>
  <c r="L87" i="5" s="1"/>
  <c r="K87" i="3"/>
  <c r="L86" i="3"/>
  <c r="L86" i="5" s="1"/>
  <c r="K86" i="3"/>
  <c r="L85" i="3"/>
  <c r="L85" i="5" s="1"/>
  <c r="K85" i="3"/>
  <c r="K85" i="5" s="1"/>
  <c r="J85" i="7" s="1"/>
  <c r="L84" i="3"/>
  <c r="K84" i="3"/>
  <c r="L83" i="3"/>
  <c r="L83" i="5" s="1"/>
  <c r="K83" i="3"/>
  <c r="L82" i="3"/>
  <c r="L82" i="5" s="1"/>
  <c r="K82" i="3"/>
  <c r="K82" i="5" s="1"/>
  <c r="J82" i="7" s="1"/>
  <c r="L81" i="3"/>
  <c r="L81" i="5" s="1"/>
  <c r="K81" i="3"/>
  <c r="L80" i="3"/>
  <c r="L80" i="5" s="1"/>
  <c r="K80" i="3"/>
  <c r="K80" i="5" s="1"/>
  <c r="J80" i="7" s="1"/>
  <c r="L79" i="3"/>
  <c r="L79" i="5" s="1"/>
  <c r="K79" i="3"/>
  <c r="L78" i="3"/>
  <c r="K78" i="3"/>
  <c r="L77" i="3"/>
  <c r="L77" i="5" s="1"/>
  <c r="K77" i="3"/>
  <c r="K77" i="5" s="1"/>
  <c r="J77" i="7" s="1"/>
  <c r="L76" i="3"/>
  <c r="L76" i="5" s="1"/>
  <c r="K76" i="3"/>
  <c r="K76" i="5" s="1"/>
  <c r="J76" i="7" s="1"/>
  <c r="L75" i="3"/>
  <c r="L75" i="5" s="1"/>
  <c r="K75" i="3"/>
  <c r="L74" i="3"/>
  <c r="L74" i="5" s="1"/>
  <c r="K74" i="3"/>
  <c r="L73" i="3"/>
  <c r="L73" i="5" s="1"/>
  <c r="K73" i="3"/>
  <c r="K73" i="5" s="1"/>
  <c r="J73" i="7" s="1"/>
  <c r="L72" i="3"/>
  <c r="L72" i="5" s="1"/>
  <c r="K72" i="3"/>
  <c r="K72" i="5" s="1"/>
  <c r="J72" i="7" s="1"/>
  <c r="L71" i="3"/>
  <c r="L71" i="5" s="1"/>
  <c r="K71" i="3"/>
  <c r="L70" i="3"/>
  <c r="L70" i="5" s="1"/>
  <c r="K70" i="3"/>
  <c r="L69" i="3"/>
  <c r="L69" i="5" s="1"/>
  <c r="K69" i="3"/>
  <c r="K69" i="5" s="1"/>
  <c r="J69" i="7" s="1"/>
  <c r="L68" i="3"/>
  <c r="L68" i="5" s="1"/>
  <c r="K68" i="3"/>
  <c r="K68" i="5" s="1"/>
  <c r="J68" i="7" s="1"/>
  <c r="L67" i="3"/>
  <c r="K67" i="3"/>
  <c r="L66" i="3"/>
  <c r="L66" i="5" s="1"/>
  <c r="K66" i="3"/>
  <c r="L65" i="3"/>
  <c r="L65" i="5" s="1"/>
  <c r="K65" i="3"/>
  <c r="K65" i="5" s="1"/>
  <c r="J65" i="7" s="1"/>
  <c r="L64" i="3"/>
  <c r="L64" i="5" s="1"/>
  <c r="K64" i="3"/>
  <c r="K64" i="5" s="1"/>
  <c r="J64" i="7" s="1"/>
  <c r="L63" i="3"/>
  <c r="L63" i="5" s="1"/>
  <c r="K63" i="3"/>
  <c r="L62" i="3"/>
  <c r="L62" i="5" s="1"/>
  <c r="K62" i="3"/>
  <c r="K62" i="5" s="1"/>
  <c r="J62" i="7" s="1"/>
  <c r="L61" i="3"/>
  <c r="K61" i="3"/>
  <c r="L60" i="3"/>
  <c r="L60" i="5" s="1"/>
  <c r="K60" i="3"/>
  <c r="K60" i="5" s="1"/>
  <c r="J60" i="7" s="1"/>
  <c r="L59" i="3"/>
  <c r="L59" i="5" s="1"/>
  <c r="K59" i="3"/>
  <c r="L58" i="3"/>
  <c r="L58" i="5" s="1"/>
  <c r="K58" i="3"/>
  <c r="K58" i="5" s="1"/>
  <c r="J58" i="7" s="1"/>
  <c r="L57" i="3"/>
  <c r="L57" i="5" s="1"/>
  <c r="K57" i="3"/>
  <c r="L56" i="3"/>
  <c r="L56" i="5" s="1"/>
  <c r="K56" i="3"/>
  <c r="K56" i="5" s="1"/>
  <c r="J56" i="7" s="1"/>
  <c r="L55" i="3"/>
  <c r="K55" i="3"/>
  <c r="L54" i="3"/>
  <c r="L54" i="5" s="1"/>
  <c r="K54" i="3"/>
  <c r="K54" i="5" s="1"/>
  <c r="J54" i="7" s="1"/>
  <c r="L53" i="3"/>
  <c r="L53" i="5" s="1"/>
  <c r="K53" i="3"/>
  <c r="K53" i="5" s="1"/>
  <c r="J53" i="7" s="1"/>
  <c r="L52" i="3"/>
  <c r="L52" i="5" s="1"/>
  <c r="K52" i="3"/>
  <c r="K52" i="5" s="1"/>
  <c r="J52" i="7" s="1"/>
  <c r="L51" i="3"/>
  <c r="L51" i="5" s="1"/>
  <c r="K51" i="3"/>
  <c r="L50" i="3"/>
  <c r="L50" i="5" s="1"/>
  <c r="K50" i="3"/>
  <c r="K50" i="5" s="1"/>
  <c r="J50" i="7" s="1"/>
  <c r="L49" i="3"/>
  <c r="L49" i="5" s="1"/>
  <c r="K49" i="3"/>
  <c r="K49" i="5" s="1"/>
  <c r="J49" i="7" s="1"/>
  <c r="L48" i="3"/>
  <c r="K48" i="3"/>
  <c r="L47" i="3"/>
  <c r="L47" i="5" s="1"/>
  <c r="K47" i="3"/>
  <c r="L46" i="3"/>
  <c r="L46" i="5" s="1"/>
  <c r="K46" i="3"/>
  <c r="K46" i="5" s="1"/>
  <c r="J46" i="7" s="1"/>
  <c r="L45" i="3"/>
  <c r="L45" i="5" s="1"/>
  <c r="K45" i="3"/>
  <c r="K45" i="5" s="1"/>
  <c r="J45" i="7" s="1"/>
  <c r="L44" i="3"/>
  <c r="L44" i="5" s="1"/>
  <c r="K44" i="3"/>
  <c r="K44" i="5" s="1"/>
  <c r="J44" i="7" s="1"/>
  <c r="L43" i="3"/>
  <c r="K43" i="3"/>
  <c r="L42" i="3"/>
  <c r="L42" i="5" s="1"/>
  <c r="K42" i="3"/>
  <c r="L41" i="3"/>
  <c r="L41" i="5" s="1"/>
  <c r="K41" i="3"/>
  <c r="K41" i="5" s="1"/>
  <c r="J41" i="7" s="1"/>
  <c r="L40" i="3"/>
  <c r="L40" i="5" s="1"/>
  <c r="K40" i="3"/>
  <c r="K40" i="5" s="1"/>
  <c r="J40" i="7" s="1"/>
  <c r="L39" i="3"/>
  <c r="L39" i="5" s="1"/>
  <c r="K39" i="3"/>
  <c r="L38" i="3"/>
  <c r="K38" i="3"/>
  <c r="L37" i="3"/>
  <c r="L37" i="5" s="1"/>
  <c r="K37" i="3"/>
  <c r="K37" i="5" s="1"/>
  <c r="J37" i="7" s="1"/>
  <c r="L36" i="3"/>
  <c r="L36" i="5" s="1"/>
  <c r="K36" i="3"/>
  <c r="K36" i="5" s="1"/>
  <c r="J36" i="7" s="1"/>
  <c r="L35" i="3"/>
  <c r="L35" i="5" s="1"/>
  <c r="K35" i="3"/>
  <c r="L34" i="3"/>
  <c r="L34" i="5" s="1"/>
  <c r="K34" i="3"/>
  <c r="L33" i="3"/>
  <c r="L33" i="5" s="1"/>
  <c r="K33" i="3"/>
  <c r="L32" i="3"/>
  <c r="L32" i="5" s="1"/>
  <c r="K32" i="3"/>
  <c r="K32" i="5" s="1"/>
  <c r="J32" i="7" s="1"/>
  <c r="L31" i="3"/>
  <c r="L31" i="5" s="1"/>
  <c r="K31" i="3"/>
  <c r="L30" i="3"/>
  <c r="K30" i="3"/>
  <c r="L29" i="3"/>
  <c r="L29" i="5" s="1"/>
  <c r="K29" i="3"/>
  <c r="L28" i="3"/>
  <c r="L28" i="5" s="1"/>
  <c r="K28" i="3"/>
  <c r="K28" i="5" s="1"/>
  <c r="J28" i="7" s="1"/>
  <c r="L27" i="3"/>
  <c r="L27" i="5" s="1"/>
  <c r="K27" i="3"/>
  <c r="L26" i="3"/>
  <c r="L26" i="5" s="1"/>
  <c r="K26" i="3"/>
  <c r="K26" i="5" s="1"/>
  <c r="J26" i="7" s="1"/>
  <c r="L25" i="3"/>
  <c r="K25" i="3"/>
  <c r="L24" i="3"/>
  <c r="L24" i="5" s="1"/>
  <c r="K24" i="3"/>
  <c r="K24" i="5" s="1"/>
  <c r="J24" i="7" s="1"/>
  <c r="L23" i="3"/>
  <c r="L23" i="5" s="1"/>
  <c r="K23" i="3"/>
  <c r="L22" i="3"/>
  <c r="L22" i="5" s="1"/>
  <c r="K22" i="3"/>
  <c r="K22" i="5" s="1"/>
  <c r="J22" i="7" s="1"/>
  <c r="L21" i="3"/>
  <c r="L21" i="5" s="1"/>
  <c r="K21" i="3"/>
  <c r="K21" i="5" s="1"/>
  <c r="J21" i="7" s="1"/>
  <c r="L20" i="3"/>
  <c r="K20" i="3"/>
  <c r="L19" i="3"/>
  <c r="L19" i="5" s="1"/>
  <c r="K19" i="3"/>
  <c r="L18" i="3"/>
  <c r="L18" i="5" s="1"/>
  <c r="K18" i="3"/>
  <c r="K18" i="5" s="1"/>
  <c r="J18" i="7" s="1"/>
  <c r="L17" i="3"/>
  <c r="L17" i="5" s="1"/>
  <c r="K17" i="3"/>
  <c r="K17" i="5" s="1"/>
  <c r="J17" i="7" s="1"/>
  <c r="L16" i="3"/>
  <c r="L16" i="5" s="1"/>
  <c r="K16" i="3"/>
  <c r="K16" i="5" s="1"/>
  <c r="J16" i="7" s="1"/>
  <c r="L15" i="3"/>
  <c r="L15" i="5" s="1"/>
  <c r="K15" i="3"/>
  <c r="L14" i="3"/>
  <c r="L14" i="5" s="1"/>
  <c r="K14" i="3"/>
  <c r="K14" i="5" s="1"/>
  <c r="J14" i="7" s="1"/>
  <c r="L13" i="3"/>
  <c r="L13" i="5" s="1"/>
  <c r="K13" i="3"/>
  <c r="K13" i="5" s="1"/>
  <c r="J13" i="7" s="1"/>
  <c r="L12" i="3"/>
  <c r="L12" i="5" s="1"/>
  <c r="K12" i="3"/>
  <c r="K12" i="5" s="1"/>
  <c r="J12" i="7" s="1"/>
  <c r="L11" i="3"/>
  <c r="K11" i="3"/>
  <c r="L10" i="3"/>
  <c r="L10" i="5" s="1"/>
  <c r="K10" i="3"/>
  <c r="L9" i="3"/>
  <c r="L9" i="5" s="1"/>
  <c r="K9" i="3"/>
  <c r="K9" i="5" s="1"/>
  <c r="J9" i="7" s="1"/>
  <c r="L8" i="3"/>
  <c r="L8" i="5" s="1"/>
  <c r="K8" i="3"/>
  <c r="K8" i="5" s="1"/>
  <c r="J8" i="7" s="1"/>
  <c r="L7" i="3"/>
  <c r="L7" i="5" s="1"/>
  <c r="K7" i="3"/>
  <c r="L6" i="3"/>
  <c r="K6" i="3"/>
  <c r="L5" i="3"/>
  <c r="L5" i="5" s="1"/>
  <c r="K5" i="3"/>
  <c r="L4" i="3"/>
  <c r="L4" i="5" s="1"/>
  <c r="K4" i="3"/>
  <c r="K4" i="5" s="1"/>
  <c r="J4" i="7" s="1"/>
  <c r="L3" i="3"/>
  <c r="L3" i="5" s="1"/>
  <c r="K3" i="3"/>
  <c r="L2" i="3"/>
  <c r="L2" i="5" s="1"/>
  <c r="K2" i="3"/>
  <c r="I179" i="3"/>
  <c r="H179" i="3"/>
  <c r="I178" i="3"/>
  <c r="I178" i="5" s="1"/>
  <c r="H178" i="3"/>
  <c r="H178" i="5" s="1"/>
  <c r="G178" i="7" s="1"/>
  <c r="I177" i="3"/>
  <c r="I177" i="5" s="1"/>
  <c r="H177" i="3"/>
  <c r="I176" i="3"/>
  <c r="I176" i="5" s="1"/>
  <c r="H176" i="3"/>
  <c r="I175" i="3"/>
  <c r="I175" i="5" s="1"/>
  <c r="H175" i="3"/>
  <c r="H175" i="5" s="1"/>
  <c r="G175" i="7" s="1"/>
  <c r="I174" i="3"/>
  <c r="I174" i="5" s="1"/>
  <c r="H174" i="3"/>
  <c r="H174" i="5" s="1"/>
  <c r="G174" i="7" s="1"/>
  <c r="I173" i="3"/>
  <c r="H173" i="3"/>
  <c r="I172" i="3"/>
  <c r="I172" i="5" s="1"/>
  <c r="H172" i="3"/>
  <c r="I171" i="3"/>
  <c r="I171" i="5" s="1"/>
  <c r="H171" i="3"/>
  <c r="H171" i="5" s="1"/>
  <c r="G171" i="7" s="1"/>
  <c r="I170" i="3"/>
  <c r="I170" i="5" s="1"/>
  <c r="H170" i="3"/>
  <c r="H170" i="5" s="1"/>
  <c r="G170" i="7" s="1"/>
  <c r="I169" i="3"/>
  <c r="I169" i="5" s="1"/>
  <c r="H169" i="3"/>
  <c r="I168" i="3"/>
  <c r="I168" i="5" s="1"/>
  <c r="H168" i="3"/>
  <c r="I167" i="3"/>
  <c r="I167" i="5" s="1"/>
  <c r="H167" i="3"/>
  <c r="I166" i="3"/>
  <c r="H166" i="3"/>
  <c r="I165" i="3"/>
  <c r="I165" i="5" s="1"/>
  <c r="H165" i="3"/>
  <c r="I164" i="3"/>
  <c r="I164" i="5" s="1"/>
  <c r="H164" i="3"/>
  <c r="I163" i="3"/>
  <c r="I163" i="5" s="1"/>
  <c r="H163" i="3"/>
  <c r="H163" i="5" s="1"/>
  <c r="G163" i="7" s="1"/>
  <c r="I162" i="3"/>
  <c r="I162" i="5" s="1"/>
  <c r="H162" i="3"/>
  <c r="H162" i="5" s="1"/>
  <c r="G162" i="7" s="1"/>
  <c r="I161" i="3"/>
  <c r="H161" i="3"/>
  <c r="I160" i="3"/>
  <c r="I160" i="5" s="1"/>
  <c r="H160" i="3"/>
  <c r="I159" i="3"/>
  <c r="I159" i="5" s="1"/>
  <c r="H159" i="3"/>
  <c r="H159" i="5" s="1"/>
  <c r="G159" i="7" s="1"/>
  <c r="I158" i="3"/>
  <c r="I158" i="5" s="1"/>
  <c r="H158" i="3"/>
  <c r="H158" i="5" s="1"/>
  <c r="G158" i="7" s="1"/>
  <c r="I157" i="3"/>
  <c r="I157" i="5" s="1"/>
  <c r="H157" i="3"/>
  <c r="I156" i="3"/>
  <c r="I156" i="5" s="1"/>
  <c r="H156" i="3"/>
  <c r="I155" i="3"/>
  <c r="H155" i="3"/>
  <c r="I154" i="3"/>
  <c r="I154" i="5" s="1"/>
  <c r="H154" i="3"/>
  <c r="H154" i="5" s="1"/>
  <c r="G154" i="7" s="1"/>
  <c r="I153" i="3"/>
  <c r="I153" i="5" s="1"/>
  <c r="H153" i="3"/>
  <c r="I152" i="3"/>
  <c r="I152" i="5" s="1"/>
  <c r="H152" i="3"/>
  <c r="I151" i="3"/>
  <c r="I151" i="5" s="1"/>
  <c r="H151" i="3"/>
  <c r="H151" i="5" s="1"/>
  <c r="G151" i="7" s="1"/>
  <c r="I150" i="3"/>
  <c r="I150" i="5" s="1"/>
  <c r="H150" i="3"/>
  <c r="H150" i="5" s="1"/>
  <c r="G150" i="7" s="1"/>
  <c r="I149" i="3"/>
  <c r="H149" i="3"/>
  <c r="I148" i="3"/>
  <c r="I148" i="5" s="1"/>
  <c r="H148" i="3"/>
  <c r="I147" i="3"/>
  <c r="I147" i="5" s="1"/>
  <c r="H147" i="3"/>
  <c r="I146" i="3"/>
  <c r="I146" i="5" s="1"/>
  <c r="H146" i="3"/>
  <c r="H146" i="5" s="1"/>
  <c r="I145" i="3"/>
  <c r="I145" i="5" s="1"/>
  <c r="H145" i="3"/>
  <c r="I144" i="3"/>
  <c r="I144" i="5" s="1"/>
  <c r="H144" i="3"/>
  <c r="I143" i="3"/>
  <c r="I143" i="5" s="1"/>
  <c r="H143" i="3"/>
  <c r="H143" i="5" s="1"/>
  <c r="I142" i="3"/>
  <c r="I142" i="5" s="1"/>
  <c r="H142" i="3"/>
  <c r="H142" i="5" s="1"/>
  <c r="I141" i="3"/>
  <c r="I141" i="5" s="1"/>
  <c r="H141" i="3"/>
  <c r="I140" i="3"/>
  <c r="I140" i="5" s="1"/>
  <c r="H140" i="3"/>
  <c r="I139" i="3"/>
  <c r="I139" i="5" s="1"/>
  <c r="H139" i="3"/>
  <c r="H139" i="5" s="1"/>
  <c r="I138" i="3"/>
  <c r="I138" i="5" s="1"/>
  <c r="H138" i="3"/>
  <c r="H138" i="5" s="1"/>
  <c r="I137" i="3"/>
  <c r="H137" i="3"/>
  <c r="I136" i="3"/>
  <c r="I136" i="5" s="1"/>
  <c r="H136" i="3"/>
  <c r="I135" i="3"/>
  <c r="I135" i="5" s="1"/>
  <c r="H135" i="3"/>
  <c r="I134" i="3"/>
  <c r="I134" i="5" s="1"/>
  <c r="H134" i="3"/>
  <c r="H134" i="5" s="1"/>
  <c r="G134" i="7" s="1"/>
  <c r="I133" i="3"/>
  <c r="I133" i="5" s="1"/>
  <c r="H133" i="3"/>
  <c r="I132" i="3"/>
  <c r="I132" i="5" s="1"/>
  <c r="H132" i="3"/>
  <c r="I131" i="3"/>
  <c r="H131" i="3"/>
  <c r="I130" i="3"/>
  <c r="I130" i="5" s="1"/>
  <c r="H130" i="3"/>
  <c r="H130" i="5" s="1"/>
  <c r="G130" i="7" s="1"/>
  <c r="I129" i="3"/>
  <c r="I129" i="5" s="1"/>
  <c r="H129" i="3"/>
  <c r="I128" i="3"/>
  <c r="I128" i="5" s="1"/>
  <c r="H128" i="3"/>
  <c r="I127" i="3"/>
  <c r="I127" i="5" s="1"/>
  <c r="H127" i="3"/>
  <c r="H127" i="5" s="1"/>
  <c r="G127" i="7" s="1"/>
  <c r="I126" i="3"/>
  <c r="I126" i="5" s="1"/>
  <c r="H126" i="3"/>
  <c r="H126" i="5" s="1"/>
  <c r="G126" i="7" s="1"/>
  <c r="I124" i="3"/>
  <c r="I124" i="5" s="1"/>
  <c r="H124" i="3"/>
  <c r="I123" i="3"/>
  <c r="I123" i="5" s="1"/>
  <c r="H123" i="3"/>
  <c r="I122" i="3"/>
  <c r="I122" i="5" s="1"/>
  <c r="H122" i="3"/>
  <c r="H122" i="5" s="1"/>
  <c r="G122" i="7" s="1"/>
  <c r="I121" i="3"/>
  <c r="I121" i="5" s="1"/>
  <c r="H121" i="3"/>
  <c r="I120" i="3"/>
  <c r="I120" i="5" s="1"/>
  <c r="H120" i="3"/>
  <c r="I119" i="3"/>
  <c r="I119" i="5" s="1"/>
  <c r="H119" i="3"/>
  <c r="H119" i="5" s="1"/>
  <c r="G119" i="7" s="1"/>
  <c r="I118" i="3"/>
  <c r="I118" i="5" s="1"/>
  <c r="H118" i="3"/>
  <c r="H118" i="5" s="1"/>
  <c r="G118" i="7" s="1"/>
  <c r="I117" i="3"/>
  <c r="I117" i="5" s="1"/>
  <c r="H117" i="3"/>
  <c r="I115" i="3"/>
  <c r="I115" i="5" s="1"/>
  <c r="H115" i="3"/>
  <c r="I114" i="3"/>
  <c r="I114" i="5" s="1"/>
  <c r="H114" i="3"/>
  <c r="I113" i="3"/>
  <c r="I113" i="5" s="1"/>
  <c r="H113" i="3"/>
  <c r="H113" i="5" s="1"/>
  <c r="G113" i="7" s="1"/>
  <c r="I112" i="3"/>
  <c r="I112" i="5" s="1"/>
  <c r="H112" i="3"/>
  <c r="I111" i="3"/>
  <c r="I111" i="5" s="1"/>
  <c r="H111" i="3"/>
  <c r="I110" i="3"/>
  <c r="I110" i="5" s="1"/>
  <c r="H110" i="3"/>
  <c r="H110" i="5" s="1"/>
  <c r="G110" i="7" s="1"/>
  <c r="I109" i="3"/>
  <c r="I109" i="5" s="1"/>
  <c r="H109" i="3"/>
  <c r="H109" i="5" s="1"/>
  <c r="G109" i="7" s="1"/>
  <c r="I108" i="3"/>
  <c r="I108" i="5" s="1"/>
  <c r="H108" i="3"/>
  <c r="I107" i="3"/>
  <c r="I107" i="5" s="1"/>
  <c r="H107" i="3"/>
  <c r="I106" i="3"/>
  <c r="I106" i="5" s="1"/>
  <c r="H106" i="3"/>
  <c r="H106" i="5" s="1"/>
  <c r="G106" i="7" s="1"/>
  <c r="I105" i="3"/>
  <c r="I105" i="5" s="1"/>
  <c r="H105" i="3"/>
  <c r="H105" i="5" s="1"/>
  <c r="G105" i="7" s="1"/>
  <c r="I104" i="3"/>
  <c r="H104" i="3"/>
  <c r="I103" i="3"/>
  <c r="H103" i="3"/>
  <c r="I102" i="3"/>
  <c r="I102" i="5" s="1"/>
  <c r="H102" i="3"/>
  <c r="I101" i="3"/>
  <c r="I101" i="5" s="1"/>
  <c r="H101" i="3"/>
  <c r="H101" i="5" s="1"/>
  <c r="G101" i="7" s="1"/>
  <c r="I100" i="3"/>
  <c r="I100" i="5" s="1"/>
  <c r="H100" i="3"/>
  <c r="I99" i="3"/>
  <c r="I99" i="5" s="1"/>
  <c r="H99" i="3"/>
  <c r="I98" i="3"/>
  <c r="H98" i="3"/>
  <c r="I97" i="3"/>
  <c r="I97" i="5" s="1"/>
  <c r="H97" i="3"/>
  <c r="H97" i="5" s="1"/>
  <c r="G97" i="7" s="1"/>
  <c r="I96" i="3"/>
  <c r="I96" i="5" s="1"/>
  <c r="H96" i="3"/>
  <c r="I95" i="3"/>
  <c r="I95" i="5" s="1"/>
  <c r="H95" i="3"/>
  <c r="I94" i="3"/>
  <c r="H94" i="3"/>
  <c r="I93" i="3"/>
  <c r="I93" i="5" s="1"/>
  <c r="H93" i="3"/>
  <c r="H93" i="5" s="1"/>
  <c r="G93" i="7" s="1"/>
  <c r="I92" i="3"/>
  <c r="I92" i="5" s="1"/>
  <c r="H92" i="3"/>
  <c r="I91" i="3"/>
  <c r="I91" i="5" s="1"/>
  <c r="H91" i="3"/>
  <c r="I90" i="3"/>
  <c r="I90" i="5" s="1"/>
  <c r="H90" i="3"/>
  <c r="I89" i="3"/>
  <c r="I89" i="5" s="1"/>
  <c r="H89" i="3"/>
  <c r="H89" i="5" s="1"/>
  <c r="G89" i="7" s="1"/>
  <c r="I88" i="3"/>
  <c r="H88" i="3"/>
  <c r="I87" i="3"/>
  <c r="I87" i="5" s="1"/>
  <c r="H87" i="3"/>
  <c r="I86" i="3"/>
  <c r="I86" i="5" s="1"/>
  <c r="H86" i="3"/>
  <c r="H86" i="5" s="1"/>
  <c r="G86" i="7" s="1"/>
  <c r="I85" i="3"/>
  <c r="I85" i="5" s="1"/>
  <c r="H85" i="3"/>
  <c r="H85" i="5" s="1"/>
  <c r="G85" i="7" s="1"/>
  <c r="I84" i="3"/>
  <c r="H84" i="3"/>
  <c r="I83" i="3"/>
  <c r="I83" i="5" s="1"/>
  <c r="H83" i="3"/>
  <c r="I82" i="3"/>
  <c r="I82" i="5" s="1"/>
  <c r="H82" i="3"/>
  <c r="I81" i="3"/>
  <c r="I81" i="5" s="1"/>
  <c r="H81" i="3"/>
  <c r="H81" i="5" s="1"/>
  <c r="G81" i="7" s="1"/>
  <c r="I80" i="3"/>
  <c r="I80" i="5" s="1"/>
  <c r="H80" i="3"/>
  <c r="I79" i="3"/>
  <c r="I79" i="5" s="1"/>
  <c r="H79" i="3"/>
  <c r="I78" i="3"/>
  <c r="H78" i="3"/>
  <c r="I77" i="3"/>
  <c r="I77" i="5" s="1"/>
  <c r="H77" i="3"/>
  <c r="H77" i="5" s="1"/>
  <c r="G77" i="7" s="1"/>
  <c r="I76" i="3"/>
  <c r="I76" i="5" s="1"/>
  <c r="H76" i="3"/>
  <c r="I75" i="3"/>
  <c r="I75" i="5" s="1"/>
  <c r="H75" i="3"/>
  <c r="I74" i="3"/>
  <c r="I74" i="5" s="1"/>
  <c r="H74" i="3"/>
  <c r="H74" i="5" s="1"/>
  <c r="G74" i="7" s="1"/>
  <c r="I73" i="3"/>
  <c r="I73" i="5" s="1"/>
  <c r="H73" i="3"/>
  <c r="H73" i="5" s="1"/>
  <c r="G73" i="7" s="1"/>
  <c r="I72" i="3"/>
  <c r="I72" i="5" s="1"/>
  <c r="H72" i="3"/>
  <c r="I71" i="3"/>
  <c r="I71" i="5" s="1"/>
  <c r="H71" i="3"/>
  <c r="I70" i="3"/>
  <c r="I70" i="5" s="1"/>
  <c r="H70" i="3"/>
  <c r="I69" i="3"/>
  <c r="I69" i="5" s="1"/>
  <c r="H69" i="3"/>
  <c r="H69" i="5" s="1"/>
  <c r="G69" i="7" s="1"/>
  <c r="I68" i="3"/>
  <c r="I68" i="5" s="1"/>
  <c r="H68" i="3"/>
  <c r="I67" i="3"/>
  <c r="H67" i="3"/>
  <c r="I66" i="3"/>
  <c r="I66" i="5" s="1"/>
  <c r="H66" i="3"/>
  <c r="H66" i="5" s="1"/>
  <c r="G66" i="7" s="1"/>
  <c r="I65" i="3"/>
  <c r="I65" i="5" s="1"/>
  <c r="H65" i="3"/>
  <c r="H65" i="5" s="1"/>
  <c r="G65" i="7" s="1"/>
  <c r="I64" i="3"/>
  <c r="I64" i="5" s="1"/>
  <c r="H64" i="3"/>
  <c r="I63" i="3"/>
  <c r="I63" i="5" s="1"/>
  <c r="H63" i="3"/>
  <c r="I62" i="3"/>
  <c r="I62" i="5" s="1"/>
  <c r="H62" i="3"/>
  <c r="H62" i="5" s="1"/>
  <c r="G62" i="7" s="1"/>
  <c r="I61" i="3"/>
  <c r="H61" i="3"/>
  <c r="I60" i="3"/>
  <c r="I60" i="5" s="1"/>
  <c r="H60" i="3"/>
  <c r="I59" i="3"/>
  <c r="I59" i="5" s="1"/>
  <c r="H59" i="3"/>
  <c r="I58" i="3"/>
  <c r="I58" i="5" s="1"/>
  <c r="H58" i="3"/>
  <c r="I57" i="3"/>
  <c r="I57" i="5" s="1"/>
  <c r="H57" i="3"/>
  <c r="H57" i="5" s="1"/>
  <c r="G57" i="7" s="1"/>
  <c r="I56" i="3"/>
  <c r="I56" i="5" s="1"/>
  <c r="H56" i="3"/>
  <c r="I55" i="3"/>
  <c r="H55" i="3"/>
  <c r="I54" i="3"/>
  <c r="I54" i="5" s="1"/>
  <c r="H54" i="3"/>
  <c r="H54" i="5" s="1"/>
  <c r="G54" i="7" s="1"/>
  <c r="I53" i="3"/>
  <c r="I53" i="5" s="1"/>
  <c r="H53" i="3"/>
  <c r="H53" i="5" s="1"/>
  <c r="G53" i="7" s="1"/>
  <c r="I52" i="3"/>
  <c r="I52" i="5" s="1"/>
  <c r="H52" i="3"/>
  <c r="I51" i="3"/>
  <c r="I51" i="5" s="1"/>
  <c r="H51" i="3"/>
  <c r="I50" i="3"/>
  <c r="I50" i="5" s="1"/>
  <c r="H50" i="3"/>
  <c r="I49" i="3"/>
  <c r="I49" i="5" s="1"/>
  <c r="H49" i="3"/>
  <c r="H49" i="5" s="1"/>
  <c r="G49" i="7" s="1"/>
  <c r="I48" i="3"/>
  <c r="H48" i="3"/>
  <c r="I47" i="3"/>
  <c r="I47" i="5" s="1"/>
  <c r="H47" i="3"/>
  <c r="I46" i="3"/>
  <c r="I46" i="5" s="1"/>
  <c r="H46" i="3"/>
  <c r="H46" i="5" s="1"/>
  <c r="G46" i="7" s="1"/>
  <c r="I45" i="3"/>
  <c r="I45" i="5" s="1"/>
  <c r="H45" i="3"/>
  <c r="H45" i="5" s="1"/>
  <c r="G45" i="7" s="1"/>
  <c r="I44" i="3"/>
  <c r="I44" i="5" s="1"/>
  <c r="H44" i="3"/>
  <c r="I43" i="3"/>
  <c r="H43" i="3"/>
  <c r="I42" i="3"/>
  <c r="I42" i="5" s="1"/>
  <c r="H42" i="3"/>
  <c r="H42" i="5" s="1"/>
  <c r="G42" i="7" s="1"/>
  <c r="I41" i="3"/>
  <c r="I41" i="5" s="1"/>
  <c r="H41" i="3"/>
  <c r="H41" i="5" s="1"/>
  <c r="G41" i="7" s="1"/>
  <c r="I40" i="3"/>
  <c r="I40" i="5" s="1"/>
  <c r="H40" i="3"/>
  <c r="I39" i="3"/>
  <c r="I39" i="5" s="1"/>
  <c r="H39" i="3"/>
  <c r="I38" i="3"/>
  <c r="H38" i="3"/>
  <c r="I37" i="3"/>
  <c r="I37" i="5" s="1"/>
  <c r="H37" i="3"/>
  <c r="H37" i="5" s="1"/>
  <c r="G37" i="7" s="1"/>
  <c r="I36" i="3"/>
  <c r="I36" i="5" s="1"/>
  <c r="H36" i="3"/>
  <c r="I35" i="3"/>
  <c r="I35" i="5" s="1"/>
  <c r="H35" i="3"/>
  <c r="I34" i="3"/>
  <c r="I34" i="5" s="1"/>
  <c r="H34" i="3"/>
  <c r="H34" i="5" s="1"/>
  <c r="G34" i="7" s="1"/>
  <c r="I33" i="3"/>
  <c r="I33" i="5" s="1"/>
  <c r="H33" i="3"/>
  <c r="H33" i="5" s="1"/>
  <c r="G33" i="7" s="1"/>
  <c r="I32" i="3"/>
  <c r="I32" i="5" s="1"/>
  <c r="H32" i="3"/>
  <c r="I31" i="3"/>
  <c r="I31" i="5" s="1"/>
  <c r="H31" i="3"/>
  <c r="I30" i="3"/>
  <c r="H30" i="3"/>
  <c r="I29" i="3"/>
  <c r="I29" i="5" s="1"/>
  <c r="H29" i="3"/>
  <c r="H29" i="5" s="1"/>
  <c r="G29" i="7" s="1"/>
  <c r="I28" i="3"/>
  <c r="I28" i="5" s="1"/>
  <c r="H28" i="3"/>
  <c r="I27" i="3"/>
  <c r="I27" i="5" s="1"/>
  <c r="H27" i="3"/>
  <c r="I26" i="3"/>
  <c r="I26" i="5" s="1"/>
  <c r="H26" i="3"/>
  <c r="I25" i="3"/>
  <c r="H25" i="3"/>
  <c r="I24" i="3"/>
  <c r="I24" i="5" s="1"/>
  <c r="H24" i="3"/>
  <c r="I23" i="3"/>
  <c r="I23" i="5" s="1"/>
  <c r="H23" i="3"/>
  <c r="I22" i="3"/>
  <c r="I22" i="5" s="1"/>
  <c r="H22" i="3"/>
  <c r="H22" i="5" s="1"/>
  <c r="G22" i="7" s="1"/>
  <c r="I21" i="3"/>
  <c r="I21" i="5" s="1"/>
  <c r="H21" i="3"/>
  <c r="H21" i="5" s="1"/>
  <c r="G21" i="7" s="1"/>
  <c r="I20" i="3"/>
  <c r="H20" i="3"/>
  <c r="I19" i="3"/>
  <c r="I19" i="5" s="1"/>
  <c r="H19" i="3"/>
  <c r="I18" i="3"/>
  <c r="I18" i="5" s="1"/>
  <c r="H18" i="3"/>
  <c r="I17" i="3"/>
  <c r="I17" i="5" s="1"/>
  <c r="H17" i="3"/>
  <c r="H17" i="5" s="1"/>
  <c r="G17" i="7" s="1"/>
  <c r="I16" i="3"/>
  <c r="I16" i="5" s="1"/>
  <c r="H16" i="3"/>
  <c r="I15" i="3"/>
  <c r="I15" i="5" s="1"/>
  <c r="H15" i="3"/>
  <c r="I14" i="3"/>
  <c r="I14" i="5" s="1"/>
  <c r="H14" i="3"/>
  <c r="H14" i="5" s="1"/>
  <c r="G14" i="7" s="1"/>
  <c r="I13" i="3"/>
  <c r="I13" i="5" s="1"/>
  <c r="H13" i="3"/>
  <c r="H13" i="5" s="1"/>
  <c r="G13" i="7" s="1"/>
  <c r="I12" i="3"/>
  <c r="I12" i="5" s="1"/>
  <c r="H12" i="3"/>
  <c r="I11" i="3"/>
  <c r="H11" i="3"/>
  <c r="I10" i="3"/>
  <c r="H10" i="3"/>
  <c r="H10" i="5" s="1"/>
  <c r="G10" i="7" s="1"/>
  <c r="I9" i="3"/>
  <c r="I9" i="5" s="1"/>
  <c r="H9" i="3"/>
  <c r="H9" i="5" s="1"/>
  <c r="G9" i="7" s="1"/>
  <c r="I8" i="3"/>
  <c r="I8" i="5" s="1"/>
  <c r="H8" i="3"/>
  <c r="I7" i="3"/>
  <c r="I7" i="5" s="1"/>
  <c r="H7" i="3"/>
  <c r="I6" i="3"/>
  <c r="H6" i="3"/>
  <c r="I5" i="3"/>
  <c r="I5" i="5" s="1"/>
  <c r="H5" i="3"/>
  <c r="H5" i="5" s="1"/>
  <c r="G5" i="7" s="1"/>
  <c r="I4" i="3"/>
  <c r="I4" i="5" s="1"/>
  <c r="H4" i="3"/>
  <c r="I3" i="3"/>
  <c r="I3" i="5" s="1"/>
  <c r="H3" i="3"/>
  <c r="I2" i="3"/>
  <c r="I2" i="5" s="1"/>
  <c r="H2" i="3"/>
  <c r="H2" i="5" s="1"/>
  <c r="G2" i="7" s="1"/>
  <c r="E3" i="3"/>
  <c r="E3" i="5" s="1"/>
  <c r="D3" i="7" s="1"/>
  <c r="F3" i="3"/>
  <c r="F3" i="5" s="1"/>
  <c r="E4" i="3"/>
  <c r="E4" i="5" s="1"/>
  <c r="D4" i="7" s="1"/>
  <c r="F4" i="3"/>
  <c r="F4" i="5" s="1"/>
  <c r="E5" i="3"/>
  <c r="E5" i="5" s="1"/>
  <c r="D5" i="7" s="1"/>
  <c r="F5" i="3"/>
  <c r="F5" i="5" s="1"/>
  <c r="E6" i="3"/>
  <c r="F6" i="3"/>
  <c r="F6" i="5" s="1"/>
  <c r="E7" i="3"/>
  <c r="E7" i="5" s="1"/>
  <c r="D7" i="7" s="1"/>
  <c r="F7" i="3"/>
  <c r="F7" i="5" s="1"/>
  <c r="E8" i="3"/>
  <c r="E8" i="5" s="1"/>
  <c r="D8" i="7" s="1"/>
  <c r="F8" i="3"/>
  <c r="F8" i="5" s="1"/>
  <c r="E9" i="3"/>
  <c r="F9" i="3"/>
  <c r="F9" i="5" s="1"/>
  <c r="E10" i="3"/>
  <c r="F10" i="3"/>
  <c r="F10" i="5" s="1"/>
  <c r="E11" i="3"/>
  <c r="F11" i="3"/>
  <c r="F11" i="5" s="1"/>
  <c r="E12" i="3"/>
  <c r="E12" i="5" s="1"/>
  <c r="D12" i="7" s="1"/>
  <c r="F12" i="3"/>
  <c r="F12" i="5" s="1"/>
  <c r="E13" i="3"/>
  <c r="E13" i="5" s="1"/>
  <c r="D13" i="7" s="1"/>
  <c r="F13" i="3"/>
  <c r="F13" i="5" s="1"/>
  <c r="E14" i="3"/>
  <c r="F14" i="3"/>
  <c r="F14" i="5" s="1"/>
  <c r="E15" i="3"/>
  <c r="E15" i="5" s="1"/>
  <c r="D15" i="7" s="1"/>
  <c r="F15" i="3"/>
  <c r="F15" i="5" s="1"/>
  <c r="E16" i="3"/>
  <c r="E16" i="5" s="1"/>
  <c r="D16" i="7" s="1"/>
  <c r="F16" i="3"/>
  <c r="F16" i="5" s="1"/>
  <c r="E17" i="3"/>
  <c r="F17" i="3"/>
  <c r="F17" i="5" s="1"/>
  <c r="E18" i="3"/>
  <c r="F18" i="3"/>
  <c r="F18" i="5" s="1"/>
  <c r="E19" i="3"/>
  <c r="E19" i="5" s="1"/>
  <c r="D19" i="7" s="1"/>
  <c r="F19" i="3"/>
  <c r="F19" i="5" s="1"/>
  <c r="E20" i="3"/>
  <c r="E20" i="5" s="1"/>
  <c r="F20" i="3"/>
  <c r="F20" i="5" s="1"/>
  <c r="E21" i="3"/>
  <c r="E21" i="5" s="1"/>
  <c r="D21" i="7" s="1"/>
  <c r="F21" i="3"/>
  <c r="F21" i="5" s="1"/>
  <c r="E22" i="3"/>
  <c r="F22" i="3"/>
  <c r="F22" i="5" s="1"/>
  <c r="E23" i="3"/>
  <c r="F23" i="3"/>
  <c r="F23" i="5" s="1"/>
  <c r="E24" i="3"/>
  <c r="E24" i="5" s="1"/>
  <c r="D24" i="7" s="1"/>
  <c r="F24" i="3"/>
  <c r="F24" i="5" s="1"/>
  <c r="E25" i="3"/>
  <c r="E25" i="5" s="1"/>
  <c r="F25" i="3"/>
  <c r="F25" i="5" s="1"/>
  <c r="E26" i="3"/>
  <c r="F26" i="3"/>
  <c r="F26" i="5" s="1"/>
  <c r="E27" i="3"/>
  <c r="E27" i="5" s="1"/>
  <c r="D27" i="7" s="1"/>
  <c r="F27" i="3"/>
  <c r="F27" i="5" s="1"/>
  <c r="E28" i="3"/>
  <c r="E28" i="5" s="1"/>
  <c r="D28" i="7" s="1"/>
  <c r="F28" i="3"/>
  <c r="F28" i="5" s="1"/>
  <c r="E29" i="3"/>
  <c r="E29" i="5" s="1"/>
  <c r="D29" i="7" s="1"/>
  <c r="F29" i="3"/>
  <c r="F29" i="5" s="1"/>
  <c r="E30" i="3"/>
  <c r="F30" i="3"/>
  <c r="E31" i="3"/>
  <c r="E31" i="5" s="1"/>
  <c r="D31" i="7" s="1"/>
  <c r="F31" i="3"/>
  <c r="F31" i="5" s="1"/>
  <c r="E32" i="3"/>
  <c r="E32" i="5" s="1"/>
  <c r="D32" i="7" s="1"/>
  <c r="F32" i="3"/>
  <c r="E33" i="3"/>
  <c r="E33" i="5" s="1"/>
  <c r="D33" i="7" s="1"/>
  <c r="F33" i="3"/>
  <c r="F33" i="5" s="1"/>
  <c r="E34" i="3"/>
  <c r="F34" i="3"/>
  <c r="F34" i="5" s="1"/>
  <c r="E35" i="3"/>
  <c r="E35" i="5" s="1"/>
  <c r="D35" i="7" s="1"/>
  <c r="F35" i="3"/>
  <c r="F35" i="5" s="1"/>
  <c r="E36" i="3"/>
  <c r="E36" i="5" s="1"/>
  <c r="D36" i="7" s="1"/>
  <c r="F36" i="3"/>
  <c r="F36" i="5" s="1"/>
  <c r="E37" i="3"/>
  <c r="E37" i="5" s="1"/>
  <c r="D37" i="7" s="1"/>
  <c r="F37" i="3"/>
  <c r="F37" i="5" s="1"/>
  <c r="E38" i="3"/>
  <c r="F38" i="3"/>
  <c r="F38" i="5" s="1"/>
  <c r="E39" i="3"/>
  <c r="E39" i="5" s="1"/>
  <c r="D39" i="7" s="1"/>
  <c r="F39" i="3"/>
  <c r="F39" i="5" s="1"/>
  <c r="E40" i="3"/>
  <c r="E40" i="5" s="1"/>
  <c r="D40" i="7" s="1"/>
  <c r="F40" i="3"/>
  <c r="E41" i="3"/>
  <c r="F41" i="3"/>
  <c r="F41" i="5" s="1"/>
  <c r="E42" i="3"/>
  <c r="F42" i="3"/>
  <c r="F42" i="5" s="1"/>
  <c r="E43" i="3"/>
  <c r="F43" i="3"/>
  <c r="F43" i="5" s="1"/>
  <c r="E44" i="3"/>
  <c r="E44" i="5" s="1"/>
  <c r="D44" i="7" s="1"/>
  <c r="F44" i="3"/>
  <c r="F44" i="5" s="1"/>
  <c r="E45" i="3"/>
  <c r="E45" i="5" s="1"/>
  <c r="D45" i="7" s="1"/>
  <c r="F45" i="3"/>
  <c r="F45" i="5" s="1"/>
  <c r="E46" i="3"/>
  <c r="F46" i="3"/>
  <c r="F46" i="5" s="1"/>
  <c r="E47" i="3"/>
  <c r="E47" i="5" s="1"/>
  <c r="D47" i="7" s="1"/>
  <c r="F47" i="3"/>
  <c r="F47" i="5" s="1"/>
  <c r="E48" i="3"/>
  <c r="F48" i="3"/>
  <c r="E49" i="3"/>
  <c r="F49" i="3"/>
  <c r="F49" i="5" s="1"/>
  <c r="E50" i="3"/>
  <c r="F50" i="3"/>
  <c r="F50" i="5" s="1"/>
  <c r="E51" i="3"/>
  <c r="E51" i="5" s="1"/>
  <c r="D51" i="7" s="1"/>
  <c r="F51" i="3"/>
  <c r="F51" i="5" s="1"/>
  <c r="E52" i="3"/>
  <c r="E52" i="5" s="1"/>
  <c r="D52" i="7" s="1"/>
  <c r="F52" i="3"/>
  <c r="E53" i="3"/>
  <c r="E53" i="5" s="1"/>
  <c r="D53" i="7" s="1"/>
  <c r="F53" i="3"/>
  <c r="F53" i="5" s="1"/>
  <c r="E54" i="3"/>
  <c r="F54" i="3"/>
  <c r="F54" i="5" s="1"/>
  <c r="E55" i="3"/>
  <c r="F55" i="3"/>
  <c r="F55" i="5" s="1"/>
  <c r="E56" i="3"/>
  <c r="E56" i="5" s="1"/>
  <c r="D56" i="7" s="1"/>
  <c r="F56" i="3"/>
  <c r="F56" i="5" s="1"/>
  <c r="E57" i="3"/>
  <c r="E57" i="5" s="1"/>
  <c r="D57" i="7" s="1"/>
  <c r="F57" i="3"/>
  <c r="F57" i="5" s="1"/>
  <c r="E58" i="3"/>
  <c r="F58" i="3"/>
  <c r="E59" i="3"/>
  <c r="E59" i="5" s="1"/>
  <c r="D59" i="7" s="1"/>
  <c r="F59" i="3"/>
  <c r="F59" i="5" s="1"/>
  <c r="E60" i="3"/>
  <c r="E60" i="5" s="1"/>
  <c r="D60" i="7" s="1"/>
  <c r="F60" i="3"/>
  <c r="F60" i="5" s="1"/>
  <c r="E61" i="3"/>
  <c r="F61" i="3"/>
  <c r="F61" i="5" s="1"/>
  <c r="E62" i="3"/>
  <c r="F62" i="3"/>
  <c r="F62" i="5" s="1"/>
  <c r="E63" i="3"/>
  <c r="E63" i="5" s="1"/>
  <c r="D63" i="7" s="1"/>
  <c r="F63" i="3"/>
  <c r="F63" i="5" s="1"/>
  <c r="E64" i="3"/>
  <c r="E64" i="5" s="1"/>
  <c r="D64" i="7" s="1"/>
  <c r="F64" i="3"/>
  <c r="F64" i="5" s="1"/>
  <c r="E65" i="3"/>
  <c r="E65" i="5" s="1"/>
  <c r="D65" i="7" s="1"/>
  <c r="F65" i="3"/>
  <c r="F65" i="5" s="1"/>
  <c r="E66" i="3"/>
  <c r="F66" i="3"/>
  <c r="F66" i="5" s="1"/>
  <c r="E67" i="3"/>
  <c r="E67" i="5" s="1"/>
  <c r="F67" i="3"/>
  <c r="F67" i="5" s="1"/>
  <c r="E68" i="3"/>
  <c r="E68" i="5" s="1"/>
  <c r="D68" i="7" s="1"/>
  <c r="F68" i="3"/>
  <c r="F68" i="5" s="1"/>
  <c r="E69" i="3"/>
  <c r="E69" i="5" s="1"/>
  <c r="D69" i="7" s="1"/>
  <c r="F69" i="3"/>
  <c r="F69" i="5" s="1"/>
  <c r="E70" i="3"/>
  <c r="F70" i="3"/>
  <c r="F70" i="5" s="1"/>
  <c r="E71" i="3"/>
  <c r="E71" i="5" s="1"/>
  <c r="D71" i="7" s="1"/>
  <c r="F71" i="3"/>
  <c r="F71" i="5" s="1"/>
  <c r="E72" i="3"/>
  <c r="E72" i="5" s="1"/>
  <c r="D72" i="7" s="1"/>
  <c r="F72" i="3"/>
  <c r="F72" i="5" s="1"/>
  <c r="E73" i="3"/>
  <c r="F73" i="3"/>
  <c r="F73" i="5" s="1"/>
  <c r="E74" i="3"/>
  <c r="F74" i="3"/>
  <c r="F74" i="5" s="1"/>
  <c r="E75" i="3"/>
  <c r="F75" i="3"/>
  <c r="F75" i="5" s="1"/>
  <c r="E76" i="3"/>
  <c r="E76" i="5" s="1"/>
  <c r="D76" i="7" s="1"/>
  <c r="F76" i="3"/>
  <c r="F76" i="5" s="1"/>
  <c r="E77" i="3"/>
  <c r="E77" i="5" s="1"/>
  <c r="D77" i="7" s="1"/>
  <c r="F77" i="3"/>
  <c r="F77" i="5" s="1"/>
  <c r="E78" i="3"/>
  <c r="F78" i="3"/>
  <c r="F78" i="5" s="1"/>
  <c r="E79" i="3"/>
  <c r="E79" i="5" s="1"/>
  <c r="D79" i="7" s="1"/>
  <c r="F79" i="3"/>
  <c r="F79" i="5" s="1"/>
  <c r="E80" i="3"/>
  <c r="E80" i="5" s="1"/>
  <c r="D80" i="7" s="1"/>
  <c r="F80" i="3"/>
  <c r="F80" i="5" s="1"/>
  <c r="E81" i="3"/>
  <c r="F81" i="3"/>
  <c r="F81" i="5" s="1"/>
  <c r="E82" i="3"/>
  <c r="F82" i="3"/>
  <c r="F82" i="5" s="1"/>
  <c r="E83" i="3"/>
  <c r="E83" i="5" s="1"/>
  <c r="D83" i="7" s="1"/>
  <c r="F83" i="3"/>
  <c r="F83" i="5" s="1"/>
  <c r="E84" i="3"/>
  <c r="E84" i="5" s="1"/>
  <c r="F84" i="3"/>
  <c r="E85" i="3"/>
  <c r="E85" i="5" s="1"/>
  <c r="D85" i="7" s="1"/>
  <c r="F85" i="3"/>
  <c r="F85" i="5" s="1"/>
  <c r="E86" i="3"/>
  <c r="F86" i="3"/>
  <c r="F86" i="5" s="1"/>
  <c r="E87" i="3"/>
  <c r="F87" i="3"/>
  <c r="F87" i="5" s="1"/>
  <c r="E88" i="3"/>
  <c r="E88" i="5" s="1"/>
  <c r="F88" i="3"/>
  <c r="F88" i="5" s="1"/>
  <c r="E89" i="3"/>
  <c r="E89" i="5" s="1"/>
  <c r="D89" i="7" s="1"/>
  <c r="F89" i="3"/>
  <c r="F89" i="5" s="1"/>
  <c r="E90" i="3"/>
  <c r="F90" i="3"/>
  <c r="F90" i="5" s="1"/>
  <c r="E91" i="3"/>
  <c r="E91" i="5" s="1"/>
  <c r="D91" i="7" s="1"/>
  <c r="F91" i="3"/>
  <c r="F91" i="5" s="1"/>
  <c r="E92" i="3"/>
  <c r="E92" i="5" s="1"/>
  <c r="D92" i="7" s="1"/>
  <c r="F92" i="3"/>
  <c r="F92" i="5" s="1"/>
  <c r="E93" i="3"/>
  <c r="F93" i="3"/>
  <c r="F93" i="5" s="1"/>
  <c r="E94" i="3"/>
  <c r="F94" i="3"/>
  <c r="F94" i="5" s="1"/>
  <c r="E95" i="3"/>
  <c r="E95" i="5" s="1"/>
  <c r="D95" i="7" s="1"/>
  <c r="F95" i="3"/>
  <c r="F95" i="5" s="1"/>
  <c r="E96" i="3"/>
  <c r="E96" i="5" s="1"/>
  <c r="D96" i="7" s="1"/>
  <c r="F96" i="3"/>
  <c r="F96" i="5" s="1"/>
  <c r="E97" i="3"/>
  <c r="E97" i="5" s="1"/>
  <c r="D97" i="7" s="1"/>
  <c r="F97" i="3"/>
  <c r="F97" i="5" s="1"/>
  <c r="E98" i="3"/>
  <c r="F98" i="3"/>
  <c r="F98" i="5" s="1"/>
  <c r="E99" i="3"/>
  <c r="E99" i="5" s="1"/>
  <c r="D99" i="7" s="1"/>
  <c r="F99" i="3"/>
  <c r="F99" i="5" s="1"/>
  <c r="E100" i="3"/>
  <c r="E100" i="5" s="1"/>
  <c r="D100" i="7" s="1"/>
  <c r="F100" i="3"/>
  <c r="F100" i="5" s="1"/>
  <c r="E101" i="3"/>
  <c r="E101" i="5" s="1"/>
  <c r="D101" i="7" s="1"/>
  <c r="F101" i="3"/>
  <c r="F101" i="5" s="1"/>
  <c r="E102" i="3"/>
  <c r="F102" i="3"/>
  <c r="F102" i="5" s="1"/>
  <c r="E103" i="3"/>
  <c r="F103" i="3"/>
  <c r="E104" i="3"/>
  <c r="E104" i="5" s="1"/>
  <c r="D104" i="7" s="1"/>
  <c r="F104" i="3"/>
  <c r="F104" i="5" s="1"/>
  <c r="E105" i="3"/>
  <c r="F105" i="3"/>
  <c r="F105" i="5" s="1"/>
  <c r="E106" i="3"/>
  <c r="F106" i="3"/>
  <c r="F106" i="5" s="1"/>
  <c r="E107" i="3"/>
  <c r="F107" i="3"/>
  <c r="F107" i="5" s="1"/>
  <c r="E108" i="3"/>
  <c r="E108" i="5" s="1"/>
  <c r="D108" i="7" s="1"/>
  <c r="F108" i="3"/>
  <c r="F108" i="5" s="1"/>
  <c r="E109" i="3"/>
  <c r="E109" i="5" s="1"/>
  <c r="D109" i="7" s="1"/>
  <c r="F109" i="3"/>
  <c r="F109" i="5" s="1"/>
  <c r="E110" i="3"/>
  <c r="F110" i="3"/>
  <c r="F110" i="5" s="1"/>
  <c r="E111" i="3"/>
  <c r="E111" i="5" s="1"/>
  <c r="D111" i="7" s="1"/>
  <c r="F111" i="3"/>
  <c r="F111" i="5" s="1"/>
  <c r="E112" i="3"/>
  <c r="E112" i="5" s="1"/>
  <c r="D112" i="7" s="1"/>
  <c r="F112" i="3"/>
  <c r="F112" i="5" s="1"/>
  <c r="E113" i="3"/>
  <c r="E113" i="5" s="1"/>
  <c r="D113" i="7" s="1"/>
  <c r="F113" i="3"/>
  <c r="F113" i="5" s="1"/>
  <c r="E114" i="3"/>
  <c r="F114" i="3"/>
  <c r="F114" i="5" s="1"/>
  <c r="E115" i="3"/>
  <c r="E115" i="5" s="1"/>
  <c r="D115" i="7" s="1"/>
  <c r="F115" i="3"/>
  <c r="F115" i="5" s="1"/>
  <c r="E117" i="3"/>
  <c r="E117" i="5" s="1"/>
  <c r="D117" i="7" s="1"/>
  <c r="F117" i="3"/>
  <c r="F117" i="5" s="1"/>
  <c r="E118" i="3"/>
  <c r="E118" i="5" s="1"/>
  <c r="D118" i="7" s="1"/>
  <c r="F118" i="3"/>
  <c r="F118" i="5" s="1"/>
  <c r="E119" i="3"/>
  <c r="F119" i="3"/>
  <c r="F119" i="5" s="1"/>
  <c r="E120" i="3"/>
  <c r="F120" i="3"/>
  <c r="F120" i="5" s="1"/>
  <c r="E121" i="3"/>
  <c r="E121" i="5" s="1"/>
  <c r="D121" i="7" s="1"/>
  <c r="F121" i="3"/>
  <c r="F121" i="5" s="1"/>
  <c r="E122" i="3"/>
  <c r="E122" i="5" s="1"/>
  <c r="D122" i="7" s="1"/>
  <c r="F122" i="3"/>
  <c r="F122" i="5" s="1"/>
  <c r="E123" i="3"/>
  <c r="F123" i="3"/>
  <c r="F123" i="5" s="1"/>
  <c r="E124" i="3"/>
  <c r="E124" i="5" s="1"/>
  <c r="D124" i="7" s="1"/>
  <c r="F124" i="3"/>
  <c r="F124" i="5" s="1"/>
  <c r="E126" i="3"/>
  <c r="E126" i="5" s="1"/>
  <c r="D126" i="7" s="1"/>
  <c r="F126" i="3"/>
  <c r="F126" i="5" s="1"/>
  <c r="E127" i="3"/>
  <c r="E127" i="7" s="1"/>
  <c r="F127" i="3"/>
  <c r="F127" i="5" s="1"/>
  <c r="E128" i="3"/>
  <c r="E128" i="5" s="1"/>
  <c r="D128" i="7" s="1"/>
  <c r="F128" i="3"/>
  <c r="F128" i="5" s="1"/>
  <c r="E129" i="3"/>
  <c r="E129" i="5" s="1"/>
  <c r="D129" i="7" s="1"/>
  <c r="F129" i="3"/>
  <c r="F129" i="5" s="1"/>
  <c r="E130" i="3"/>
  <c r="E130" i="5" s="1"/>
  <c r="D130" i="7" s="1"/>
  <c r="F130" i="3"/>
  <c r="F130" i="5" s="1"/>
  <c r="E131" i="3"/>
  <c r="F131" i="3"/>
  <c r="F131" i="5" s="1"/>
  <c r="E132" i="3"/>
  <c r="E132" i="5" s="1"/>
  <c r="D132" i="7" s="1"/>
  <c r="F132" i="3"/>
  <c r="F132" i="5" s="1"/>
  <c r="E133" i="3"/>
  <c r="E133" i="5" s="1"/>
  <c r="D133" i="7" s="1"/>
  <c r="F133" i="3"/>
  <c r="F133" i="5" s="1"/>
  <c r="E134" i="3"/>
  <c r="E134" i="5" s="1"/>
  <c r="D134" i="7" s="1"/>
  <c r="F134" i="3"/>
  <c r="F134" i="5" s="1"/>
  <c r="E135" i="3"/>
  <c r="F135" i="3"/>
  <c r="F135" i="5" s="1"/>
  <c r="E136" i="3"/>
  <c r="E136" i="5" s="1"/>
  <c r="D136" i="7" s="1"/>
  <c r="F136" i="3"/>
  <c r="F136" i="5" s="1"/>
  <c r="E137" i="3"/>
  <c r="E137" i="5" s="1"/>
  <c r="F137" i="3"/>
  <c r="F137" i="5" s="1"/>
  <c r="E138" i="3"/>
  <c r="F138" i="3"/>
  <c r="F138" i="5" s="1"/>
  <c r="E139" i="3"/>
  <c r="F139" i="3"/>
  <c r="F139" i="5" s="1"/>
  <c r="E140" i="3"/>
  <c r="F140" i="3"/>
  <c r="F140" i="5" s="1"/>
  <c r="E141" i="3"/>
  <c r="E141" i="5" s="1"/>
  <c r="D141" i="7" s="1"/>
  <c r="F141" i="3"/>
  <c r="F141" i="5" s="1"/>
  <c r="E142" i="3"/>
  <c r="E142" i="5" s="1"/>
  <c r="F142" i="3"/>
  <c r="F142" i="5" s="1"/>
  <c r="F13" i="9" s="1"/>
  <c r="E143" i="3"/>
  <c r="F143" i="3"/>
  <c r="F143" i="5" s="1"/>
  <c r="F14" i="9" s="1"/>
  <c r="E144" i="3"/>
  <c r="E144" i="5" s="1"/>
  <c r="F144" i="3"/>
  <c r="F144" i="5" s="1"/>
  <c r="F15" i="9" s="1"/>
  <c r="E145" i="3"/>
  <c r="E145" i="5" s="1"/>
  <c r="D145" i="7" s="1"/>
  <c r="D50" i="9" s="1"/>
  <c r="F145" i="3"/>
  <c r="F145" i="5" s="1"/>
  <c r="E146" i="3"/>
  <c r="F146" i="3"/>
  <c r="F146" i="5" s="1"/>
  <c r="F17" i="9" s="1"/>
  <c r="E147" i="3"/>
  <c r="F147" i="3"/>
  <c r="F147" i="5" s="1"/>
  <c r="F18" i="9" s="1"/>
  <c r="E148" i="3"/>
  <c r="E148" i="5" s="1"/>
  <c r="F148" i="3"/>
  <c r="F148" i="5" s="1"/>
  <c r="F19" i="9" s="1"/>
  <c r="E149" i="3"/>
  <c r="E149" i="5" s="1"/>
  <c r="F149" i="3"/>
  <c r="E150" i="3"/>
  <c r="E150" i="5" s="1"/>
  <c r="D150" i="7" s="1"/>
  <c r="F150" i="3"/>
  <c r="F150" i="5" s="1"/>
  <c r="E151" i="3"/>
  <c r="F151" i="3"/>
  <c r="F151" i="5" s="1"/>
  <c r="E152" i="3"/>
  <c r="F152" i="3"/>
  <c r="F152" i="5" s="1"/>
  <c r="E153" i="3"/>
  <c r="E153" i="5" s="1"/>
  <c r="D153" i="7" s="1"/>
  <c r="F153" i="3"/>
  <c r="F153" i="5" s="1"/>
  <c r="E154" i="3"/>
  <c r="E154" i="5" s="1"/>
  <c r="D154" i="7" s="1"/>
  <c r="F154" i="3"/>
  <c r="F154" i="5" s="1"/>
  <c r="E155" i="3"/>
  <c r="F155" i="3"/>
  <c r="F155" i="5" s="1"/>
  <c r="E156" i="3"/>
  <c r="E156" i="5" s="1"/>
  <c r="D156" i="7" s="1"/>
  <c r="F156" i="3"/>
  <c r="F156" i="5" s="1"/>
  <c r="E157" i="3"/>
  <c r="E157" i="5" s="1"/>
  <c r="D157" i="7" s="1"/>
  <c r="F157" i="3"/>
  <c r="F157" i="5" s="1"/>
  <c r="E158" i="3"/>
  <c r="F158" i="3"/>
  <c r="F158" i="5" s="1"/>
  <c r="E159" i="3"/>
  <c r="F159" i="3"/>
  <c r="F159" i="5" s="1"/>
  <c r="E160" i="3"/>
  <c r="E160" i="5" s="1"/>
  <c r="D160" i="7" s="1"/>
  <c r="F160" i="3"/>
  <c r="F160" i="5" s="1"/>
  <c r="E161" i="3"/>
  <c r="E161" i="5" s="1"/>
  <c r="F161" i="3"/>
  <c r="F161" i="5" s="1"/>
  <c r="E162" i="3"/>
  <c r="E162" i="5" s="1"/>
  <c r="D162" i="7" s="1"/>
  <c r="F162" i="3"/>
  <c r="F162" i="5" s="1"/>
  <c r="E163" i="3"/>
  <c r="F163" i="3"/>
  <c r="F163" i="5" s="1"/>
  <c r="E164" i="3"/>
  <c r="E164" i="5" s="1"/>
  <c r="D164" i="7" s="1"/>
  <c r="F164" i="3"/>
  <c r="F164" i="5" s="1"/>
  <c r="E165" i="3"/>
  <c r="E165" i="5" s="1"/>
  <c r="D165" i="7" s="1"/>
  <c r="F165" i="3"/>
  <c r="F165" i="5" s="1"/>
  <c r="E166" i="3"/>
  <c r="F166" i="3"/>
  <c r="E167" i="3"/>
  <c r="F167" i="3"/>
  <c r="F167" i="5" s="1"/>
  <c r="E168" i="3"/>
  <c r="E168" i="5" s="1"/>
  <c r="D168" i="7" s="1"/>
  <c r="F168" i="3"/>
  <c r="F168" i="5" s="1"/>
  <c r="E169" i="3"/>
  <c r="E169" i="5" s="1"/>
  <c r="D169" i="7" s="1"/>
  <c r="F169" i="3"/>
  <c r="E170" i="3"/>
  <c r="F170" i="3"/>
  <c r="F170" i="5" s="1"/>
  <c r="E171" i="3"/>
  <c r="E171" i="7" s="1"/>
  <c r="F171" i="3"/>
  <c r="F171" i="5" s="1"/>
  <c r="E172" i="3"/>
  <c r="F172" i="3"/>
  <c r="F172" i="5" s="1"/>
  <c r="E173" i="3"/>
  <c r="E173" i="5" s="1"/>
  <c r="F173" i="3"/>
  <c r="F173" i="5" s="1"/>
  <c r="E174" i="3"/>
  <c r="E174" i="5" s="1"/>
  <c r="D174" i="7" s="1"/>
  <c r="F174" i="3"/>
  <c r="F174" i="5" s="1"/>
  <c r="E175" i="3"/>
  <c r="F175" i="3"/>
  <c r="F175" i="5" s="1"/>
  <c r="E176" i="3"/>
  <c r="E176" i="5" s="1"/>
  <c r="D176" i="7" s="1"/>
  <c r="F176" i="3"/>
  <c r="F176" i="5" s="1"/>
  <c r="E177" i="3"/>
  <c r="E177" i="5" s="1"/>
  <c r="D177" i="7" s="1"/>
  <c r="F177" i="3"/>
  <c r="F177" i="5" s="1"/>
  <c r="E178" i="3"/>
  <c r="E178" i="5" s="1"/>
  <c r="D178" i="7" s="1"/>
  <c r="F178" i="3"/>
  <c r="F178" i="5" s="1"/>
  <c r="E179" i="3"/>
  <c r="F179" i="3"/>
  <c r="F179" i="5" s="1"/>
  <c r="F2" i="3"/>
  <c r="E2" i="3"/>
  <c r="E2" i="5" s="1"/>
  <c r="D2" i="7" s="1"/>
  <c r="AG171" i="5"/>
  <c r="AG167" i="5"/>
  <c r="AG165" i="5"/>
  <c r="AG133" i="5"/>
  <c r="AD177" i="5"/>
  <c r="AD168" i="5"/>
  <c r="AD150" i="5"/>
  <c r="AD64" i="5"/>
  <c r="AD16" i="5"/>
  <c r="AA29" i="5"/>
  <c r="X167" i="5"/>
  <c r="X118" i="5"/>
  <c r="G6" i="5"/>
  <c r="G11" i="5"/>
  <c r="G20" i="5"/>
  <c r="G25" i="5"/>
  <c r="G30" i="5"/>
  <c r="G38" i="5"/>
  <c r="G43" i="5"/>
  <c r="G48" i="5"/>
  <c r="G55" i="5"/>
  <c r="G61" i="5"/>
  <c r="G67" i="5"/>
  <c r="G78" i="5"/>
  <c r="G84" i="5"/>
  <c r="G88" i="5"/>
  <c r="G94" i="5"/>
  <c r="G98" i="5"/>
  <c r="G103" i="5"/>
  <c r="G131" i="5"/>
  <c r="G137" i="5"/>
  <c r="G149" i="5"/>
  <c r="G155" i="5"/>
  <c r="G161" i="5"/>
  <c r="G166" i="5"/>
  <c r="G173" i="5"/>
  <c r="G179" i="5"/>
  <c r="AG178" i="5"/>
  <c r="AG177" i="5"/>
  <c r="AG175" i="5"/>
  <c r="AG174" i="5"/>
  <c r="AF171" i="5"/>
  <c r="AE171" i="7" s="1"/>
  <c r="AG170" i="5"/>
  <c r="AF169" i="5"/>
  <c r="AE169" i="7" s="1"/>
  <c r="AG168" i="5"/>
  <c r="AF167" i="5"/>
  <c r="AE167" i="7" s="1"/>
  <c r="AG162" i="5"/>
  <c r="AG158" i="5"/>
  <c r="AG154" i="5"/>
  <c r="AG153" i="5"/>
  <c r="AF151" i="5"/>
  <c r="AE151" i="7" s="1"/>
  <c r="AG150" i="5"/>
  <c r="AF147" i="5"/>
  <c r="AE147" i="7" s="1"/>
  <c r="AG146" i="5"/>
  <c r="AG143" i="5"/>
  <c r="AG142" i="5"/>
  <c r="AF139" i="5"/>
  <c r="AE139" i="7" s="1"/>
  <c r="AG138" i="5"/>
  <c r="AG136" i="5"/>
  <c r="AG135" i="5"/>
  <c r="AF135" i="5"/>
  <c r="AE135" i="7" s="1"/>
  <c r="AG134" i="5"/>
  <c r="AF124" i="5"/>
  <c r="AE124" i="7" s="1"/>
  <c r="AG123" i="5"/>
  <c r="AG118" i="5"/>
  <c r="AF114" i="5"/>
  <c r="AE114" i="7" s="1"/>
  <c r="AG112" i="5"/>
  <c r="AG110" i="5"/>
  <c r="AG109" i="5"/>
  <c r="AG105" i="5"/>
  <c r="AG104" i="5"/>
  <c r="AG102" i="5"/>
  <c r="AF102" i="5"/>
  <c r="AE102" i="7" s="1"/>
  <c r="AG101" i="5"/>
  <c r="AG97" i="5"/>
  <c r="AG96" i="5"/>
  <c r="AG93" i="5"/>
  <c r="AG90" i="5"/>
  <c r="AG89" i="5"/>
  <c r="AG85" i="5"/>
  <c r="AF82" i="5"/>
  <c r="AE82" i="7" s="1"/>
  <c r="AG81" i="5"/>
  <c r="AG77" i="5"/>
  <c r="AG73" i="5"/>
  <c r="AG70" i="5"/>
  <c r="AG69" i="5"/>
  <c r="AF69" i="5"/>
  <c r="AE69" i="7" s="1"/>
  <c r="AG65" i="5"/>
  <c r="AG62" i="5"/>
  <c r="AF62" i="5"/>
  <c r="AE62" i="7" s="1"/>
  <c r="AG57" i="5"/>
  <c r="AG53" i="5"/>
  <c r="AG49" i="5"/>
  <c r="AG45" i="5"/>
  <c r="AG41" i="5"/>
  <c r="AG37" i="5"/>
  <c r="AF34" i="5"/>
  <c r="AE34" i="7" s="1"/>
  <c r="AG33" i="5"/>
  <c r="AG29" i="5"/>
  <c r="AF29" i="5"/>
  <c r="AE29" i="7" s="1"/>
  <c r="AG28" i="5"/>
  <c r="AG24" i="5"/>
  <c r="AF22" i="5"/>
  <c r="AE22" i="7" s="1"/>
  <c r="AG21" i="5"/>
  <c r="AG18" i="5"/>
  <c r="AG17" i="5"/>
  <c r="AG16" i="5"/>
  <c r="AF14" i="5"/>
  <c r="AE14" i="7" s="1"/>
  <c r="AG13" i="5"/>
  <c r="AG10" i="5"/>
  <c r="AG9" i="5"/>
  <c r="AG8" i="5"/>
  <c r="AF7" i="5"/>
  <c r="AE7" i="7" s="1"/>
  <c r="AG5" i="5"/>
  <c r="AG4" i="5"/>
  <c r="AG3" i="5"/>
  <c r="AF3" i="5"/>
  <c r="AE3" i="7" s="1"/>
  <c r="AG2" i="5"/>
  <c r="AD178" i="5"/>
  <c r="AD175" i="5"/>
  <c r="AD174" i="5"/>
  <c r="AD171" i="5"/>
  <c r="AD170" i="5"/>
  <c r="AD167" i="5"/>
  <c r="AD165" i="5"/>
  <c r="AC165" i="5"/>
  <c r="AB165" i="7" s="1"/>
  <c r="AD163" i="5"/>
  <c r="AD162" i="5"/>
  <c r="AD159" i="5"/>
  <c r="AD158" i="5"/>
  <c r="AD157" i="5"/>
  <c r="AD154" i="5"/>
  <c r="AC153" i="5"/>
  <c r="AB153" i="7" s="1"/>
  <c r="AD151" i="5"/>
  <c r="AD148" i="5"/>
  <c r="AD147" i="5"/>
  <c r="AD146" i="5"/>
  <c r="AC145" i="5"/>
  <c r="AB145" i="7" s="1"/>
  <c r="AD144" i="5"/>
  <c r="AD143" i="5"/>
  <c r="AD142" i="5"/>
  <c r="AC141" i="5"/>
  <c r="AB141" i="7" s="1"/>
  <c r="AD140" i="5"/>
  <c r="AD139" i="5"/>
  <c r="AD138" i="5"/>
  <c r="AD136" i="5"/>
  <c r="AD135" i="5"/>
  <c r="AD134" i="5"/>
  <c r="AD132" i="5"/>
  <c r="AD130" i="5"/>
  <c r="AD129" i="5"/>
  <c r="AD128" i="5"/>
  <c r="AD127" i="5"/>
  <c r="AD126" i="5"/>
  <c r="AD124" i="5"/>
  <c r="AD123" i="5"/>
  <c r="AD122" i="5"/>
  <c r="AD121" i="5"/>
  <c r="AD120" i="5"/>
  <c r="AD119" i="5"/>
  <c r="AC119" i="5"/>
  <c r="AB119" i="7" s="1"/>
  <c r="AD117" i="5"/>
  <c r="AD115" i="5"/>
  <c r="AD114" i="5"/>
  <c r="AD113" i="5"/>
  <c r="AD111" i="5"/>
  <c r="AC111" i="5"/>
  <c r="AB111" i="7" s="1"/>
  <c r="AD110" i="5"/>
  <c r="AD109" i="5"/>
  <c r="AC109" i="5"/>
  <c r="AB109" i="7" s="1"/>
  <c r="AD108" i="5"/>
  <c r="AD107" i="5"/>
  <c r="AD106" i="5"/>
  <c r="AD105" i="5"/>
  <c r="AC105" i="5"/>
  <c r="AB105" i="7" s="1"/>
  <c r="AD104" i="5"/>
  <c r="AD102" i="5"/>
  <c r="AD101" i="5"/>
  <c r="AD100" i="5"/>
  <c r="AD99" i="5"/>
  <c r="AD97" i="5"/>
  <c r="AC97" i="5"/>
  <c r="AB97" i="7" s="1"/>
  <c r="AD96" i="5"/>
  <c r="AD93" i="5"/>
  <c r="AD90" i="5"/>
  <c r="AD89" i="5"/>
  <c r="AD86" i="5"/>
  <c r="AD85" i="5"/>
  <c r="AD82" i="5"/>
  <c r="AD81" i="5"/>
  <c r="AD77" i="5"/>
  <c r="AD74" i="5"/>
  <c r="AD73" i="5"/>
  <c r="AD70" i="5"/>
  <c r="AD69" i="5"/>
  <c r="AD66" i="5"/>
  <c r="AD65" i="5"/>
  <c r="AD62" i="5"/>
  <c r="AD58" i="5"/>
  <c r="AD57" i="5"/>
  <c r="AC57" i="5"/>
  <c r="AB57" i="7" s="1"/>
  <c r="AD54" i="5"/>
  <c r="AD53" i="5"/>
  <c r="AD50" i="5"/>
  <c r="AD49" i="5"/>
  <c r="AD46" i="5"/>
  <c r="AD45" i="5"/>
  <c r="AD42" i="5"/>
  <c r="AD41" i="5"/>
  <c r="AD40" i="5"/>
  <c r="AD37" i="5"/>
  <c r="AD34" i="5"/>
  <c r="AD33" i="5"/>
  <c r="AC33" i="5"/>
  <c r="AB33" i="7" s="1"/>
  <c r="AD32" i="5"/>
  <c r="AD29" i="5"/>
  <c r="AD26" i="5"/>
  <c r="AD22" i="5"/>
  <c r="AD21" i="5"/>
  <c r="AD18" i="5"/>
  <c r="AD17" i="5"/>
  <c r="AD14" i="5"/>
  <c r="AD13" i="5"/>
  <c r="AD12" i="5"/>
  <c r="AD10" i="5"/>
  <c r="AD9" i="5"/>
  <c r="AD5" i="5"/>
  <c r="AD4" i="5"/>
  <c r="AD2" i="5"/>
  <c r="AA177" i="5"/>
  <c r="AA175" i="5"/>
  <c r="AA174" i="5"/>
  <c r="AA171" i="5"/>
  <c r="AA167" i="5"/>
  <c r="AA163" i="5"/>
  <c r="Z163" i="5"/>
  <c r="Y163" i="7" s="1"/>
  <c r="AA162" i="5"/>
  <c r="AA159" i="5"/>
  <c r="AA154" i="5"/>
  <c r="AA151" i="5"/>
  <c r="AA147" i="5"/>
  <c r="AA146" i="5"/>
  <c r="AA143" i="5"/>
  <c r="AA139" i="5"/>
  <c r="AA135" i="5"/>
  <c r="AA130" i="5"/>
  <c r="AA127" i="5"/>
  <c r="AA126" i="5"/>
  <c r="AA123" i="5"/>
  <c r="Z123" i="5"/>
  <c r="Y123" i="7" s="1"/>
  <c r="AA119" i="5"/>
  <c r="AA118" i="5"/>
  <c r="AA117" i="5"/>
  <c r="AA114" i="5"/>
  <c r="AA110" i="5"/>
  <c r="AA109" i="5"/>
  <c r="AA108" i="5"/>
  <c r="AA106" i="5"/>
  <c r="AA102" i="5"/>
  <c r="AA100" i="5"/>
  <c r="AA92" i="5"/>
  <c r="AA90" i="5"/>
  <c r="AA86" i="5"/>
  <c r="AA82" i="5"/>
  <c r="AA80" i="5"/>
  <c r="AA77" i="5"/>
  <c r="AA74" i="5"/>
  <c r="AA72" i="5"/>
  <c r="AA70" i="5"/>
  <c r="AA69" i="5"/>
  <c r="AA66" i="5"/>
  <c r="AA63" i="5"/>
  <c r="AA62" i="5"/>
  <c r="AA59" i="5"/>
  <c r="AA58" i="5"/>
  <c r="AA57" i="5"/>
  <c r="AA54" i="5"/>
  <c r="AA51" i="5"/>
  <c r="AA50" i="5"/>
  <c r="AA47" i="5"/>
  <c r="AA46" i="5"/>
  <c r="AA44" i="5"/>
  <c r="AA42" i="5"/>
  <c r="AA39" i="5"/>
  <c r="AA35" i="5"/>
  <c r="AA34" i="5"/>
  <c r="AA31" i="5"/>
  <c r="AA28" i="5"/>
  <c r="AA27" i="5"/>
  <c r="AA26" i="5"/>
  <c r="AA23" i="5"/>
  <c r="AA22" i="5"/>
  <c r="AA21" i="5"/>
  <c r="AA19" i="5"/>
  <c r="AA18" i="5"/>
  <c r="AA16" i="5"/>
  <c r="AA15" i="5"/>
  <c r="AA14" i="5"/>
  <c r="AA12" i="5"/>
  <c r="AA10" i="5"/>
  <c r="AA9" i="5"/>
  <c r="AA7" i="5"/>
  <c r="AA3" i="5"/>
  <c r="AA2" i="5"/>
  <c r="X176" i="5"/>
  <c r="X172" i="5"/>
  <c r="X168" i="5"/>
  <c r="X164" i="5"/>
  <c r="X160" i="5"/>
  <c r="X156" i="5"/>
  <c r="X152" i="5"/>
  <c r="X151" i="5"/>
  <c r="X150" i="5"/>
  <c r="X148" i="5"/>
  <c r="X19" i="9" s="1"/>
  <c r="X144" i="5"/>
  <c r="X15" i="9" s="1"/>
  <c r="X140" i="5"/>
  <c r="X136" i="5"/>
  <c r="X132" i="5"/>
  <c r="X128" i="5"/>
  <c r="X127" i="5"/>
  <c r="X124" i="5"/>
  <c r="X122" i="5"/>
  <c r="X109" i="5"/>
  <c r="X107" i="5"/>
  <c r="X106" i="5"/>
  <c r="X97" i="5"/>
  <c r="X93" i="5"/>
  <c r="X90" i="5"/>
  <c r="X87" i="5"/>
  <c r="X83" i="5"/>
  <c r="X76" i="5"/>
  <c r="X72" i="5"/>
  <c r="X69" i="5"/>
  <c r="X66" i="5"/>
  <c r="X58" i="5"/>
  <c r="X49" i="5"/>
  <c r="X46" i="5"/>
  <c r="X45" i="5"/>
  <c r="X40" i="5"/>
  <c r="X37" i="5"/>
  <c r="X17" i="5"/>
  <c r="X16" i="5"/>
  <c r="X9" i="5"/>
  <c r="X4" i="5"/>
  <c r="X3" i="5"/>
  <c r="U154" i="5"/>
  <c r="U151" i="5"/>
  <c r="U143" i="5"/>
  <c r="U14" i="9" s="1"/>
  <c r="U139" i="5"/>
  <c r="U127" i="5"/>
  <c r="U122" i="5"/>
  <c r="U118" i="5"/>
  <c r="U114" i="5"/>
  <c r="U109" i="5"/>
  <c r="U102" i="5"/>
  <c r="U101" i="5"/>
  <c r="U97" i="5"/>
  <c r="U93" i="5"/>
  <c r="U81" i="5"/>
  <c r="U74" i="5"/>
  <c r="U73" i="5"/>
  <c r="U70" i="5"/>
  <c r="U66" i="5"/>
  <c r="U65" i="5"/>
  <c r="U62" i="5"/>
  <c r="U54" i="5"/>
  <c r="U53" i="5"/>
  <c r="U50" i="5"/>
  <c r="U49" i="5"/>
  <c r="U46" i="5"/>
  <c r="U41" i="5"/>
  <c r="U34" i="5"/>
  <c r="U33" i="5"/>
  <c r="U29" i="5"/>
  <c r="U21" i="5"/>
  <c r="U18" i="5"/>
  <c r="U10" i="5"/>
  <c r="U5" i="5"/>
  <c r="R171" i="5"/>
  <c r="R163" i="5"/>
  <c r="R159" i="5"/>
  <c r="R147" i="5"/>
  <c r="R18" i="9" s="1"/>
  <c r="R143" i="5"/>
  <c r="R14" i="9" s="1"/>
  <c r="R122" i="5"/>
  <c r="R119" i="5"/>
  <c r="R106" i="5"/>
  <c r="R105" i="5"/>
  <c r="R97" i="5"/>
  <c r="R93" i="5"/>
  <c r="R86" i="5"/>
  <c r="R81" i="5"/>
  <c r="R77" i="5"/>
  <c r="R69" i="5"/>
  <c r="R65" i="5"/>
  <c r="R53" i="5"/>
  <c r="R41" i="5"/>
  <c r="R34" i="5"/>
  <c r="R10" i="5"/>
  <c r="R2" i="5"/>
  <c r="O151" i="5"/>
  <c r="O147" i="5"/>
  <c r="O18" i="9" s="1"/>
  <c r="O132" i="5"/>
  <c r="O90" i="5"/>
  <c r="O82" i="5"/>
  <c r="O74" i="5"/>
  <c r="O62" i="5"/>
  <c r="O10" i="5"/>
  <c r="L122" i="5"/>
  <c r="I10" i="5"/>
  <c r="F2" i="5"/>
  <c r="AE179" i="5"/>
  <c r="AB179" i="5"/>
  <c r="Y179" i="5"/>
  <c r="V179" i="5"/>
  <c r="S179" i="5"/>
  <c r="P179" i="5"/>
  <c r="M179" i="5"/>
  <c r="J179" i="5"/>
  <c r="D179" i="5"/>
  <c r="AE173" i="5"/>
  <c r="AB173" i="5"/>
  <c r="Y173" i="5"/>
  <c r="V173" i="5"/>
  <c r="S173" i="5"/>
  <c r="P173" i="5"/>
  <c r="M173" i="5"/>
  <c r="J173" i="5"/>
  <c r="D173" i="5"/>
  <c r="AE166" i="5"/>
  <c r="AB166" i="5"/>
  <c r="Y166" i="5"/>
  <c r="V166" i="5"/>
  <c r="S166" i="5"/>
  <c r="P166" i="5"/>
  <c r="M166" i="5"/>
  <c r="J166" i="5"/>
  <c r="D166" i="5"/>
  <c r="AE161" i="5"/>
  <c r="AB161" i="5"/>
  <c r="Y161" i="5"/>
  <c r="V161" i="5"/>
  <c r="S161" i="5"/>
  <c r="P161" i="5"/>
  <c r="M161" i="5"/>
  <c r="J161" i="5"/>
  <c r="D161" i="5"/>
  <c r="AE155" i="5"/>
  <c r="AB155" i="5"/>
  <c r="Y155" i="5"/>
  <c r="V155" i="5"/>
  <c r="S155" i="5"/>
  <c r="P155" i="5"/>
  <c r="M155" i="5"/>
  <c r="J155" i="5"/>
  <c r="D155" i="5"/>
  <c r="AE149" i="5"/>
  <c r="AB149" i="5"/>
  <c r="Y149" i="5"/>
  <c r="V149" i="5"/>
  <c r="S149" i="5"/>
  <c r="P149" i="5"/>
  <c r="M149" i="5"/>
  <c r="J149" i="5"/>
  <c r="D149" i="5"/>
  <c r="AE137" i="5"/>
  <c r="AB137" i="5"/>
  <c r="Y137" i="5"/>
  <c r="V137" i="5"/>
  <c r="S137" i="5"/>
  <c r="P137" i="5"/>
  <c r="M137" i="5"/>
  <c r="J137" i="5"/>
  <c r="D137" i="5"/>
  <c r="AE131" i="5"/>
  <c r="AB131" i="5"/>
  <c r="Y131" i="5"/>
  <c r="V131" i="5"/>
  <c r="S131" i="5"/>
  <c r="P131" i="5"/>
  <c r="M131" i="5"/>
  <c r="J131" i="5"/>
  <c r="D131" i="5"/>
  <c r="AE103" i="5"/>
  <c r="AB103" i="5"/>
  <c r="Y103" i="5"/>
  <c r="V103" i="5"/>
  <c r="S103" i="5"/>
  <c r="P103" i="5"/>
  <c r="M103" i="5"/>
  <c r="J103" i="5"/>
  <c r="D103" i="5"/>
  <c r="AE98" i="5"/>
  <c r="AB98" i="5"/>
  <c r="Y98" i="5"/>
  <c r="V98" i="5"/>
  <c r="S98" i="5"/>
  <c r="P98" i="5"/>
  <c r="M98" i="5"/>
  <c r="J98" i="5"/>
  <c r="D98" i="5"/>
  <c r="AE94" i="5"/>
  <c r="AB94" i="5"/>
  <c r="Y94" i="5"/>
  <c r="V94" i="5"/>
  <c r="S94" i="5"/>
  <c r="P94" i="5"/>
  <c r="M94" i="5"/>
  <c r="J94" i="5"/>
  <c r="D94" i="5"/>
  <c r="AE88" i="5"/>
  <c r="AB88" i="5"/>
  <c r="Y88" i="5"/>
  <c r="V88" i="5"/>
  <c r="S88" i="5"/>
  <c r="P88" i="5"/>
  <c r="M88" i="5"/>
  <c r="J88" i="5"/>
  <c r="D88" i="5"/>
  <c r="AE84" i="5"/>
  <c r="AB84" i="5"/>
  <c r="Y84" i="5"/>
  <c r="V84" i="5"/>
  <c r="S84" i="5"/>
  <c r="P84" i="5"/>
  <c r="M84" i="5"/>
  <c r="J84" i="5"/>
  <c r="D84" i="5"/>
  <c r="AE78" i="5"/>
  <c r="AB78" i="5"/>
  <c r="Y78" i="5"/>
  <c r="V78" i="5"/>
  <c r="S78" i="5"/>
  <c r="P78" i="5"/>
  <c r="M78" i="5"/>
  <c r="J78" i="5"/>
  <c r="D78" i="5"/>
  <c r="AE67" i="5"/>
  <c r="AB67" i="5"/>
  <c r="Y67" i="5"/>
  <c r="V67" i="5"/>
  <c r="S67" i="5"/>
  <c r="P67" i="5"/>
  <c r="M67" i="5"/>
  <c r="J67" i="5"/>
  <c r="D67" i="5"/>
  <c r="AE61" i="5"/>
  <c r="AB61" i="5"/>
  <c r="Y61" i="5"/>
  <c r="V61" i="5"/>
  <c r="S61" i="5"/>
  <c r="P61" i="5"/>
  <c r="M61" i="5"/>
  <c r="J61" i="5"/>
  <c r="D61" i="5"/>
  <c r="AE55" i="5"/>
  <c r="AB55" i="5"/>
  <c r="Y55" i="5"/>
  <c r="V55" i="5"/>
  <c r="S55" i="5"/>
  <c r="P55" i="5"/>
  <c r="M55" i="5"/>
  <c r="J55" i="5"/>
  <c r="D55" i="5"/>
  <c r="AE48" i="5"/>
  <c r="AB48" i="5"/>
  <c r="Y48" i="5"/>
  <c r="V48" i="5"/>
  <c r="S48" i="5"/>
  <c r="P48" i="5"/>
  <c r="M48" i="5"/>
  <c r="J48" i="5"/>
  <c r="D48" i="5"/>
  <c r="AE43" i="5"/>
  <c r="AB43" i="5"/>
  <c r="Y43" i="5"/>
  <c r="V43" i="5"/>
  <c r="S43" i="5"/>
  <c r="P43" i="5"/>
  <c r="M43" i="5"/>
  <c r="J43" i="5"/>
  <c r="D43" i="5"/>
  <c r="AE38" i="5"/>
  <c r="AB38" i="5"/>
  <c r="Y38" i="5"/>
  <c r="V38" i="5"/>
  <c r="S38" i="5"/>
  <c r="P38" i="5"/>
  <c r="M38" i="5"/>
  <c r="J38" i="5"/>
  <c r="D38" i="5"/>
  <c r="AE30" i="5"/>
  <c r="AB30" i="5"/>
  <c r="Y30" i="5"/>
  <c r="V30" i="5"/>
  <c r="S30" i="5"/>
  <c r="P30" i="5"/>
  <c r="M30" i="5"/>
  <c r="J30" i="5"/>
  <c r="D30" i="5"/>
  <c r="AE25" i="5"/>
  <c r="AB25" i="5"/>
  <c r="Y25" i="5"/>
  <c r="V25" i="5"/>
  <c r="S25" i="5"/>
  <c r="P25" i="5"/>
  <c r="M25" i="5"/>
  <c r="J25" i="5"/>
  <c r="D25" i="5"/>
  <c r="AE20" i="5"/>
  <c r="AB20" i="5"/>
  <c r="Y20" i="5"/>
  <c r="V20" i="5"/>
  <c r="S20" i="5"/>
  <c r="P20" i="5"/>
  <c r="M20" i="5"/>
  <c r="J20" i="5"/>
  <c r="D20" i="5"/>
  <c r="AE11" i="5"/>
  <c r="AB11" i="5"/>
  <c r="Y11" i="5"/>
  <c r="V11" i="5"/>
  <c r="S11" i="5"/>
  <c r="P11" i="5"/>
  <c r="M11" i="5"/>
  <c r="J11" i="5"/>
  <c r="D11" i="5"/>
  <c r="AE6" i="5"/>
  <c r="AB6" i="5"/>
  <c r="Y6" i="5"/>
  <c r="V6" i="5"/>
  <c r="S6" i="5"/>
  <c r="P6" i="5"/>
  <c r="M6" i="5"/>
  <c r="J6" i="5"/>
  <c r="D6" i="5"/>
  <c r="S46" i="9" l="1"/>
  <c r="V46" i="9"/>
  <c r="D6" i="7"/>
  <c r="D98" i="7"/>
  <c r="D46" i="9"/>
  <c r="F9" i="9"/>
  <c r="F11" i="9"/>
  <c r="F12" i="9"/>
  <c r="I17" i="9"/>
  <c r="L17" i="9"/>
  <c r="O9" i="9"/>
  <c r="O17" i="9"/>
  <c r="R9" i="9"/>
  <c r="U17" i="9"/>
  <c r="X9" i="9"/>
  <c r="X17" i="9"/>
  <c r="I9" i="9"/>
  <c r="I12" i="9"/>
  <c r="I14" i="9"/>
  <c r="I18" i="9"/>
  <c r="L12" i="9"/>
  <c r="L14" i="9"/>
  <c r="L18" i="9"/>
  <c r="O12" i="9"/>
  <c r="O14" i="9"/>
  <c r="R12" i="9"/>
  <c r="U12" i="9"/>
  <c r="U18" i="9"/>
  <c r="X12" i="9"/>
  <c r="X14" i="9"/>
  <c r="X18" i="9"/>
  <c r="X11" i="9"/>
  <c r="I11" i="9"/>
  <c r="I15" i="9"/>
  <c r="I19" i="9"/>
  <c r="L11" i="9"/>
  <c r="L15" i="9"/>
  <c r="L19" i="9"/>
  <c r="O11" i="9"/>
  <c r="O15" i="9"/>
  <c r="O19" i="9"/>
  <c r="R11" i="9"/>
  <c r="R15" i="9"/>
  <c r="R19" i="9"/>
  <c r="U11" i="9"/>
  <c r="U15" i="9"/>
  <c r="U19" i="9"/>
  <c r="I116" i="3"/>
  <c r="I116" i="5" s="1"/>
  <c r="I21" i="9" s="1"/>
  <c r="L116" i="3"/>
  <c r="L116" i="5" s="1"/>
  <c r="L21" i="9" s="1"/>
  <c r="L104" i="5"/>
  <c r="L9" i="9" s="1"/>
  <c r="AD116" i="3"/>
  <c r="AD116" i="5" s="1"/>
  <c r="AG116" i="3"/>
  <c r="AG116" i="5" s="1"/>
  <c r="I104" i="5"/>
  <c r="Z116" i="3"/>
  <c r="Z116" i="5" s="1"/>
  <c r="H116" i="3"/>
  <c r="Q116" i="3"/>
  <c r="Q116" i="5" s="1"/>
  <c r="T116" i="3"/>
  <c r="T55" i="9" s="1"/>
  <c r="W116" i="3"/>
  <c r="W116" i="5" s="1"/>
  <c r="AC116" i="3"/>
  <c r="AF116" i="3"/>
  <c r="AF116" i="5" s="1"/>
  <c r="R16" i="9"/>
  <c r="R10" i="9"/>
  <c r="H116" i="5"/>
  <c r="U16" i="9"/>
  <c r="U10" i="9"/>
  <c r="V135" i="7"/>
  <c r="D142" i="7"/>
  <c r="R116" i="3"/>
  <c r="R116" i="5" s="1"/>
  <c r="R21" i="9" s="1"/>
  <c r="AA116" i="3"/>
  <c r="AA116" i="5" s="1"/>
  <c r="G139" i="7"/>
  <c r="G143" i="7"/>
  <c r="J139" i="7"/>
  <c r="J143" i="7"/>
  <c r="M135" i="7"/>
  <c r="M139" i="7"/>
  <c r="M143" i="7"/>
  <c r="M147" i="7"/>
  <c r="M52" i="9" s="1"/>
  <c r="N18" i="9"/>
  <c r="P135" i="7"/>
  <c r="P139" i="7"/>
  <c r="P44" i="9" s="1"/>
  <c r="P143" i="7"/>
  <c r="P48" i="9" s="1"/>
  <c r="P147" i="7"/>
  <c r="P52" i="9" s="1"/>
  <c r="Q18" i="9"/>
  <c r="S143" i="7"/>
  <c r="S147" i="7"/>
  <c r="S52" i="9" s="1"/>
  <c r="E20" i="9"/>
  <c r="I16" i="9"/>
  <c r="I10" i="9"/>
  <c r="L10" i="9"/>
  <c r="L16" i="9"/>
  <c r="O10" i="9"/>
  <c r="O16" i="9"/>
  <c r="X10" i="9"/>
  <c r="X16" i="9"/>
  <c r="X116" i="3"/>
  <c r="X116" i="5" s="1"/>
  <c r="X21" i="9" s="1"/>
  <c r="D144" i="7"/>
  <c r="D49" i="9" s="1"/>
  <c r="V139" i="7"/>
  <c r="O116" i="3"/>
  <c r="O116" i="5" s="1"/>
  <c r="O21" i="9" s="1"/>
  <c r="N116" i="3"/>
  <c r="F116" i="3"/>
  <c r="F116" i="5" s="1"/>
  <c r="F21" i="9" s="1"/>
  <c r="F16" i="9"/>
  <c r="F10" i="9"/>
  <c r="U116" i="3"/>
  <c r="U116" i="5" s="1"/>
  <c r="U21" i="9" s="1"/>
  <c r="E116" i="3"/>
  <c r="D148" i="7"/>
  <c r="D53" i="9" s="1"/>
  <c r="V147" i="7"/>
  <c r="V52" i="9" s="1"/>
  <c r="W18" i="9"/>
  <c r="M142" i="7"/>
  <c r="M47" i="9" s="1"/>
  <c r="G138" i="7"/>
  <c r="G43" i="9" s="1"/>
  <c r="G142" i="7"/>
  <c r="G146" i="7"/>
  <c r="G51" i="9" s="1"/>
  <c r="J138" i="7"/>
  <c r="J142" i="7"/>
  <c r="J146" i="7"/>
  <c r="J51" i="9" s="1"/>
  <c r="M138" i="7"/>
  <c r="N9" i="9"/>
  <c r="M146" i="7"/>
  <c r="M51" i="9" s="1"/>
  <c r="P138" i="7"/>
  <c r="P142" i="7"/>
  <c r="P47" i="9" s="1"/>
  <c r="P146" i="7"/>
  <c r="P51" i="9" s="1"/>
  <c r="AF138" i="6"/>
  <c r="AF150" i="6"/>
  <c r="K116" i="3"/>
  <c r="AF41" i="5"/>
  <c r="AE41" i="7" s="1"/>
  <c r="AF53" i="5"/>
  <c r="AE53" i="7" s="1"/>
  <c r="AF105" i="5"/>
  <c r="AE105" i="7" s="1"/>
  <c r="AF21" i="5"/>
  <c r="AE21" i="7" s="1"/>
  <c r="AC26" i="5"/>
  <c r="AB26" i="7" s="1"/>
  <c r="AF85" i="5"/>
  <c r="AE85" i="7" s="1"/>
  <c r="AF73" i="5"/>
  <c r="AE73" i="7" s="1"/>
  <c r="E169" i="6"/>
  <c r="E149" i="6"/>
  <c r="E84" i="6"/>
  <c r="E40" i="6"/>
  <c r="E32" i="6"/>
  <c r="Z34" i="6"/>
  <c r="Z46" i="6"/>
  <c r="Z50" i="6"/>
  <c r="Z66" i="6"/>
  <c r="Z70" i="6"/>
  <c r="Z74" i="6"/>
  <c r="Z82" i="6"/>
  <c r="Z106" i="6"/>
  <c r="Z110" i="6"/>
  <c r="Z114" i="6"/>
  <c r="Z139" i="6"/>
  <c r="Z143" i="6"/>
  <c r="AA147" i="7"/>
  <c r="Z167" i="6"/>
  <c r="AC21" i="6"/>
  <c r="AC33" i="6"/>
  <c r="AC53" i="6"/>
  <c r="AC65" i="6"/>
  <c r="AC85" i="6"/>
  <c r="AC97" i="6"/>
  <c r="AC118" i="6"/>
  <c r="AC130" i="6"/>
  <c r="AC150" i="6"/>
  <c r="AC162" i="6"/>
  <c r="N63" i="6"/>
  <c r="N91" i="6"/>
  <c r="N95" i="6"/>
  <c r="N124" i="6"/>
  <c r="AF170" i="6"/>
  <c r="F149" i="5"/>
  <c r="F20" i="9" s="1"/>
  <c r="Q175" i="6"/>
  <c r="E52" i="6"/>
  <c r="F52" i="5"/>
  <c r="AC90" i="6"/>
  <c r="H82" i="6"/>
  <c r="K5" i="6"/>
  <c r="K101" i="6"/>
  <c r="K130" i="6"/>
  <c r="K134" i="6"/>
  <c r="K154" i="6"/>
  <c r="K158" i="6"/>
  <c r="N8" i="6"/>
  <c r="N36" i="6"/>
  <c r="N40" i="6"/>
  <c r="N68" i="6"/>
  <c r="N96" i="6"/>
  <c r="N100" i="6"/>
  <c r="N129" i="6"/>
  <c r="N157" i="6"/>
  <c r="Q27" i="6"/>
  <c r="Q51" i="6"/>
  <c r="Q59" i="6"/>
  <c r="Q83" i="6"/>
  <c r="R87" i="7"/>
  <c r="Q111" i="6"/>
  <c r="Q115" i="6"/>
  <c r="Q120" i="6"/>
  <c r="Q144" i="6"/>
  <c r="Q148" i="6"/>
  <c r="Q172" i="6"/>
  <c r="Q176" i="6"/>
  <c r="T10" i="6"/>
  <c r="T26" i="6"/>
  <c r="T42" i="6"/>
  <c r="T58" i="6"/>
  <c r="T62" i="6"/>
  <c r="T70" i="6"/>
  <c r="T74" i="6"/>
  <c r="T90" i="6"/>
  <c r="T102" i="6"/>
  <c r="T106" i="6"/>
  <c r="T123" i="6"/>
  <c r="T135" i="6"/>
  <c r="T139" i="6"/>
  <c r="T163" i="6"/>
  <c r="T167" i="6"/>
  <c r="W13" i="6"/>
  <c r="W17" i="6"/>
  <c r="W21" i="6"/>
  <c r="W45" i="6"/>
  <c r="W49" i="6"/>
  <c r="W73" i="6"/>
  <c r="W77" i="6"/>
  <c r="W81" i="6"/>
  <c r="W89" i="6"/>
  <c r="W105" i="6"/>
  <c r="W109" i="6"/>
  <c r="W122" i="6"/>
  <c r="W138" i="6"/>
  <c r="W142" i="6"/>
  <c r="W150" i="6"/>
  <c r="W154" i="6"/>
  <c r="W170" i="6"/>
  <c r="Z4" i="6"/>
  <c r="Z8" i="6"/>
  <c r="Z24" i="6"/>
  <c r="Z32" i="6"/>
  <c r="Z121" i="6"/>
  <c r="Z153" i="6"/>
  <c r="F169" i="5"/>
  <c r="H101" i="6"/>
  <c r="H134" i="6"/>
  <c r="K121" i="6"/>
  <c r="K165" i="6"/>
  <c r="K169" i="6"/>
  <c r="L169" i="5"/>
  <c r="N19" i="6"/>
  <c r="N35" i="6"/>
  <c r="T118" i="6"/>
  <c r="T162" i="6"/>
  <c r="W76" i="6"/>
  <c r="W104" i="6"/>
  <c r="Z87" i="6"/>
  <c r="Q27" i="5"/>
  <c r="P27" i="7" s="1"/>
  <c r="Q15" i="5"/>
  <c r="P15" i="7" s="1"/>
  <c r="T10" i="5"/>
  <c r="S10" i="7" s="1"/>
  <c r="T26" i="5"/>
  <c r="S26" i="7" s="1"/>
  <c r="T42" i="5"/>
  <c r="S42" i="7" s="1"/>
  <c r="T90" i="5"/>
  <c r="S90" i="7" s="1"/>
  <c r="W21" i="5"/>
  <c r="V21" i="7" s="1"/>
  <c r="W45" i="5"/>
  <c r="V45" i="7" s="1"/>
  <c r="E158" i="6"/>
  <c r="E154" i="6"/>
  <c r="E138" i="6"/>
  <c r="E130" i="6"/>
  <c r="E118" i="6"/>
  <c r="E105" i="6"/>
  <c r="E89" i="6"/>
  <c r="E85" i="6"/>
  <c r="E61" i="6"/>
  <c r="E21" i="6"/>
  <c r="K154" i="5"/>
  <c r="J154" i="7" s="1"/>
  <c r="N36" i="5"/>
  <c r="M36" i="7" s="1"/>
  <c r="N68" i="5"/>
  <c r="M68" i="7" s="1"/>
  <c r="Q51" i="5"/>
  <c r="P51" i="7" s="1"/>
  <c r="P55" i="7" s="1"/>
  <c r="T58" i="5"/>
  <c r="S58" i="7" s="1"/>
  <c r="W77" i="5"/>
  <c r="V77" i="7" s="1"/>
  <c r="Z4" i="5"/>
  <c r="Y4" i="7" s="1"/>
  <c r="K101" i="5"/>
  <c r="J101" i="7" s="1"/>
  <c r="T123" i="5"/>
  <c r="S123" i="7" s="1"/>
  <c r="T163" i="5"/>
  <c r="S163" i="7" s="1"/>
  <c r="K130" i="5"/>
  <c r="J130" i="7" s="1"/>
  <c r="N96" i="5"/>
  <c r="M96" i="7" s="1"/>
  <c r="N157" i="5"/>
  <c r="M157" i="7" s="1"/>
  <c r="T74" i="5"/>
  <c r="S74" i="7" s="1"/>
  <c r="T102" i="5"/>
  <c r="S102" i="7" s="1"/>
  <c r="T135" i="5"/>
  <c r="W17" i="5"/>
  <c r="V17" i="7" s="1"/>
  <c r="W49" i="5"/>
  <c r="V49" i="7" s="1"/>
  <c r="H5" i="6"/>
  <c r="H37" i="6"/>
  <c r="H41" i="6"/>
  <c r="Q114" i="6"/>
  <c r="T178" i="6"/>
  <c r="W16" i="6"/>
  <c r="W32" i="6"/>
  <c r="W44" i="6"/>
  <c r="Z120" i="6"/>
  <c r="K158" i="5"/>
  <c r="J158" i="7" s="1"/>
  <c r="T62" i="5"/>
  <c r="S62" i="7" s="1"/>
  <c r="W13" i="5"/>
  <c r="V13" i="7" s="1"/>
  <c r="W73" i="5"/>
  <c r="V73" i="7" s="1"/>
  <c r="W81" i="5"/>
  <c r="V81" i="7" s="1"/>
  <c r="W89" i="5"/>
  <c r="V89" i="7" s="1"/>
  <c r="W109" i="5"/>
  <c r="V109" i="7" s="1"/>
  <c r="Z24" i="5"/>
  <c r="Y24" i="7" s="1"/>
  <c r="K5" i="5"/>
  <c r="J5" i="7" s="1"/>
  <c r="N8" i="5"/>
  <c r="M8" i="7" s="1"/>
  <c r="N100" i="5"/>
  <c r="M100" i="7" s="1"/>
  <c r="T70" i="5"/>
  <c r="S70" i="7" s="1"/>
  <c r="T106" i="5"/>
  <c r="S106" i="7" s="1"/>
  <c r="T139" i="5"/>
  <c r="T167" i="5"/>
  <c r="S167" i="7" s="1"/>
  <c r="Z32" i="5"/>
  <c r="Y32" i="7" s="1"/>
  <c r="K134" i="5"/>
  <c r="J134" i="7" s="1"/>
  <c r="Q83" i="5"/>
  <c r="P83" i="7" s="1"/>
  <c r="P84" i="7" s="1"/>
  <c r="W105" i="5"/>
  <c r="V105" i="7" s="1"/>
  <c r="E177" i="6"/>
  <c r="E108" i="6"/>
  <c r="E80" i="6"/>
  <c r="E28" i="6"/>
  <c r="E16" i="6"/>
  <c r="F40" i="5"/>
  <c r="F84" i="5"/>
  <c r="F32" i="5"/>
  <c r="H27" i="6"/>
  <c r="H63" i="6"/>
  <c r="H95" i="6"/>
  <c r="H120" i="6"/>
  <c r="H128" i="6"/>
  <c r="H152" i="6"/>
  <c r="K42" i="6"/>
  <c r="K74" i="6"/>
  <c r="K106" i="6"/>
  <c r="K143" i="6"/>
  <c r="N13" i="6"/>
  <c r="N45" i="6"/>
  <c r="N73" i="6"/>
  <c r="N101" i="6"/>
  <c r="N150" i="6"/>
  <c r="K113" i="6"/>
  <c r="K118" i="6"/>
  <c r="K122" i="6"/>
  <c r="L126" i="7"/>
  <c r="K146" i="6"/>
  <c r="K150" i="6"/>
  <c r="K178" i="6"/>
  <c r="N4" i="6"/>
  <c r="N32" i="6"/>
  <c r="N60" i="6"/>
  <c r="N64" i="6"/>
  <c r="N76" i="6"/>
  <c r="N92" i="6"/>
  <c r="N108" i="6"/>
  <c r="N141" i="6"/>
  <c r="N169" i="6"/>
  <c r="Q19" i="6"/>
  <c r="Q23" i="6"/>
  <c r="Q79" i="6"/>
  <c r="Q140" i="6"/>
  <c r="Q156" i="6"/>
  <c r="U2" i="7"/>
  <c r="U66" i="7"/>
  <c r="T159" i="6"/>
  <c r="W41" i="6"/>
  <c r="W57" i="6"/>
  <c r="W118" i="6"/>
  <c r="W178" i="6"/>
  <c r="T2" i="6"/>
  <c r="T7" i="6"/>
  <c r="T35" i="6"/>
  <c r="T172" i="6"/>
  <c r="W54" i="6"/>
  <c r="Z13" i="6"/>
  <c r="AF118" i="5"/>
  <c r="AE118" i="7" s="1"/>
  <c r="K126" i="6"/>
  <c r="Q87" i="6"/>
  <c r="H73" i="6"/>
  <c r="H105" i="6"/>
  <c r="H138" i="6"/>
  <c r="K28" i="6"/>
  <c r="K60" i="6"/>
  <c r="K117" i="6"/>
  <c r="N3" i="6"/>
  <c r="N31" i="6"/>
  <c r="Q143" i="6"/>
  <c r="H9" i="6"/>
  <c r="T66" i="7"/>
  <c r="E176" i="6"/>
  <c r="E176" i="7"/>
  <c r="F176" i="7"/>
  <c r="F172" i="7"/>
  <c r="E172" i="7"/>
  <c r="F168" i="7"/>
  <c r="E168" i="7"/>
  <c r="E168" i="6"/>
  <c r="F164" i="7"/>
  <c r="E164" i="7"/>
  <c r="E160" i="7"/>
  <c r="F160" i="7"/>
  <c r="E160" i="6"/>
  <c r="F156" i="7"/>
  <c r="E156" i="6"/>
  <c r="E156" i="7"/>
  <c r="E152" i="7"/>
  <c r="F152" i="7"/>
  <c r="E152" i="6"/>
  <c r="F148" i="7"/>
  <c r="E148" i="7"/>
  <c r="E144" i="7"/>
  <c r="F144" i="7"/>
  <c r="E140" i="7"/>
  <c r="F140" i="7"/>
  <c r="E140" i="6"/>
  <c r="F136" i="7"/>
  <c r="E136" i="6"/>
  <c r="E136" i="7"/>
  <c r="E132" i="7"/>
  <c r="F132" i="7"/>
  <c r="E132" i="6"/>
  <c r="F128" i="7"/>
  <c r="E128" i="7"/>
  <c r="E128" i="6"/>
  <c r="E124" i="6"/>
  <c r="E124" i="7"/>
  <c r="F124" i="7"/>
  <c r="F120" i="7"/>
  <c r="E120" i="7"/>
  <c r="E115" i="7"/>
  <c r="F115" i="7"/>
  <c r="E115" i="6"/>
  <c r="F111" i="7"/>
  <c r="E111" i="6"/>
  <c r="E111" i="7"/>
  <c r="F107" i="7"/>
  <c r="E107" i="7"/>
  <c r="E107" i="6"/>
  <c r="F99" i="7"/>
  <c r="E99" i="7"/>
  <c r="E99" i="6"/>
  <c r="F95" i="7"/>
  <c r="E95" i="7"/>
  <c r="E91" i="7"/>
  <c r="E91" i="6"/>
  <c r="F91" i="7"/>
  <c r="F87" i="7"/>
  <c r="E87" i="7"/>
  <c r="E87" i="6"/>
  <c r="E83" i="7"/>
  <c r="F83" i="7"/>
  <c r="E83" i="6"/>
  <c r="F79" i="7"/>
  <c r="E79" i="7"/>
  <c r="E75" i="7"/>
  <c r="F75" i="7"/>
  <c r="F71" i="7"/>
  <c r="E71" i="7"/>
  <c r="E71" i="6"/>
  <c r="E67" i="6"/>
  <c r="F63" i="7"/>
  <c r="E63" i="7"/>
  <c r="E63" i="6"/>
  <c r="E59" i="6"/>
  <c r="E59" i="7"/>
  <c r="F59" i="7"/>
  <c r="E51" i="7"/>
  <c r="F51" i="7"/>
  <c r="F47" i="7"/>
  <c r="E47" i="7"/>
  <c r="E47" i="6"/>
  <c r="E43" i="6"/>
  <c r="F39" i="7"/>
  <c r="E39" i="7"/>
  <c r="E39" i="6"/>
  <c r="F35" i="7"/>
  <c r="E35" i="7"/>
  <c r="E35" i="6"/>
  <c r="F31" i="7"/>
  <c r="E31" i="7"/>
  <c r="E31" i="6"/>
  <c r="E27" i="7"/>
  <c r="E27" i="6"/>
  <c r="F27" i="7"/>
  <c r="F23" i="7"/>
  <c r="E23" i="7"/>
  <c r="F19" i="7"/>
  <c r="E19" i="7"/>
  <c r="E19" i="6"/>
  <c r="F15" i="7"/>
  <c r="E15" i="6"/>
  <c r="E15" i="7"/>
  <c r="F7" i="7"/>
  <c r="E7" i="7"/>
  <c r="E7" i="6"/>
  <c r="E3" i="7"/>
  <c r="F3" i="7"/>
  <c r="E75" i="6"/>
  <c r="E55" i="6"/>
  <c r="E3" i="6"/>
  <c r="H45" i="6"/>
  <c r="K24" i="6"/>
  <c r="N156" i="6"/>
  <c r="F58" i="5"/>
  <c r="F58" i="7"/>
  <c r="H2" i="7"/>
  <c r="I2" i="7"/>
  <c r="H2" i="6"/>
  <c r="H10" i="7"/>
  <c r="I10" i="7"/>
  <c r="H10" i="6"/>
  <c r="H14" i="7"/>
  <c r="I14" i="7"/>
  <c r="H18" i="7"/>
  <c r="I18" i="7"/>
  <c r="I22" i="7"/>
  <c r="H22" i="7"/>
  <c r="H26" i="7"/>
  <c r="I26" i="7"/>
  <c r="H26" i="6"/>
  <c r="H34" i="7"/>
  <c r="I34" i="7"/>
  <c r="H34" i="6"/>
  <c r="H42" i="7"/>
  <c r="I42" i="7"/>
  <c r="H42" i="6"/>
  <c r="I46" i="7"/>
  <c r="H46" i="7"/>
  <c r="H50" i="7"/>
  <c r="I50" i="7"/>
  <c r="I54" i="7"/>
  <c r="H54" i="7"/>
  <c r="H58" i="7"/>
  <c r="I58" i="7"/>
  <c r="H58" i="6"/>
  <c r="I62" i="7"/>
  <c r="H62" i="7"/>
  <c r="H62" i="6"/>
  <c r="H25" i="9" s="1"/>
  <c r="H66" i="7"/>
  <c r="I66" i="7"/>
  <c r="H66" i="6"/>
  <c r="H70" i="7"/>
  <c r="I70" i="7"/>
  <c r="H70" i="6"/>
  <c r="H74" i="7"/>
  <c r="I74" i="7"/>
  <c r="H74" i="6"/>
  <c r="H82" i="7"/>
  <c r="I82" i="7"/>
  <c r="I86" i="7"/>
  <c r="H86" i="7"/>
  <c r="H90" i="7"/>
  <c r="I90" i="7"/>
  <c r="H90" i="6"/>
  <c r="H102" i="7"/>
  <c r="I102" i="7"/>
  <c r="H102" i="6"/>
  <c r="H106" i="7"/>
  <c r="I106" i="7"/>
  <c r="H106" i="6"/>
  <c r="I110" i="7"/>
  <c r="H110" i="7"/>
  <c r="H114" i="7"/>
  <c r="I114" i="7"/>
  <c r="I119" i="7"/>
  <c r="H119" i="7"/>
  <c r="H123" i="7"/>
  <c r="H123" i="6"/>
  <c r="I123" i="7"/>
  <c r="I127" i="7"/>
  <c r="H127" i="7"/>
  <c r="H127" i="6"/>
  <c r="H135" i="7"/>
  <c r="I135" i="7"/>
  <c r="H135" i="6"/>
  <c r="H139" i="7"/>
  <c r="I139" i="7"/>
  <c r="H139" i="6"/>
  <c r="I143" i="7"/>
  <c r="H143" i="7"/>
  <c r="H147" i="7"/>
  <c r="I147" i="7"/>
  <c r="H151" i="7"/>
  <c r="I151" i="7"/>
  <c r="I159" i="7"/>
  <c r="H159" i="7"/>
  <c r="H159" i="6"/>
  <c r="H163" i="7"/>
  <c r="I163" i="7"/>
  <c r="H163" i="6"/>
  <c r="H167" i="7"/>
  <c r="I167" i="7"/>
  <c r="H167" i="6"/>
  <c r="I171" i="7"/>
  <c r="H171" i="7"/>
  <c r="H171" i="6"/>
  <c r="H175" i="7"/>
  <c r="I175" i="7"/>
  <c r="L5" i="7"/>
  <c r="K5" i="7"/>
  <c r="L9" i="7"/>
  <c r="K9" i="7"/>
  <c r="K9" i="6"/>
  <c r="K13" i="7"/>
  <c r="L13" i="7"/>
  <c r="K13" i="6"/>
  <c r="L17" i="7"/>
  <c r="K17" i="7"/>
  <c r="K17" i="6"/>
  <c r="L21" i="7"/>
  <c r="K21" i="7"/>
  <c r="K21" i="6"/>
  <c r="L29" i="7"/>
  <c r="K29" i="7"/>
  <c r="L33" i="7"/>
  <c r="K33" i="7"/>
  <c r="L37" i="7"/>
  <c r="K37" i="7"/>
  <c r="L41" i="7"/>
  <c r="K41" i="7"/>
  <c r="K41" i="6"/>
  <c r="K45" i="7"/>
  <c r="L45" i="7"/>
  <c r="K45" i="6"/>
  <c r="L49" i="7"/>
  <c r="K49" i="7"/>
  <c r="K49" i="6"/>
  <c r="L53" i="7"/>
  <c r="K53" i="7"/>
  <c r="K53" i="6"/>
  <c r="L57" i="7"/>
  <c r="K57" i="7"/>
  <c r="K57" i="6"/>
  <c r="L65" i="7"/>
  <c r="K65" i="7"/>
  <c r="L69" i="7"/>
  <c r="K69" i="7"/>
  <c r="L73" i="7"/>
  <c r="K73" i="7"/>
  <c r="K73" i="6"/>
  <c r="L77" i="7"/>
  <c r="K77" i="7"/>
  <c r="K77" i="6"/>
  <c r="L81" i="7"/>
  <c r="K81" i="7"/>
  <c r="K81" i="6"/>
  <c r="K85" i="7"/>
  <c r="L85" i="7"/>
  <c r="K85" i="6"/>
  <c r="L89" i="7"/>
  <c r="K89" i="7"/>
  <c r="K89" i="6"/>
  <c r="L93" i="7"/>
  <c r="K93" i="7"/>
  <c r="L97" i="7"/>
  <c r="K97" i="7"/>
  <c r="AF3" i="6"/>
  <c r="AG3" i="7"/>
  <c r="AF3" i="7"/>
  <c r="AG7" i="7"/>
  <c r="AF7" i="7"/>
  <c r="AF7" i="6"/>
  <c r="AF15" i="5"/>
  <c r="AE15" i="7" s="1"/>
  <c r="AG15" i="7"/>
  <c r="AF15" i="7"/>
  <c r="AF15" i="6"/>
  <c r="AF19" i="5"/>
  <c r="AE19" i="7" s="1"/>
  <c r="AG19" i="7"/>
  <c r="AF19" i="7"/>
  <c r="AF19" i="6"/>
  <c r="AF23" i="5"/>
  <c r="AE23" i="7" s="1"/>
  <c r="AF23" i="7"/>
  <c r="AG23" i="7"/>
  <c r="AF23" i="6"/>
  <c r="AF27" i="5"/>
  <c r="AE27" i="7" s="1"/>
  <c r="AG27" i="7"/>
  <c r="AF27" i="7"/>
  <c r="AF27" i="6"/>
  <c r="AF31" i="5"/>
  <c r="AE31" i="7" s="1"/>
  <c r="AG31" i="7"/>
  <c r="AF31" i="7"/>
  <c r="AF31" i="6"/>
  <c r="AF35" i="5"/>
  <c r="AE35" i="7" s="1"/>
  <c r="AG35" i="7"/>
  <c r="AF35" i="7"/>
  <c r="AF35" i="6"/>
  <c r="AF39" i="5"/>
  <c r="AE39" i="7" s="1"/>
  <c r="AF39" i="7"/>
  <c r="AF39" i="6"/>
  <c r="AG39" i="7"/>
  <c r="AF47" i="5"/>
  <c r="AE47" i="7" s="1"/>
  <c r="AG47" i="7"/>
  <c r="AF47" i="7"/>
  <c r="AF47" i="6"/>
  <c r="AF51" i="5"/>
  <c r="AE51" i="7" s="1"/>
  <c r="AG51" i="7"/>
  <c r="AF51" i="7"/>
  <c r="AF51" i="6"/>
  <c r="AF59" i="5"/>
  <c r="AE59" i="7" s="1"/>
  <c r="AG59" i="7"/>
  <c r="AF59" i="7"/>
  <c r="AF59" i="6"/>
  <c r="AF63" i="5"/>
  <c r="AE63" i="7" s="1"/>
  <c r="AG63" i="7"/>
  <c r="AF63" i="7"/>
  <c r="AF63" i="6"/>
  <c r="AF71" i="5"/>
  <c r="AE71" i="7" s="1"/>
  <c r="AF71" i="7"/>
  <c r="AG71" i="7"/>
  <c r="AF71" i="6"/>
  <c r="AF75" i="5"/>
  <c r="AE75" i="7" s="1"/>
  <c r="AF75" i="7"/>
  <c r="AG75" i="7"/>
  <c r="AF75" i="6"/>
  <c r="AF79" i="5"/>
  <c r="AE79" i="7" s="1"/>
  <c r="AG79" i="7"/>
  <c r="AF79" i="7"/>
  <c r="AF79" i="6"/>
  <c r="AF83" i="5"/>
  <c r="AE83" i="7" s="1"/>
  <c r="AG83" i="7"/>
  <c r="AF83" i="7"/>
  <c r="AF83" i="6"/>
  <c r="AF87" i="7"/>
  <c r="AG87" i="7"/>
  <c r="AF87" i="6"/>
  <c r="AF91" i="5"/>
  <c r="AE91" i="7" s="1"/>
  <c r="AE94" i="7" s="1"/>
  <c r="AG91" i="7"/>
  <c r="AF91" i="7"/>
  <c r="AF91" i="6"/>
  <c r="AF95" i="5"/>
  <c r="AE95" i="7" s="1"/>
  <c r="AG95" i="7"/>
  <c r="AF95" i="7"/>
  <c r="AF95" i="6"/>
  <c r="AG99" i="7"/>
  <c r="AF99" i="7"/>
  <c r="AF99" i="6"/>
  <c r="AF99" i="5"/>
  <c r="AE99" i="7" s="1"/>
  <c r="AF107" i="5"/>
  <c r="AE107" i="7" s="1"/>
  <c r="AG107" i="7"/>
  <c r="AF107" i="7"/>
  <c r="AF107" i="6"/>
  <c r="AG111" i="7"/>
  <c r="AF111" i="7"/>
  <c r="AF111" i="6"/>
  <c r="AF115" i="5"/>
  <c r="AE115" i="7" s="1"/>
  <c r="AG115" i="7"/>
  <c r="AF115" i="7"/>
  <c r="AF115" i="6"/>
  <c r="AF120" i="5"/>
  <c r="AE120" i="7" s="1"/>
  <c r="AF120" i="7"/>
  <c r="AG120" i="7"/>
  <c r="AF120" i="6"/>
  <c r="AG124" i="7"/>
  <c r="AF124" i="7"/>
  <c r="AF124" i="6"/>
  <c r="AF128" i="5"/>
  <c r="AE128" i="7" s="1"/>
  <c r="AF128" i="7"/>
  <c r="AG128" i="7"/>
  <c r="AF128" i="6"/>
  <c r="AF132" i="5"/>
  <c r="AE132" i="7" s="1"/>
  <c r="AG132" i="7"/>
  <c r="AF132" i="7"/>
  <c r="AF132" i="6"/>
  <c r="AG136" i="7"/>
  <c r="AF136" i="7"/>
  <c r="AF136" i="6"/>
  <c r="AF140" i="7"/>
  <c r="AG140" i="7"/>
  <c r="AF140" i="6"/>
  <c r="AF144" i="5"/>
  <c r="AE144" i="7" s="1"/>
  <c r="AG144" i="7"/>
  <c r="AF144" i="7"/>
  <c r="AF144" i="6"/>
  <c r="AF148" i="5"/>
  <c r="AE148" i="7" s="1"/>
  <c r="AF148" i="7"/>
  <c r="AG148" i="7"/>
  <c r="AF148" i="6"/>
  <c r="AF152" i="5"/>
  <c r="AE152" i="7" s="1"/>
  <c r="AF152" i="7"/>
  <c r="AG152" i="7"/>
  <c r="AF152" i="6"/>
  <c r="AF156" i="7"/>
  <c r="AG156" i="7"/>
  <c r="AF156" i="6"/>
  <c r="AF160" i="5"/>
  <c r="AE160" i="7" s="1"/>
  <c r="AF160" i="7"/>
  <c r="AG160" i="7"/>
  <c r="AF160" i="6"/>
  <c r="AF164" i="5"/>
  <c r="AE164" i="7" s="1"/>
  <c r="AE166" i="7" s="1"/>
  <c r="AG164" i="7"/>
  <c r="AF164" i="7"/>
  <c r="AF164" i="6"/>
  <c r="AG168" i="7"/>
  <c r="AF168" i="7"/>
  <c r="AF168" i="6"/>
  <c r="AF172" i="5"/>
  <c r="AE172" i="7" s="1"/>
  <c r="AE173" i="7" s="1"/>
  <c r="AG172" i="7"/>
  <c r="AF172" i="7"/>
  <c r="AF172" i="6"/>
  <c r="AF176" i="5"/>
  <c r="AE176" i="7" s="1"/>
  <c r="AG176" i="7"/>
  <c r="AF176" i="7"/>
  <c r="AF176" i="6"/>
  <c r="E164" i="6"/>
  <c r="H14" i="6"/>
  <c r="H77" i="6"/>
  <c r="H114" i="6"/>
  <c r="K37" i="6"/>
  <c r="K56" i="6"/>
  <c r="K93" i="6"/>
  <c r="F82" i="7"/>
  <c r="F50" i="7"/>
  <c r="AF87" i="5"/>
  <c r="AE87" i="7" s="1"/>
  <c r="H46" i="6"/>
  <c r="H109" i="6"/>
  <c r="H147" i="6"/>
  <c r="K69" i="6"/>
  <c r="Q70" i="6"/>
  <c r="H3" i="5"/>
  <c r="G3" i="7" s="1"/>
  <c r="H3" i="7"/>
  <c r="I3" i="7"/>
  <c r="H3" i="6"/>
  <c r="H7" i="5"/>
  <c r="G7" i="7" s="1"/>
  <c r="I7" i="7"/>
  <c r="H7" i="7"/>
  <c r="H7" i="6"/>
  <c r="H15" i="5"/>
  <c r="G15" i="7" s="1"/>
  <c r="I15" i="7"/>
  <c r="H15" i="7"/>
  <c r="H15" i="6"/>
  <c r="H19" i="5"/>
  <c r="G19" i="7" s="1"/>
  <c r="I19" i="7"/>
  <c r="H19" i="7"/>
  <c r="H19" i="6"/>
  <c r="H23" i="5"/>
  <c r="G23" i="7" s="1"/>
  <c r="I23" i="7"/>
  <c r="H23" i="7"/>
  <c r="H27" i="5"/>
  <c r="G27" i="7" s="1"/>
  <c r="I27" i="7"/>
  <c r="H27" i="7"/>
  <c r="H31" i="5"/>
  <c r="G31" i="7" s="1"/>
  <c r="I31" i="7"/>
  <c r="H31" i="7"/>
  <c r="H35" i="5"/>
  <c r="G35" i="7" s="1"/>
  <c r="I35" i="7"/>
  <c r="H35" i="7"/>
  <c r="H35" i="6"/>
  <c r="H39" i="5"/>
  <c r="G39" i="7" s="1"/>
  <c r="I39" i="7"/>
  <c r="H39" i="7"/>
  <c r="H39" i="6"/>
  <c r="H47" i="5"/>
  <c r="G47" i="7" s="1"/>
  <c r="I47" i="7"/>
  <c r="H47" i="7"/>
  <c r="H47" i="6"/>
  <c r="H51" i="5"/>
  <c r="G51" i="7" s="1"/>
  <c r="I51" i="7"/>
  <c r="H51" i="7"/>
  <c r="H51" i="6"/>
  <c r="H59" i="5"/>
  <c r="G59" i="7" s="1"/>
  <c r="I59" i="7"/>
  <c r="H59" i="7"/>
  <c r="H63" i="5"/>
  <c r="G63" i="7" s="1"/>
  <c r="I63" i="7"/>
  <c r="H63" i="7"/>
  <c r="H71" i="5"/>
  <c r="G71" i="7" s="1"/>
  <c r="I71" i="7"/>
  <c r="H71" i="7"/>
  <c r="H71" i="6"/>
  <c r="H75" i="5"/>
  <c r="G75" i="7" s="1"/>
  <c r="I75" i="7"/>
  <c r="H75" i="7"/>
  <c r="H75" i="6"/>
  <c r="H79" i="5"/>
  <c r="G79" i="7" s="1"/>
  <c r="I79" i="7"/>
  <c r="H79" i="7"/>
  <c r="H79" i="6"/>
  <c r="H83" i="5"/>
  <c r="G83" i="7" s="1"/>
  <c r="I83" i="7"/>
  <c r="H83" i="7"/>
  <c r="H83" i="6"/>
  <c r="H87" i="5"/>
  <c r="G87" i="7" s="1"/>
  <c r="G88" i="7" s="1"/>
  <c r="I87" i="7"/>
  <c r="H87" i="7"/>
  <c r="H91" i="5"/>
  <c r="G91" i="7" s="1"/>
  <c r="I91" i="7"/>
  <c r="H91" i="7"/>
  <c r="H95" i="5"/>
  <c r="G95" i="7" s="1"/>
  <c r="I95" i="7"/>
  <c r="H95" i="7"/>
  <c r="H99" i="5"/>
  <c r="G99" i="7" s="1"/>
  <c r="I99" i="7"/>
  <c r="H99" i="7"/>
  <c r="H99" i="6"/>
  <c r="H107" i="5"/>
  <c r="G107" i="7" s="1"/>
  <c r="I107" i="7"/>
  <c r="H107" i="7"/>
  <c r="H107" i="6"/>
  <c r="H111" i="5"/>
  <c r="G111" i="7" s="1"/>
  <c r="I111" i="7"/>
  <c r="H111" i="7"/>
  <c r="H111" i="6"/>
  <c r="H115" i="5"/>
  <c r="G115" i="7" s="1"/>
  <c r="I115" i="7"/>
  <c r="H115" i="7"/>
  <c r="H115" i="6"/>
  <c r="H120" i="5"/>
  <c r="G120" i="7" s="1"/>
  <c r="I120" i="7"/>
  <c r="H120" i="7"/>
  <c r="H124" i="5"/>
  <c r="G124" i="7" s="1"/>
  <c r="I124" i="7"/>
  <c r="H124" i="7"/>
  <c r="H128" i="5"/>
  <c r="G128" i="7" s="1"/>
  <c r="I128" i="7"/>
  <c r="H128" i="7"/>
  <c r="H132" i="5"/>
  <c r="G132" i="7" s="1"/>
  <c r="H132" i="6"/>
  <c r="I132" i="7"/>
  <c r="H132" i="7"/>
  <c r="H136" i="5"/>
  <c r="G136" i="7" s="1"/>
  <c r="I136" i="7"/>
  <c r="H136" i="7"/>
  <c r="H136" i="6"/>
  <c r="H140" i="5"/>
  <c r="H140" i="7"/>
  <c r="I140" i="7"/>
  <c r="H140" i="6"/>
  <c r="H144" i="5"/>
  <c r="I144" i="7"/>
  <c r="H144" i="7"/>
  <c r="H144" i="6"/>
  <c r="H148" i="5"/>
  <c r="I148" i="7"/>
  <c r="I53" i="9" s="1"/>
  <c r="H148" i="7"/>
  <c r="H148" i="6"/>
  <c r="H152" i="5"/>
  <c r="G152" i="7" s="1"/>
  <c r="I152" i="7"/>
  <c r="H152" i="7"/>
  <c r="H156" i="5"/>
  <c r="G156" i="7" s="1"/>
  <c r="I156" i="7"/>
  <c r="H156" i="7"/>
  <c r="H160" i="5"/>
  <c r="G160" i="7" s="1"/>
  <c r="I160" i="7"/>
  <c r="H160" i="7"/>
  <c r="H164" i="5"/>
  <c r="G164" i="7" s="1"/>
  <c r="I164" i="7"/>
  <c r="H164" i="7"/>
  <c r="H164" i="6"/>
  <c r="H168" i="5"/>
  <c r="G168" i="7" s="1"/>
  <c r="I168" i="7"/>
  <c r="H168" i="7"/>
  <c r="H168" i="6"/>
  <c r="H172" i="5"/>
  <c r="G172" i="7" s="1"/>
  <c r="I172" i="7"/>
  <c r="H172" i="7"/>
  <c r="H172" i="6"/>
  <c r="H176" i="5"/>
  <c r="G176" i="7" s="1"/>
  <c r="I176" i="7"/>
  <c r="H176" i="7"/>
  <c r="H176" i="6"/>
  <c r="L2" i="7"/>
  <c r="K2" i="7"/>
  <c r="K2" i="6"/>
  <c r="K10" i="7"/>
  <c r="L10" i="7"/>
  <c r="L14" i="7"/>
  <c r="K14" i="7"/>
  <c r="L18" i="7"/>
  <c r="K18" i="7"/>
  <c r="K18" i="6"/>
  <c r="L22" i="7"/>
  <c r="K22" i="7"/>
  <c r="K22" i="6"/>
  <c r="L26" i="7"/>
  <c r="K26" i="7"/>
  <c r="K26" i="6"/>
  <c r="L34" i="7"/>
  <c r="K34" i="7"/>
  <c r="K34" i="6"/>
  <c r="K42" i="7"/>
  <c r="L42" i="7"/>
  <c r="L46" i="7"/>
  <c r="K46" i="7"/>
  <c r="L50" i="7"/>
  <c r="K50" i="7"/>
  <c r="K50" i="6"/>
  <c r="K54" i="7"/>
  <c r="L54" i="7"/>
  <c r="K54" i="6"/>
  <c r="K58" i="7"/>
  <c r="L58" i="7"/>
  <c r="K58" i="6"/>
  <c r="K62" i="7"/>
  <c r="L62" i="7"/>
  <c r="K62" i="6"/>
  <c r="L66" i="7"/>
  <c r="K66" i="7"/>
  <c r="K66" i="6"/>
  <c r="K70" i="7"/>
  <c r="L70" i="7"/>
  <c r="K74" i="7"/>
  <c r="L74" i="7"/>
  <c r="L82" i="7"/>
  <c r="K82" i="7"/>
  <c r="K82" i="6"/>
  <c r="L86" i="7"/>
  <c r="K86" i="7"/>
  <c r="K86" i="6"/>
  <c r="L90" i="7"/>
  <c r="K90" i="7"/>
  <c r="K90" i="6"/>
  <c r="L102" i="7"/>
  <c r="K102" i="7"/>
  <c r="K106" i="7"/>
  <c r="L106" i="7"/>
  <c r="L110" i="7"/>
  <c r="K110" i="7"/>
  <c r="L114" i="7"/>
  <c r="K114" i="7"/>
  <c r="K114" i="6"/>
  <c r="K119" i="7"/>
  <c r="L119" i="7"/>
  <c r="K119" i="6"/>
  <c r="L123" i="7"/>
  <c r="K123" i="7"/>
  <c r="K123" i="6"/>
  <c r="L127" i="7"/>
  <c r="K127" i="7"/>
  <c r="K127" i="6"/>
  <c r="L135" i="7"/>
  <c r="K135" i="7"/>
  <c r="L139" i="7"/>
  <c r="K139" i="7"/>
  <c r="L143" i="7"/>
  <c r="K143" i="7"/>
  <c r="K147" i="7"/>
  <c r="L147" i="7"/>
  <c r="K147" i="6"/>
  <c r="L151" i="7"/>
  <c r="K151" i="7"/>
  <c r="K151" i="6"/>
  <c r="L159" i="7"/>
  <c r="K159" i="7"/>
  <c r="K163" i="7"/>
  <c r="L163" i="7"/>
  <c r="K163" i="6"/>
  <c r="L167" i="7"/>
  <c r="K167" i="7"/>
  <c r="K167" i="6"/>
  <c r="L171" i="7"/>
  <c r="K171" i="7"/>
  <c r="K171" i="6"/>
  <c r="L175" i="7"/>
  <c r="K175" i="7"/>
  <c r="K175" i="6"/>
  <c r="O5" i="7"/>
  <c r="N5" i="7"/>
  <c r="N5" i="6"/>
  <c r="N9" i="7"/>
  <c r="O9" i="7"/>
  <c r="N9" i="6"/>
  <c r="O13" i="7"/>
  <c r="N13" i="7"/>
  <c r="O17" i="7"/>
  <c r="N17" i="7"/>
  <c r="N17" i="6"/>
  <c r="O21" i="7"/>
  <c r="N21" i="7"/>
  <c r="N21" i="6"/>
  <c r="O29" i="7"/>
  <c r="N29" i="7"/>
  <c r="N29" i="6"/>
  <c r="N33" i="7"/>
  <c r="O33" i="7"/>
  <c r="N33" i="6"/>
  <c r="O37" i="7"/>
  <c r="N37" i="6"/>
  <c r="N37" i="7"/>
  <c r="O41" i="7"/>
  <c r="N41" i="7"/>
  <c r="O45" i="7"/>
  <c r="N45" i="7"/>
  <c r="O49" i="7"/>
  <c r="N49" i="6"/>
  <c r="N49" i="7"/>
  <c r="O53" i="7"/>
  <c r="N53" i="7"/>
  <c r="N53" i="6"/>
  <c r="O57" i="7"/>
  <c r="N57" i="7"/>
  <c r="N57" i="6"/>
  <c r="N65" i="7"/>
  <c r="O65" i="7"/>
  <c r="N65" i="6"/>
  <c r="O69" i="7"/>
  <c r="N69" i="7"/>
  <c r="N69" i="6"/>
  <c r="O73" i="7"/>
  <c r="N73" i="7"/>
  <c r="O77" i="7"/>
  <c r="N77" i="7"/>
  <c r="N77" i="6"/>
  <c r="O81" i="7"/>
  <c r="N81" i="7"/>
  <c r="N81" i="6"/>
  <c r="O85" i="7"/>
  <c r="N85" i="7"/>
  <c r="O89" i="7"/>
  <c r="N89" i="7"/>
  <c r="N89" i="6"/>
  <c r="O93" i="7"/>
  <c r="N93" i="7"/>
  <c r="N93" i="6"/>
  <c r="N97" i="7"/>
  <c r="O97" i="7"/>
  <c r="N97" i="6"/>
  <c r="O101" i="7"/>
  <c r="N101" i="7"/>
  <c r="N105" i="7"/>
  <c r="O105" i="7"/>
  <c r="O109" i="7"/>
  <c r="N109" i="7"/>
  <c r="N109" i="6"/>
  <c r="O113" i="7"/>
  <c r="N113" i="7"/>
  <c r="N113" i="6"/>
  <c r="O118" i="7"/>
  <c r="N118" i="7"/>
  <c r="O122" i="7"/>
  <c r="N122" i="7"/>
  <c r="N122" i="6"/>
  <c r="O126" i="7"/>
  <c r="N126" i="7"/>
  <c r="N126" i="6"/>
  <c r="N130" i="7"/>
  <c r="O130" i="7"/>
  <c r="N130" i="6"/>
  <c r="O134" i="7"/>
  <c r="N134" i="7"/>
  <c r="O138" i="7"/>
  <c r="N138" i="6"/>
  <c r="N138" i="7"/>
  <c r="O142" i="7"/>
  <c r="N142" i="7"/>
  <c r="N142" i="6"/>
  <c r="N146" i="7"/>
  <c r="O146" i="7"/>
  <c r="O150" i="7"/>
  <c r="N150" i="7"/>
  <c r="O154" i="7"/>
  <c r="N154" i="7"/>
  <c r="N154" i="6"/>
  <c r="N158" i="5"/>
  <c r="M158" i="7" s="1"/>
  <c r="O158" i="7"/>
  <c r="N158" i="7"/>
  <c r="N158" i="6"/>
  <c r="N162" i="7"/>
  <c r="O162" i="7"/>
  <c r="N162" i="6"/>
  <c r="O170" i="7"/>
  <c r="N170" i="7"/>
  <c r="N170" i="6"/>
  <c r="O174" i="7"/>
  <c r="N174" i="7"/>
  <c r="N174" i="6"/>
  <c r="O178" i="7"/>
  <c r="N178" i="7"/>
  <c r="R4" i="7"/>
  <c r="Q4" i="7"/>
  <c r="Q4" i="6"/>
  <c r="R8" i="7"/>
  <c r="Q8" i="7"/>
  <c r="Q8" i="6"/>
  <c r="R12" i="7"/>
  <c r="Q12" i="7"/>
  <c r="Q12" i="6"/>
  <c r="R16" i="7"/>
  <c r="Q16" i="7"/>
  <c r="Q16" i="6"/>
  <c r="R24" i="7"/>
  <c r="Q24" i="7"/>
  <c r="Q24" i="6"/>
  <c r="R28" i="7"/>
  <c r="Q28" i="7"/>
  <c r="Q28" i="6"/>
  <c r="Q32" i="7"/>
  <c r="R32" i="7"/>
  <c r="R36" i="7"/>
  <c r="Q36" i="7"/>
  <c r="Q36" i="6"/>
  <c r="R40" i="7"/>
  <c r="Q40" i="6"/>
  <c r="Q40" i="7"/>
  <c r="R44" i="7"/>
  <c r="Q44" i="7"/>
  <c r="Q44" i="6"/>
  <c r="R52" i="7"/>
  <c r="Q52" i="7"/>
  <c r="Q52" i="6"/>
  <c r="R56" i="7"/>
  <c r="Q56" i="7"/>
  <c r="Q56" i="6"/>
  <c r="Q60" i="7"/>
  <c r="R60" i="7"/>
  <c r="Q60" i="6"/>
  <c r="Q64" i="7"/>
  <c r="R64" i="7"/>
  <c r="Q64" i="6"/>
  <c r="R68" i="7"/>
  <c r="Q68" i="7"/>
  <c r="Q68" i="6"/>
  <c r="R72" i="7"/>
  <c r="Q72" i="6"/>
  <c r="Q72" i="7"/>
  <c r="R76" i="7"/>
  <c r="Q76" i="7"/>
  <c r="Q76" i="6"/>
  <c r="R80" i="7"/>
  <c r="Q80" i="7"/>
  <c r="Q80" i="6"/>
  <c r="R92" i="7"/>
  <c r="Q92" i="7"/>
  <c r="Q96" i="7"/>
  <c r="R96" i="7"/>
  <c r="Q96" i="6"/>
  <c r="R100" i="7"/>
  <c r="Q100" i="7"/>
  <c r="Q100" i="6"/>
  <c r="R104" i="7"/>
  <c r="Q104" i="7"/>
  <c r="Q104" i="6"/>
  <c r="R108" i="7"/>
  <c r="Q108" i="7"/>
  <c r="Q108" i="6"/>
  <c r="R112" i="7"/>
  <c r="Q112" i="7"/>
  <c r="Q112" i="6"/>
  <c r="R117" i="7"/>
  <c r="Q117" i="7"/>
  <c r="Q117" i="6"/>
  <c r="R121" i="7"/>
  <c r="Q121" i="7"/>
  <c r="Q121" i="6"/>
  <c r="R129" i="7"/>
  <c r="Q129" i="7"/>
  <c r="Q129" i="6"/>
  <c r="R133" i="7"/>
  <c r="Q133" i="7"/>
  <c r="Q133" i="6"/>
  <c r="R141" i="7"/>
  <c r="Q141" i="7"/>
  <c r="Q141" i="6"/>
  <c r="R145" i="7"/>
  <c r="Q145" i="7"/>
  <c r="Q145" i="6"/>
  <c r="Q153" i="7"/>
  <c r="R153" i="7"/>
  <c r="R157" i="7"/>
  <c r="Q157" i="7"/>
  <c r="Q157" i="6"/>
  <c r="R165" i="7"/>
  <c r="Q165" i="7"/>
  <c r="Q165" i="6"/>
  <c r="R169" i="7"/>
  <c r="Q169" i="7"/>
  <c r="Q169" i="6"/>
  <c r="R177" i="7"/>
  <c r="Q177" i="7"/>
  <c r="Q177" i="6"/>
  <c r="T3" i="5"/>
  <c r="S3" i="7" s="1"/>
  <c r="U3" i="7"/>
  <c r="T3" i="7"/>
  <c r="T3" i="6"/>
  <c r="T7" i="5"/>
  <c r="S7" i="7" s="1"/>
  <c r="U7" i="7"/>
  <c r="T7" i="7"/>
  <c r="T15" i="5"/>
  <c r="S15" i="7" s="1"/>
  <c r="T15" i="7"/>
  <c r="U15" i="7"/>
  <c r="T15" i="6"/>
  <c r="T19" i="5"/>
  <c r="S19" i="7" s="1"/>
  <c r="U19" i="7"/>
  <c r="T19" i="7"/>
  <c r="T23" i="5"/>
  <c r="S23" i="7" s="1"/>
  <c r="U23" i="7"/>
  <c r="T23" i="7"/>
  <c r="T23" i="6"/>
  <c r="T27" i="5"/>
  <c r="S27" i="7" s="1"/>
  <c r="U27" i="7"/>
  <c r="T27" i="7"/>
  <c r="T27" i="6"/>
  <c r="T31" i="5"/>
  <c r="S31" i="7" s="1"/>
  <c r="U31" i="7"/>
  <c r="T31" i="7"/>
  <c r="T31" i="6"/>
  <c r="T35" i="5"/>
  <c r="S35" i="7" s="1"/>
  <c r="U35" i="7"/>
  <c r="T35" i="7"/>
  <c r="T39" i="5"/>
  <c r="S39" i="7" s="1"/>
  <c r="T39" i="7"/>
  <c r="U39" i="7"/>
  <c r="T39" i="6"/>
  <c r="T47" i="5"/>
  <c r="S47" i="7" s="1"/>
  <c r="U47" i="7"/>
  <c r="T47" i="7"/>
  <c r="T47" i="6"/>
  <c r="T51" i="5"/>
  <c r="S51" i="7" s="1"/>
  <c r="U51" i="7"/>
  <c r="T51" i="7"/>
  <c r="T59" i="5"/>
  <c r="S59" i="7" s="1"/>
  <c r="U59" i="7"/>
  <c r="T59" i="7"/>
  <c r="T59" i="6"/>
  <c r="T63" i="5"/>
  <c r="S63" i="7" s="1"/>
  <c r="U63" i="7"/>
  <c r="T63" i="7"/>
  <c r="T63" i="6"/>
  <c r="T71" i="5"/>
  <c r="S71" i="7" s="1"/>
  <c r="T71" i="7"/>
  <c r="U71" i="7"/>
  <c r="T71" i="6"/>
  <c r="T75" i="5"/>
  <c r="S75" i="7" s="1"/>
  <c r="T75" i="7"/>
  <c r="U75" i="7"/>
  <c r="T75" i="6"/>
  <c r="T79" i="5"/>
  <c r="S79" i="7" s="1"/>
  <c r="U79" i="7"/>
  <c r="T79" i="7"/>
  <c r="T83" i="5"/>
  <c r="S83" i="7" s="1"/>
  <c r="T83" i="7"/>
  <c r="U83" i="7"/>
  <c r="T83" i="6"/>
  <c r="T87" i="5"/>
  <c r="S87" i="7" s="1"/>
  <c r="S88" i="7" s="1"/>
  <c r="U87" i="7"/>
  <c r="T87" i="7"/>
  <c r="T87" i="6"/>
  <c r="T91" i="5"/>
  <c r="S91" i="7" s="1"/>
  <c r="T91" i="7"/>
  <c r="U91" i="7"/>
  <c r="T91" i="6"/>
  <c r="T95" i="5"/>
  <c r="S95" i="7" s="1"/>
  <c r="T95" i="7"/>
  <c r="U95" i="7"/>
  <c r="T95" i="6"/>
  <c r="T99" i="5"/>
  <c r="S99" i="7" s="1"/>
  <c r="T99" i="7"/>
  <c r="U99" i="7"/>
  <c r="T99" i="6"/>
  <c r="T107" i="5"/>
  <c r="S107" i="7" s="1"/>
  <c r="T107" i="7"/>
  <c r="U107" i="7"/>
  <c r="T107" i="6"/>
  <c r="T111" i="5"/>
  <c r="S111" i="7" s="1"/>
  <c r="U111" i="7"/>
  <c r="T111" i="7"/>
  <c r="T115" i="7"/>
  <c r="U115" i="7"/>
  <c r="T115" i="5"/>
  <c r="S115" i="7" s="1"/>
  <c r="T115" i="6"/>
  <c r="T120" i="5"/>
  <c r="S120" i="7" s="1"/>
  <c r="U120" i="7"/>
  <c r="T120" i="7"/>
  <c r="T120" i="6"/>
  <c r="T124" i="5"/>
  <c r="S124" i="7" s="1"/>
  <c r="T124" i="7"/>
  <c r="U124" i="7"/>
  <c r="T124" i="6"/>
  <c r="T128" i="5"/>
  <c r="S128" i="7" s="1"/>
  <c r="U128" i="7"/>
  <c r="T128" i="7"/>
  <c r="T128" i="6"/>
  <c r="T132" i="5"/>
  <c r="S132" i="7" s="1"/>
  <c r="T132" i="7"/>
  <c r="U132" i="7"/>
  <c r="T132" i="6"/>
  <c r="T136" i="5"/>
  <c r="S136" i="7" s="1"/>
  <c r="T136" i="7"/>
  <c r="U136" i="7"/>
  <c r="T136" i="6"/>
  <c r="T140" i="5"/>
  <c r="T140" i="7"/>
  <c r="U140" i="7"/>
  <c r="T140" i="6"/>
  <c r="T144" i="5"/>
  <c r="U144" i="7"/>
  <c r="T144" i="7"/>
  <c r="T144" i="6"/>
  <c r="T148" i="5"/>
  <c r="T148" i="7"/>
  <c r="U148" i="7"/>
  <c r="T148" i="6"/>
  <c r="T152" i="5"/>
  <c r="S152" i="7" s="1"/>
  <c r="T152" i="7"/>
  <c r="U152" i="7"/>
  <c r="T152" i="6"/>
  <c r="T156" i="5"/>
  <c r="S156" i="7" s="1"/>
  <c r="T156" i="7"/>
  <c r="U156" i="7"/>
  <c r="T156" i="6"/>
  <c r="T160" i="5"/>
  <c r="S160" i="7" s="1"/>
  <c r="T160" i="7"/>
  <c r="U160" i="7"/>
  <c r="T160" i="6"/>
  <c r="T164" i="5"/>
  <c r="S164" i="7" s="1"/>
  <c r="T164" i="7"/>
  <c r="U164" i="7"/>
  <c r="T164" i="6"/>
  <c r="T168" i="7"/>
  <c r="U168" i="7"/>
  <c r="T168" i="6"/>
  <c r="T172" i="7"/>
  <c r="U172" i="7"/>
  <c r="U176" i="7"/>
  <c r="T176" i="7"/>
  <c r="T176" i="6"/>
  <c r="W2" i="7"/>
  <c r="X2" i="7"/>
  <c r="W2" i="6"/>
  <c r="W10" i="7"/>
  <c r="X10" i="7"/>
  <c r="W10" i="6"/>
  <c r="X14" i="7"/>
  <c r="W14" i="7"/>
  <c r="W14" i="6"/>
  <c r="W18" i="7"/>
  <c r="X18" i="7"/>
  <c r="W18" i="6"/>
  <c r="X22" i="7"/>
  <c r="W22" i="7"/>
  <c r="W22" i="6"/>
  <c r="W26" i="7"/>
  <c r="X26" i="7"/>
  <c r="W34" i="7"/>
  <c r="X34" i="7"/>
  <c r="W34" i="6"/>
  <c r="W42" i="7"/>
  <c r="X42" i="7"/>
  <c r="W42" i="6"/>
  <c r="X46" i="7"/>
  <c r="W46" i="7"/>
  <c r="W46" i="6"/>
  <c r="W50" i="7"/>
  <c r="X50" i="7"/>
  <c r="W50" i="6"/>
  <c r="X54" i="7"/>
  <c r="W54" i="7"/>
  <c r="W58" i="7"/>
  <c r="X58" i="7"/>
  <c r="W58" i="6"/>
  <c r="W62" i="7"/>
  <c r="X62" i="7"/>
  <c r="W62" i="6"/>
  <c r="W66" i="7"/>
  <c r="X66" i="7"/>
  <c r="W66" i="6"/>
  <c r="X70" i="7"/>
  <c r="W70" i="7"/>
  <c r="W70" i="6"/>
  <c r="W74" i="7"/>
  <c r="X74" i="7"/>
  <c r="W74" i="6"/>
  <c r="W82" i="7"/>
  <c r="X82" i="7"/>
  <c r="W82" i="6"/>
  <c r="X86" i="7"/>
  <c r="W86" i="7"/>
  <c r="W90" i="7"/>
  <c r="X90" i="7"/>
  <c r="W90" i="6"/>
  <c r="X102" i="7"/>
  <c r="W102" i="7"/>
  <c r="W102" i="6"/>
  <c r="W106" i="7"/>
  <c r="X106" i="7"/>
  <c r="W106" i="6"/>
  <c r="X110" i="7"/>
  <c r="W110" i="7"/>
  <c r="W110" i="6"/>
  <c r="W114" i="7"/>
  <c r="X114" i="7"/>
  <c r="X119" i="7"/>
  <c r="W119" i="7"/>
  <c r="W119" i="6"/>
  <c r="W123" i="7"/>
  <c r="X123" i="7"/>
  <c r="W123" i="6"/>
  <c r="X127" i="7"/>
  <c r="W127" i="7"/>
  <c r="W127" i="6"/>
  <c r="X135" i="7"/>
  <c r="W135" i="7"/>
  <c r="W135" i="6"/>
  <c r="W139" i="7"/>
  <c r="X139" i="7"/>
  <c r="W139" i="6"/>
  <c r="X143" i="7"/>
  <c r="W143" i="7"/>
  <c r="W143" i="6"/>
  <c r="W147" i="7"/>
  <c r="X147" i="7"/>
  <c r="X151" i="7"/>
  <c r="W151" i="7"/>
  <c r="W151" i="6"/>
  <c r="X159" i="7"/>
  <c r="W159" i="7"/>
  <c r="W163" i="7"/>
  <c r="X163" i="7"/>
  <c r="W163" i="6"/>
  <c r="X167" i="7"/>
  <c r="W167" i="7"/>
  <c r="W167" i="6"/>
  <c r="W171" i="7"/>
  <c r="X171" i="7"/>
  <c r="W171" i="6"/>
  <c r="X175" i="7"/>
  <c r="W175" i="7"/>
  <c r="W175" i="6"/>
  <c r="Z5" i="5"/>
  <c r="Y5" i="7" s="1"/>
  <c r="Z5" i="7"/>
  <c r="AA5" i="7"/>
  <c r="Z5" i="6"/>
  <c r="Z9" i="5"/>
  <c r="Y9" i="7" s="1"/>
  <c r="Y11" i="7" s="1"/>
  <c r="Z9" i="7"/>
  <c r="AA9" i="7"/>
  <c r="Z9" i="6"/>
  <c r="Z13" i="5"/>
  <c r="Y13" i="7" s="1"/>
  <c r="AA13" i="7"/>
  <c r="Z13" i="7"/>
  <c r="Z17" i="5"/>
  <c r="Y17" i="7" s="1"/>
  <c r="Z17" i="7"/>
  <c r="AA17" i="7"/>
  <c r="Z17" i="6"/>
  <c r="AA21" i="7"/>
  <c r="Z21" i="7"/>
  <c r="Z21" i="6"/>
  <c r="AA29" i="7"/>
  <c r="Z29" i="6"/>
  <c r="Z29" i="7"/>
  <c r="Z33" i="7"/>
  <c r="AA33" i="7"/>
  <c r="Z33" i="6"/>
  <c r="Z37" i="7"/>
  <c r="AA37" i="7"/>
  <c r="Z37" i="6"/>
  <c r="Z41" i="7"/>
  <c r="AA41" i="7"/>
  <c r="Z41" i="6"/>
  <c r="AA45" i="7"/>
  <c r="Z45" i="7"/>
  <c r="Z45" i="6"/>
  <c r="Z49" i="7"/>
  <c r="AA49" i="7"/>
  <c r="Z49" i="6"/>
  <c r="AA53" i="7"/>
  <c r="Z53" i="7"/>
  <c r="Z53" i="6"/>
  <c r="Z57" i="7"/>
  <c r="AA57" i="7"/>
  <c r="Z57" i="6"/>
  <c r="Z65" i="7"/>
  <c r="AA65" i="7"/>
  <c r="Z65" i="6"/>
  <c r="Z69" i="7"/>
  <c r="AA69" i="7"/>
  <c r="Z69" i="6"/>
  <c r="Z73" i="7"/>
  <c r="AA73" i="7"/>
  <c r="Z73" i="6"/>
  <c r="AA77" i="7"/>
  <c r="Z77" i="7"/>
  <c r="Z77" i="6"/>
  <c r="Z81" i="7"/>
  <c r="AA81" i="7"/>
  <c r="Z81" i="6"/>
  <c r="Z85" i="6"/>
  <c r="AA85" i="7"/>
  <c r="Z85" i="7"/>
  <c r="Z89" i="7"/>
  <c r="AA89" i="7"/>
  <c r="Z89" i="6"/>
  <c r="AA93" i="7"/>
  <c r="Z93" i="7"/>
  <c r="Z93" i="6"/>
  <c r="Z97" i="7"/>
  <c r="AA97" i="7"/>
  <c r="Z97" i="6"/>
  <c r="Z97" i="5"/>
  <c r="Y97" i="7" s="1"/>
  <c r="Z101" i="7"/>
  <c r="AA101" i="7"/>
  <c r="Z101" i="6"/>
  <c r="Z105" i="7"/>
  <c r="AA105" i="7"/>
  <c r="Z105" i="6"/>
  <c r="AA109" i="7"/>
  <c r="Z109" i="6"/>
  <c r="Z109" i="7"/>
  <c r="Z113" i="7"/>
  <c r="AA113" i="7"/>
  <c r="Z113" i="6"/>
  <c r="AA118" i="7"/>
  <c r="Z118" i="7"/>
  <c r="Z118" i="6"/>
  <c r="Z122" i="7"/>
  <c r="AA122" i="7"/>
  <c r="Z122" i="6"/>
  <c r="AA126" i="7"/>
  <c r="Z126" i="7"/>
  <c r="Z126" i="6"/>
  <c r="Z130" i="7"/>
  <c r="AA130" i="7"/>
  <c r="Z130" i="6"/>
  <c r="Z134" i="7"/>
  <c r="AA134" i="7"/>
  <c r="Z134" i="6"/>
  <c r="Z138" i="7"/>
  <c r="AA138" i="7"/>
  <c r="Z138" i="6"/>
  <c r="AA142" i="7"/>
  <c r="Z142" i="7"/>
  <c r="Z142" i="6"/>
  <c r="Z146" i="7"/>
  <c r="AA146" i="7"/>
  <c r="Z146" i="6"/>
  <c r="AA150" i="7"/>
  <c r="Z150" i="6"/>
  <c r="Z150" i="7"/>
  <c r="Z154" i="7"/>
  <c r="AA154" i="7"/>
  <c r="Z154" i="6"/>
  <c r="AA158" i="7"/>
  <c r="Z158" i="7"/>
  <c r="Z158" i="6"/>
  <c r="Z162" i="7"/>
  <c r="AA162" i="7"/>
  <c r="Z162" i="6"/>
  <c r="Z170" i="7"/>
  <c r="AA170" i="7"/>
  <c r="Z170" i="6"/>
  <c r="Z174" i="5"/>
  <c r="Y174" i="7" s="1"/>
  <c r="AA174" i="7"/>
  <c r="Z174" i="7"/>
  <c r="Z174" i="6"/>
  <c r="Z178" i="5"/>
  <c r="Y178" i="7" s="1"/>
  <c r="Z178" i="7"/>
  <c r="AA178" i="7"/>
  <c r="Z178" i="6"/>
  <c r="AC4" i="7"/>
  <c r="AD4" i="7"/>
  <c r="AC4" i="6"/>
  <c r="AC8" i="7"/>
  <c r="AD8" i="7"/>
  <c r="AC8" i="6"/>
  <c r="AD12" i="7"/>
  <c r="AC12" i="7"/>
  <c r="AC12" i="6"/>
  <c r="AC16" i="7"/>
  <c r="AD16" i="7"/>
  <c r="AC16" i="6"/>
  <c r="AC16" i="5"/>
  <c r="AB16" i="7" s="1"/>
  <c r="AC24" i="5"/>
  <c r="AB24" i="7" s="1"/>
  <c r="AC24" i="7"/>
  <c r="AD24" i="7"/>
  <c r="AC24" i="6"/>
  <c r="AC28" i="5"/>
  <c r="AB28" i="7" s="1"/>
  <c r="AD28" i="7"/>
  <c r="AC28" i="7"/>
  <c r="AC28" i="6"/>
  <c r="AC32" i="5"/>
  <c r="AB32" i="7" s="1"/>
  <c r="AC32" i="7"/>
  <c r="AD32" i="7"/>
  <c r="AC32" i="6"/>
  <c r="AC36" i="5"/>
  <c r="AB36" i="7" s="1"/>
  <c r="AC36" i="7"/>
  <c r="AC36" i="6"/>
  <c r="AD36" i="7"/>
  <c r="AC40" i="5"/>
  <c r="AB40" i="7" s="1"/>
  <c r="AC40" i="7"/>
  <c r="AD40" i="7"/>
  <c r="AC40" i="6"/>
  <c r="AC44" i="5"/>
  <c r="AB44" i="7" s="1"/>
  <c r="AD44" i="7"/>
  <c r="AC44" i="7"/>
  <c r="AC44" i="6"/>
  <c r="AC52" i="5"/>
  <c r="AB52" i="7" s="1"/>
  <c r="AD52" i="7"/>
  <c r="AC52" i="7"/>
  <c r="AC52" i="6"/>
  <c r="AC56" i="5"/>
  <c r="AB56" i="7" s="1"/>
  <c r="AC56" i="7"/>
  <c r="AD56" i="7"/>
  <c r="AC56" i="6"/>
  <c r="AC60" i="5"/>
  <c r="AB60" i="7" s="1"/>
  <c r="AD60" i="7"/>
  <c r="AC60" i="7"/>
  <c r="AC60" i="6"/>
  <c r="AC64" i="5"/>
  <c r="AB64" i="7" s="1"/>
  <c r="AC64" i="7"/>
  <c r="AD64" i="7"/>
  <c r="AC64" i="6"/>
  <c r="AC68" i="5"/>
  <c r="AB68" i="7" s="1"/>
  <c r="AC68" i="7"/>
  <c r="AD68" i="7"/>
  <c r="AC68" i="6"/>
  <c r="AC72" i="7"/>
  <c r="AD72" i="7"/>
  <c r="AC72" i="6"/>
  <c r="AD76" i="7"/>
  <c r="AC76" i="7"/>
  <c r="AC76" i="6"/>
  <c r="AC80" i="7"/>
  <c r="AD80" i="7"/>
  <c r="AC80" i="6"/>
  <c r="AC92" i="7"/>
  <c r="AD92" i="7"/>
  <c r="AC92" i="6"/>
  <c r="AC96" i="7"/>
  <c r="AD96" i="7"/>
  <c r="AC96" i="6"/>
  <c r="AD100" i="7"/>
  <c r="AC100" i="7"/>
  <c r="AC100" i="6"/>
  <c r="AD104" i="7"/>
  <c r="AC104" i="7"/>
  <c r="AC104" i="6"/>
  <c r="AD108" i="7"/>
  <c r="AC108" i="6"/>
  <c r="AC108" i="7"/>
  <c r="AC112" i="7"/>
  <c r="AD112" i="7"/>
  <c r="AC112" i="6"/>
  <c r="AD117" i="7"/>
  <c r="AC117" i="7"/>
  <c r="AC117" i="6"/>
  <c r="AD121" i="7"/>
  <c r="AC121" i="7"/>
  <c r="AC121" i="6"/>
  <c r="AD129" i="7"/>
  <c r="AC129" i="7"/>
  <c r="AC129" i="6"/>
  <c r="AD133" i="7"/>
  <c r="AC133" i="7"/>
  <c r="AC133" i="6"/>
  <c r="AD141" i="7"/>
  <c r="AC141" i="7"/>
  <c r="AC141" i="6"/>
  <c r="AD145" i="7"/>
  <c r="AC145" i="7"/>
  <c r="AC145" i="6"/>
  <c r="AD153" i="7"/>
  <c r="AC153" i="7"/>
  <c r="AC153" i="6"/>
  <c r="AD157" i="7"/>
  <c r="AC157" i="7"/>
  <c r="AC157" i="6"/>
  <c r="AC157" i="5"/>
  <c r="AB157" i="7" s="1"/>
  <c r="AC165" i="7"/>
  <c r="AD165" i="7"/>
  <c r="AC165" i="6"/>
  <c r="AC169" i="5"/>
  <c r="AB169" i="7" s="1"/>
  <c r="AD169" i="7"/>
  <c r="AC169" i="7"/>
  <c r="AC169" i="6"/>
  <c r="AC177" i="5"/>
  <c r="AB177" i="7" s="1"/>
  <c r="AD177" i="7"/>
  <c r="AC177" i="7"/>
  <c r="AC177" i="6"/>
  <c r="AF4" i="7"/>
  <c r="AG4" i="7"/>
  <c r="AF4" i="6"/>
  <c r="AF8" i="7"/>
  <c r="AG8" i="7"/>
  <c r="AF8" i="6"/>
  <c r="AG12" i="7"/>
  <c r="AF12" i="7"/>
  <c r="AF12" i="6"/>
  <c r="AF16" i="5"/>
  <c r="AE16" i="7" s="1"/>
  <c r="AF16" i="7"/>
  <c r="AG16" i="7"/>
  <c r="AF16" i="6"/>
  <c r="AF24" i="5"/>
  <c r="AE24" i="7" s="1"/>
  <c r="AF24" i="7"/>
  <c r="AG24" i="7"/>
  <c r="AF24" i="6"/>
  <c r="AF28" i="5"/>
  <c r="AE28" i="7" s="1"/>
  <c r="AG28" i="7"/>
  <c r="AF28" i="7"/>
  <c r="AF28" i="6"/>
  <c r="AF32" i="5"/>
  <c r="AE32" i="7" s="1"/>
  <c r="AF32" i="7"/>
  <c r="AG32" i="7"/>
  <c r="AF32" i="6"/>
  <c r="AF36" i="5"/>
  <c r="AE36" i="7" s="1"/>
  <c r="AG36" i="7"/>
  <c r="AF36" i="7"/>
  <c r="AF36" i="6"/>
  <c r="AF40" i="5"/>
  <c r="AE40" i="7" s="1"/>
  <c r="AF40" i="7"/>
  <c r="AG40" i="7"/>
  <c r="AF40" i="6"/>
  <c r="AF44" i="5"/>
  <c r="AE44" i="7" s="1"/>
  <c r="AE48" i="7" s="1"/>
  <c r="AG44" i="7"/>
  <c r="AF44" i="7"/>
  <c r="AF44" i="6"/>
  <c r="AF52" i="5"/>
  <c r="AE52" i="7" s="1"/>
  <c r="AG52" i="7"/>
  <c r="AF52" i="7"/>
  <c r="AF52" i="6"/>
  <c r="AF56" i="5"/>
  <c r="AE56" i="7" s="1"/>
  <c r="AF56" i="7"/>
  <c r="AG56" i="7"/>
  <c r="AF56" i="6"/>
  <c r="AF60" i="5"/>
  <c r="AE60" i="7" s="1"/>
  <c r="AF60" i="7"/>
  <c r="AG60" i="7"/>
  <c r="AF60" i="6"/>
  <c r="AF64" i="5"/>
  <c r="AE64" i="7" s="1"/>
  <c r="AF64" i="7"/>
  <c r="AG64" i="7"/>
  <c r="AF64" i="6"/>
  <c r="AF68" i="5"/>
  <c r="AE68" i="7" s="1"/>
  <c r="AG68" i="7"/>
  <c r="AF68" i="7"/>
  <c r="AF68" i="6"/>
  <c r="AF72" i="5"/>
  <c r="AE72" i="7" s="1"/>
  <c r="AF72" i="7"/>
  <c r="AG72" i="7"/>
  <c r="AF72" i="6"/>
  <c r="AF76" i="5"/>
  <c r="AE76" i="7" s="1"/>
  <c r="AG76" i="7"/>
  <c r="AF76" i="7"/>
  <c r="AF76" i="6"/>
  <c r="AF80" i="7"/>
  <c r="AG80" i="7"/>
  <c r="AF80" i="6"/>
  <c r="AG92" i="7"/>
  <c r="AF92" i="7"/>
  <c r="AF92" i="6"/>
  <c r="AF96" i="5"/>
  <c r="AE96" i="7" s="1"/>
  <c r="AF96" i="7"/>
  <c r="AG96" i="7"/>
  <c r="AF96" i="6"/>
  <c r="AG100" i="7"/>
  <c r="AF100" i="7"/>
  <c r="AF100" i="6"/>
  <c r="AF104" i="5"/>
  <c r="AE104" i="7" s="1"/>
  <c r="AF104" i="7"/>
  <c r="AG104" i="7"/>
  <c r="AF104" i="6"/>
  <c r="AG108" i="7"/>
  <c r="AF108" i="7"/>
  <c r="AF108" i="5"/>
  <c r="AE108" i="7" s="1"/>
  <c r="AF108" i="6"/>
  <c r="AF112" i="5"/>
  <c r="AE112" i="7" s="1"/>
  <c r="AF112" i="7"/>
  <c r="AG112" i="7"/>
  <c r="AF112" i="6"/>
  <c r="AF117" i="5"/>
  <c r="AE117" i="7" s="1"/>
  <c r="AG117" i="7"/>
  <c r="AF117" i="7"/>
  <c r="AF117" i="6"/>
  <c r="AF121" i="5"/>
  <c r="AE121" i="7" s="1"/>
  <c r="AF121" i="7"/>
  <c r="AG121" i="7"/>
  <c r="AF121" i="6"/>
  <c r="AF129" i="5"/>
  <c r="AE129" i="7" s="1"/>
  <c r="AF129" i="7"/>
  <c r="AG129" i="7"/>
  <c r="AF129" i="6"/>
  <c r="AG133" i="7"/>
  <c r="AF133" i="7"/>
  <c r="AF133" i="6"/>
  <c r="AF141" i="5"/>
  <c r="AE141" i="7" s="1"/>
  <c r="AF141" i="7"/>
  <c r="AG141" i="7"/>
  <c r="AF141" i="6"/>
  <c r="AF145" i="5"/>
  <c r="AE145" i="7" s="1"/>
  <c r="AF145" i="7"/>
  <c r="AG145" i="7"/>
  <c r="AF145" i="6"/>
  <c r="AF153" i="7"/>
  <c r="AG153" i="7"/>
  <c r="AF153" i="6"/>
  <c r="AF153" i="5"/>
  <c r="AE153" i="7" s="1"/>
  <c r="AG157" i="7"/>
  <c r="AF157" i="7"/>
  <c r="AF157" i="6"/>
  <c r="AG165" i="7"/>
  <c r="AF165" i="7"/>
  <c r="AF165" i="6"/>
  <c r="AF169" i="7"/>
  <c r="AG169" i="7"/>
  <c r="AF169" i="6"/>
  <c r="AF177" i="7"/>
  <c r="AG177" i="7"/>
  <c r="AF177" i="6"/>
  <c r="E144" i="6"/>
  <c r="E79" i="6"/>
  <c r="H22" i="6"/>
  <c r="H59" i="6"/>
  <c r="H142" i="6"/>
  <c r="H160" i="6"/>
  <c r="K139" i="6"/>
  <c r="N41" i="6"/>
  <c r="N178" i="6"/>
  <c r="Q153" i="6"/>
  <c r="T57" i="6"/>
  <c r="T111" i="6"/>
  <c r="E158" i="7"/>
  <c r="F158" i="7"/>
  <c r="E122" i="7"/>
  <c r="F122" i="7"/>
  <c r="E122" i="6"/>
  <c r="E81" i="7"/>
  <c r="F81" i="7"/>
  <c r="E81" i="6"/>
  <c r="E37" i="7"/>
  <c r="F37" i="7"/>
  <c r="H54" i="6"/>
  <c r="H91" i="6"/>
  <c r="H110" i="6"/>
  <c r="H174" i="6"/>
  <c r="K14" i="6"/>
  <c r="K33" i="6"/>
  <c r="K52" i="6"/>
  <c r="K70" i="6"/>
  <c r="K159" i="6"/>
  <c r="N118" i="6"/>
  <c r="N146" i="6"/>
  <c r="Q92" i="6"/>
  <c r="T51" i="6"/>
  <c r="W159" i="6"/>
  <c r="E170" i="7"/>
  <c r="F170" i="7"/>
  <c r="E170" i="6"/>
  <c r="E146" i="7"/>
  <c r="F146" i="7"/>
  <c r="E146" i="6"/>
  <c r="E134" i="7"/>
  <c r="F134" i="7"/>
  <c r="E134" i="6"/>
  <c r="E109" i="7"/>
  <c r="F109" i="7"/>
  <c r="E109" i="6"/>
  <c r="F93" i="7"/>
  <c r="E93" i="7"/>
  <c r="E93" i="6"/>
  <c r="F73" i="7"/>
  <c r="E73" i="6"/>
  <c r="E73" i="7"/>
  <c r="E57" i="7"/>
  <c r="F57" i="7"/>
  <c r="E57" i="6"/>
  <c r="E45" i="7"/>
  <c r="F45" i="7"/>
  <c r="E45" i="6"/>
  <c r="E25" i="6"/>
  <c r="E13" i="7"/>
  <c r="F13" i="7"/>
  <c r="E13" i="6"/>
  <c r="E81" i="5"/>
  <c r="D81" i="7" s="1"/>
  <c r="H50" i="5"/>
  <c r="G50" i="7" s="1"/>
  <c r="N33" i="5"/>
  <c r="M33" i="7" s="1"/>
  <c r="N65" i="5"/>
  <c r="M65" i="7" s="1"/>
  <c r="M46" i="9" s="1"/>
  <c r="N154" i="5"/>
  <c r="M154" i="7" s="1"/>
  <c r="Q12" i="5"/>
  <c r="P12" i="7" s="1"/>
  <c r="Q141" i="5"/>
  <c r="P141" i="7" s="1"/>
  <c r="P46" i="9" s="1"/>
  <c r="Q157" i="5"/>
  <c r="P157" i="7" s="1"/>
  <c r="H4" i="5"/>
  <c r="G4" i="7" s="1"/>
  <c r="I4" i="7"/>
  <c r="H4" i="6"/>
  <c r="H4" i="7"/>
  <c r="H8" i="5"/>
  <c r="G8" i="7" s="1"/>
  <c r="H8" i="7"/>
  <c r="H8" i="6"/>
  <c r="I8" i="7"/>
  <c r="H12" i="5"/>
  <c r="G12" i="7" s="1"/>
  <c r="I12" i="7"/>
  <c r="H12" i="7"/>
  <c r="H12" i="6"/>
  <c r="H16" i="5"/>
  <c r="G16" i="7" s="1"/>
  <c r="I16" i="7"/>
  <c r="H16" i="7"/>
  <c r="H16" i="6"/>
  <c r="H24" i="5"/>
  <c r="G24" i="7" s="1"/>
  <c r="H24" i="7"/>
  <c r="I24" i="7"/>
  <c r="H24" i="6"/>
  <c r="H28" i="5"/>
  <c r="G28" i="7" s="1"/>
  <c r="I28" i="7"/>
  <c r="H28" i="7"/>
  <c r="H28" i="6"/>
  <c r="H32" i="5"/>
  <c r="G32" i="7" s="1"/>
  <c r="H32" i="6"/>
  <c r="I32" i="7"/>
  <c r="H32" i="7"/>
  <c r="H36" i="5"/>
  <c r="G36" i="7" s="1"/>
  <c r="I36" i="7"/>
  <c r="H36" i="7"/>
  <c r="H36" i="6"/>
  <c r="H40" i="5"/>
  <c r="G40" i="7" s="1"/>
  <c r="I40" i="7"/>
  <c r="H40" i="6"/>
  <c r="H40" i="7"/>
  <c r="H44" i="5"/>
  <c r="G44" i="7" s="1"/>
  <c r="G48" i="7" s="1"/>
  <c r="I44" i="7"/>
  <c r="H44" i="7"/>
  <c r="H44" i="6"/>
  <c r="H52" i="5"/>
  <c r="G52" i="7" s="1"/>
  <c r="I52" i="7"/>
  <c r="H52" i="7"/>
  <c r="H52" i="6"/>
  <c r="H56" i="5"/>
  <c r="G56" i="7" s="1"/>
  <c r="H56" i="7"/>
  <c r="I56" i="7"/>
  <c r="H56" i="6"/>
  <c r="H60" i="5"/>
  <c r="G60" i="7" s="1"/>
  <c r="I60" i="7"/>
  <c r="H60" i="6"/>
  <c r="H60" i="7"/>
  <c r="H64" i="5"/>
  <c r="G64" i="7" s="1"/>
  <c r="I64" i="7"/>
  <c r="H64" i="7"/>
  <c r="H64" i="6"/>
  <c r="H68" i="5"/>
  <c r="G68" i="7" s="1"/>
  <c r="I68" i="7"/>
  <c r="H68" i="6"/>
  <c r="H68" i="7"/>
  <c r="H72" i="5"/>
  <c r="G72" i="7" s="1"/>
  <c r="H72" i="6"/>
  <c r="I72" i="7"/>
  <c r="H72" i="7"/>
  <c r="H76" i="5"/>
  <c r="G76" i="7" s="1"/>
  <c r="I76" i="7"/>
  <c r="H76" i="7"/>
  <c r="H76" i="6"/>
  <c r="H80" i="5"/>
  <c r="G80" i="7" s="1"/>
  <c r="I80" i="7"/>
  <c r="H80" i="7"/>
  <c r="H80" i="6"/>
  <c r="H92" i="5"/>
  <c r="G92" i="7" s="1"/>
  <c r="I92" i="7"/>
  <c r="H92" i="7"/>
  <c r="H92" i="6"/>
  <c r="H96" i="5"/>
  <c r="G96" i="7" s="1"/>
  <c r="H96" i="6"/>
  <c r="I96" i="7"/>
  <c r="H96" i="7"/>
  <c r="H100" i="5"/>
  <c r="G100" i="7" s="1"/>
  <c r="I100" i="7"/>
  <c r="H100" i="6"/>
  <c r="H100" i="7"/>
  <c r="H104" i="5"/>
  <c r="G104" i="7" s="1"/>
  <c r="I104" i="7"/>
  <c r="H104" i="7"/>
  <c r="H104" i="6"/>
  <c r="H108" i="5"/>
  <c r="G108" i="7" s="1"/>
  <c r="I108" i="7"/>
  <c r="H108" i="7"/>
  <c r="H108" i="6"/>
  <c r="H112" i="5"/>
  <c r="G112" i="7" s="1"/>
  <c r="I112" i="7"/>
  <c r="H112" i="7"/>
  <c r="H112" i="6"/>
  <c r="H117" i="5"/>
  <c r="G117" i="7" s="1"/>
  <c r="I117" i="7"/>
  <c r="H117" i="7"/>
  <c r="H117" i="6"/>
  <c r="H121" i="5"/>
  <c r="G121" i="7" s="1"/>
  <c r="H121" i="7"/>
  <c r="I121" i="7"/>
  <c r="H121" i="6"/>
  <c r="H129" i="5"/>
  <c r="G129" i="7" s="1"/>
  <c r="H129" i="7"/>
  <c r="H129" i="6"/>
  <c r="I129" i="7"/>
  <c r="H133" i="5"/>
  <c r="G133" i="7" s="1"/>
  <c r="I133" i="7"/>
  <c r="H133" i="7"/>
  <c r="H133" i="6"/>
  <c r="H141" i="5"/>
  <c r="G141" i="7" s="1"/>
  <c r="G46" i="9" s="1"/>
  <c r="I141" i="7"/>
  <c r="H141" i="7"/>
  <c r="H141" i="6"/>
  <c r="H145" i="5"/>
  <c r="G145" i="7" s="1"/>
  <c r="G50" i="9" s="1"/>
  <c r="I145" i="7"/>
  <c r="H145" i="7"/>
  <c r="H50" i="9" s="1"/>
  <c r="H145" i="6"/>
  <c r="H153" i="5"/>
  <c r="G153" i="7" s="1"/>
  <c r="H153" i="7"/>
  <c r="H153" i="6"/>
  <c r="I153" i="7"/>
  <c r="H157" i="5"/>
  <c r="G157" i="7" s="1"/>
  <c r="I157" i="7"/>
  <c r="H157" i="7"/>
  <c r="H157" i="6"/>
  <c r="H165" i="5"/>
  <c r="G165" i="7" s="1"/>
  <c r="I165" i="7"/>
  <c r="H165" i="7"/>
  <c r="H165" i="6"/>
  <c r="H169" i="5"/>
  <c r="G169" i="7" s="1"/>
  <c r="H169" i="6"/>
  <c r="I169" i="7"/>
  <c r="H169" i="7"/>
  <c r="H177" i="5"/>
  <c r="G177" i="7" s="1"/>
  <c r="I177" i="7"/>
  <c r="H177" i="7"/>
  <c r="H177" i="6"/>
  <c r="K3" i="5"/>
  <c r="J3" i="7" s="1"/>
  <c r="K3" i="7"/>
  <c r="K3" i="6"/>
  <c r="L3" i="7"/>
  <c r="K7" i="5"/>
  <c r="J7" i="7" s="1"/>
  <c r="L7" i="7"/>
  <c r="K7" i="7"/>
  <c r="K7" i="6"/>
  <c r="K15" i="5"/>
  <c r="J15" i="7" s="1"/>
  <c r="L15" i="7"/>
  <c r="K15" i="7"/>
  <c r="K15" i="6"/>
  <c r="K19" i="5"/>
  <c r="J19" i="7" s="1"/>
  <c r="K19" i="7"/>
  <c r="K19" i="6"/>
  <c r="L19" i="7"/>
  <c r="K23" i="5"/>
  <c r="J23" i="7" s="1"/>
  <c r="J25" i="7" s="1"/>
  <c r="L23" i="7"/>
  <c r="K23" i="6"/>
  <c r="K23" i="7"/>
  <c r="K27" i="5"/>
  <c r="J27" i="7" s="1"/>
  <c r="L27" i="7"/>
  <c r="K27" i="6"/>
  <c r="K27" i="7"/>
  <c r="K31" i="5"/>
  <c r="J31" i="7" s="1"/>
  <c r="K31" i="7"/>
  <c r="K31" i="6"/>
  <c r="L31" i="7"/>
  <c r="K35" i="5"/>
  <c r="J35" i="7" s="1"/>
  <c r="L35" i="7"/>
  <c r="K35" i="7"/>
  <c r="K35" i="6"/>
  <c r="K39" i="5"/>
  <c r="J39" i="7" s="1"/>
  <c r="K39" i="7"/>
  <c r="L39" i="7"/>
  <c r="K39" i="6"/>
  <c r="K47" i="5"/>
  <c r="J47" i="7" s="1"/>
  <c r="J48" i="7" s="1"/>
  <c r="L47" i="7"/>
  <c r="K47" i="7"/>
  <c r="K47" i="6"/>
  <c r="K51" i="5"/>
  <c r="J51" i="7" s="1"/>
  <c r="J55" i="7" s="1"/>
  <c r="K51" i="7"/>
  <c r="L51" i="7"/>
  <c r="K51" i="6"/>
  <c r="K59" i="5"/>
  <c r="J59" i="7" s="1"/>
  <c r="L59" i="7"/>
  <c r="K59" i="7"/>
  <c r="K59" i="6"/>
  <c r="K63" i="5"/>
  <c r="J63" i="7" s="1"/>
  <c r="L63" i="7"/>
  <c r="K63" i="7"/>
  <c r="K63" i="6"/>
  <c r="K71" i="5"/>
  <c r="J71" i="7" s="1"/>
  <c r="L71" i="7"/>
  <c r="K71" i="7"/>
  <c r="K71" i="6"/>
  <c r="K75" i="5"/>
  <c r="J75" i="7" s="1"/>
  <c r="L75" i="7"/>
  <c r="K75" i="7"/>
  <c r="K75" i="6"/>
  <c r="K79" i="5"/>
  <c r="J79" i="7" s="1"/>
  <c r="K79" i="7"/>
  <c r="K79" i="6"/>
  <c r="L79" i="7"/>
  <c r="K83" i="5"/>
  <c r="J83" i="7" s="1"/>
  <c r="K83" i="7"/>
  <c r="L83" i="7"/>
  <c r="K83" i="6"/>
  <c r="K87" i="5"/>
  <c r="J87" i="7" s="1"/>
  <c r="L87" i="7"/>
  <c r="K87" i="7"/>
  <c r="K87" i="6"/>
  <c r="K91" i="5"/>
  <c r="J91" i="7" s="1"/>
  <c r="J94" i="7" s="1"/>
  <c r="K91" i="6"/>
  <c r="L91" i="7"/>
  <c r="K91" i="7"/>
  <c r="K95" i="5"/>
  <c r="J95" i="7" s="1"/>
  <c r="L95" i="7"/>
  <c r="K95" i="7"/>
  <c r="K95" i="6"/>
  <c r="K99" i="5"/>
  <c r="J99" i="7" s="1"/>
  <c r="L99" i="7"/>
  <c r="K99" i="7"/>
  <c r="K99" i="6"/>
  <c r="K107" i="5"/>
  <c r="J107" i="7" s="1"/>
  <c r="L107" i="7"/>
  <c r="K107" i="7"/>
  <c r="K107" i="6"/>
  <c r="K111" i="5"/>
  <c r="J111" i="7" s="1"/>
  <c r="L111" i="7"/>
  <c r="K111" i="7"/>
  <c r="K111" i="6"/>
  <c r="K115" i="5"/>
  <c r="J115" i="7" s="1"/>
  <c r="K115" i="7"/>
  <c r="K115" i="6"/>
  <c r="L115" i="7"/>
  <c r="K120" i="5"/>
  <c r="J120" i="7" s="1"/>
  <c r="L120" i="7"/>
  <c r="K120" i="7"/>
  <c r="K120" i="6"/>
  <c r="K124" i="5"/>
  <c r="J124" i="7" s="1"/>
  <c r="L124" i="7"/>
  <c r="K124" i="6"/>
  <c r="K124" i="7"/>
  <c r="K128" i="5"/>
  <c r="J128" i="7" s="1"/>
  <c r="J131" i="7" s="1"/>
  <c r="L128" i="7"/>
  <c r="K128" i="7"/>
  <c r="K128" i="6"/>
  <c r="K132" i="5"/>
  <c r="J132" i="7" s="1"/>
  <c r="L132" i="7"/>
  <c r="K132" i="7"/>
  <c r="K132" i="6"/>
  <c r="K136" i="5"/>
  <c r="J136" i="7" s="1"/>
  <c r="L136" i="7"/>
  <c r="K136" i="7"/>
  <c r="K136" i="6"/>
  <c r="K140" i="5"/>
  <c r="L140" i="7"/>
  <c r="K140" i="7"/>
  <c r="K140" i="6"/>
  <c r="K144" i="5"/>
  <c r="K144" i="6"/>
  <c r="L144" i="7"/>
  <c r="K144" i="7"/>
  <c r="K49" i="9" s="1"/>
  <c r="K148" i="5"/>
  <c r="L148" i="7"/>
  <c r="K148" i="7"/>
  <c r="K53" i="9" s="1"/>
  <c r="K148" i="6"/>
  <c r="K152" i="5"/>
  <c r="J152" i="7" s="1"/>
  <c r="K152" i="7"/>
  <c r="K152" i="6"/>
  <c r="L152" i="7"/>
  <c r="K156" i="5"/>
  <c r="J156" i="7" s="1"/>
  <c r="L156" i="7"/>
  <c r="K156" i="7"/>
  <c r="K156" i="6"/>
  <c r="K160" i="5"/>
  <c r="J160" i="7" s="1"/>
  <c r="L160" i="7"/>
  <c r="K160" i="6"/>
  <c r="K160" i="7"/>
  <c r="K164" i="5"/>
  <c r="J164" i="7" s="1"/>
  <c r="L164" i="7"/>
  <c r="K164" i="7"/>
  <c r="K164" i="6"/>
  <c r="K168" i="5"/>
  <c r="J168" i="7" s="1"/>
  <c r="L168" i="7"/>
  <c r="K168" i="7"/>
  <c r="K168" i="6"/>
  <c r="K172" i="5"/>
  <c r="J172" i="7" s="1"/>
  <c r="K172" i="6"/>
  <c r="L172" i="7"/>
  <c r="K172" i="7"/>
  <c r="K176" i="5"/>
  <c r="J176" i="7" s="1"/>
  <c r="L176" i="7"/>
  <c r="K176" i="6"/>
  <c r="K176" i="7"/>
  <c r="N2" i="7"/>
  <c r="N2" i="6"/>
  <c r="O2" i="7"/>
  <c r="O10" i="7"/>
  <c r="N10" i="6"/>
  <c r="N10" i="7"/>
  <c r="O14" i="7"/>
  <c r="N14" i="6"/>
  <c r="N14" i="7"/>
  <c r="O18" i="7"/>
  <c r="N18" i="7"/>
  <c r="N18" i="6"/>
  <c r="O22" i="7"/>
  <c r="N22" i="7"/>
  <c r="N22" i="6"/>
  <c r="O26" i="7"/>
  <c r="N26" i="7"/>
  <c r="N26" i="6"/>
  <c r="O34" i="7"/>
  <c r="N34" i="7"/>
  <c r="N34" i="6"/>
  <c r="O42" i="7"/>
  <c r="N42" i="6"/>
  <c r="N42" i="7"/>
  <c r="O46" i="7"/>
  <c r="N46" i="7"/>
  <c r="N46" i="6"/>
  <c r="O50" i="7"/>
  <c r="N50" i="7"/>
  <c r="N50" i="6"/>
  <c r="O54" i="7"/>
  <c r="N54" i="7"/>
  <c r="N54" i="6"/>
  <c r="O58" i="7"/>
  <c r="N58" i="7"/>
  <c r="N58" i="6"/>
  <c r="O62" i="7"/>
  <c r="N62" i="7"/>
  <c r="N62" i="6"/>
  <c r="N66" i="6"/>
  <c r="O66" i="7"/>
  <c r="N66" i="7"/>
  <c r="O70" i="7"/>
  <c r="N70" i="7"/>
  <c r="N70" i="6"/>
  <c r="O74" i="7"/>
  <c r="N74" i="7"/>
  <c r="N74" i="6"/>
  <c r="O82" i="7"/>
  <c r="N82" i="7"/>
  <c r="N82" i="6"/>
  <c r="O86" i="7"/>
  <c r="N86" i="7"/>
  <c r="N86" i="6"/>
  <c r="N90" i="7"/>
  <c r="N90" i="6"/>
  <c r="O90" i="7"/>
  <c r="N102" i="6"/>
  <c r="O102" i="7"/>
  <c r="N102" i="7"/>
  <c r="O106" i="7"/>
  <c r="N106" i="7"/>
  <c r="N106" i="6"/>
  <c r="O110" i="7"/>
  <c r="N110" i="7"/>
  <c r="N110" i="6"/>
  <c r="O114" i="7"/>
  <c r="N114" i="7"/>
  <c r="N114" i="6"/>
  <c r="O119" i="7"/>
  <c r="N119" i="7"/>
  <c r="N119" i="6"/>
  <c r="N123" i="7"/>
  <c r="N123" i="6"/>
  <c r="O123" i="7"/>
  <c r="O127" i="7"/>
  <c r="N127" i="7"/>
  <c r="N127" i="6"/>
  <c r="O135" i="7"/>
  <c r="N135" i="6"/>
  <c r="N135" i="7"/>
  <c r="O139" i="7"/>
  <c r="N139" i="7"/>
  <c r="N139" i="6"/>
  <c r="O143" i="7"/>
  <c r="N143" i="7"/>
  <c r="N143" i="6"/>
  <c r="O147" i="7"/>
  <c r="O52" i="9" s="1"/>
  <c r="N147" i="7"/>
  <c r="N52" i="9" s="1"/>
  <c r="N147" i="6"/>
  <c r="O151" i="7"/>
  <c r="N151" i="7"/>
  <c r="N151" i="6"/>
  <c r="N159" i="6"/>
  <c r="N159" i="7"/>
  <c r="O159" i="7"/>
  <c r="N163" i="6"/>
  <c r="O163" i="7"/>
  <c r="N163" i="7"/>
  <c r="O167" i="7"/>
  <c r="N167" i="7"/>
  <c r="N167" i="6"/>
  <c r="O171" i="7"/>
  <c r="N171" i="7"/>
  <c r="N171" i="6"/>
  <c r="O175" i="7"/>
  <c r="N175" i="6"/>
  <c r="N175" i="7"/>
  <c r="Q5" i="5"/>
  <c r="P5" i="7" s="1"/>
  <c r="P6" i="7" s="1"/>
  <c r="R5" i="7"/>
  <c r="Q5" i="7"/>
  <c r="Q5" i="6"/>
  <c r="Q9" i="5"/>
  <c r="P9" i="7" s="1"/>
  <c r="P11" i="7" s="1"/>
  <c r="Q9" i="7"/>
  <c r="R9" i="7"/>
  <c r="Q9" i="6"/>
  <c r="Q13" i="5"/>
  <c r="P13" i="7" s="1"/>
  <c r="R13" i="7"/>
  <c r="Q13" i="7"/>
  <c r="Q13" i="6"/>
  <c r="Q17" i="5"/>
  <c r="P17" i="7" s="1"/>
  <c r="Q17" i="7"/>
  <c r="R17" i="7"/>
  <c r="Q17" i="6"/>
  <c r="Q21" i="5"/>
  <c r="P21" i="7" s="1"/>
  <c r="P25" i="7" s="1"/>
  <c r="R21" i="7"/>
  <c r="Q21" i="7"/>
  <c r="Q21" i="6"/>
  <c r="Q29" i="5"/>
  <c r="P29" i="7" s="1"/>
  <c r="Q29" i="7"/>
  <c r="R29" i="7"/>
  <c r="Q29" i="6"/>
  <c r="Q33" i="5"/>
  <c r="P33" i="7" s="1"/>
  <c r="Q33" i="7"/>
  <c r="R33" i="7"/>
  <c r="Q33" i="6"/>
  <c r="R37" i="7"/>
  <c r="Q37" i="7"/>
  <c r="Q37" i="6"/>
  <c r="Q41" i="7"/>
  <c r="R41" i="7"/>
  <c r="Q41" i="6"/>
  <c r="R45" i="7"/>
  <c r="Q45" i="7"/>
  <c r="Q45" i="6"/>
  <c r="Q49" i="7"/>
  <c r="R49" i="7"/>
  <c r="Q49" i="6"/>
  <c r="R53" i="7"/>
  <c r="Q53" i="7"/>
  <c r="Q53" i="6"/>
  <c r="Q57" i="7"/>
  <c r="Q57" i="6"/>
  <c r="R57" i="7"/>
  <c r="Q65" i="7"/>
  <c r="R65" i="7"/>
  <c r="Q65" i="6"/>
  <c r="R69" i="7"/>
  <c r="Q69" i="7"/>
  <c r="Q69" i="6"/>
  <c r="Q73" i="7"/>
  <c r="R73" i="7"/>
  <c r="Q73" i="6"/>
  <c r="R77" i="7"/>
  <c r="Q77" i="7"/>
  <c r="Q77" i="6"/>
  <c r="Q81" i="7"/>
  <c r="R81" i="7"/>
  <c r="Q81" i="6"/>
  <c r="Q85" i="7"/>
  <c r="Q85" i="6"/>
  <c r="R85" i="7"/>
  <c r="Q89" i="7"/>
  <c r="R89" i="7"/>
  <c r="Q89" i="6"/>
  <c r="Q93" i="7"/>
  <c r="R93" i="7"/>
  <c r="Q93" i="6"/>
  <c r="Q97" i="7"/>
  <c r="R97" i="7"/>
  <c r="Q97" i="6"/>
  <c r="R101" i="7"/>
  <c r="Q101" i="6"/>
  <c r="Q101" i="7"/>
  <c r="Q105" i="7"/>
  <c r="R105" i="7"/>
  <c r="Q105" i="6"/>
  <c r="Q109" i="7"/>
  <c r="Q109" i="6"/>
  <c r="R109" i="7"/>
  <c r="Q113" i="7"/>
  <c r="R113" i="7"/>
  <c r="Q113" i="6"/>
  <c r="R118" i="7"/>
  <c r="Q118" i="7"/>
  <c r="Q118" i="6"/>
  <c r="Q122" i="7"/>
  <c r="R122" i="7"/>
  <c r="Q122" i="6"/>
  <c r="R126" i="7"/>
  <c r="Q126" i="6"/>
  <c r="Q126" i="7"/>
  <c r="Q130" i="7"/>
  <c r="R130" i="7"/>
  <c r="Q130" i="6"/>
  <c r="Q134" i="7"/>
  <c r="Q134" i="6"/>
  <c r="R134" i="7"/>
  <c r="Q138" i="7"/>
  <c r="R138" i="7"/>
  <c r="Q138" i="6"/>
  <c r="R142" i="7"/>
  <c r="Q142" i="7"/>
  <c r="Q142" i="6"/>
  <c r="Q146" i="7"/>
  <c r="R146" i="7"/>
  <c r="Q146" i="6"/>
  <c r="Q150" i="6"/>
  <c r="R150" i="7"/>
  <c r="Q150" i="7"/>
  <c r="Q154" i="7"/>
  <c r="R154" i="7"/>
  <c r="Q154" i="6"/>
  <c r="Q158" i="7"/>
  <c r="R158" i="7"/>
  <c r="Q158" i="6"/>
  <c r="Q162" i="7"/>
  <c r="R162" i="7"/>
  <c r="Q162" i="6"/>
  <c r="Q170" i="7"/>
  <c r="R170" i="7"/>
  <c r="Q170" i="6"/>
  <c r="R174" i="7"/>
  <c r="Q174" i="6"/>
  <c r="Q174" i="7"/>
  <c r="Q178" i="7"/>
  <c r="R178" i="7"/>
  <c r="Q178" i="6"/>
  <c r="T4" i="5"/>
  <c r="S4" i="7" s="1"/>
  <c r="U4" i="7"/>
  <c r="T4" i="7"/>
  <c r="T4" i="6"/>
  <c r="T8" i="5"/>
  <c r="S8" i="7" s="1"/>
  <c r="T8" i="7"/>
  <c r="U8" i="7"/>
  <c r="T8" i="6"/>
  <c r="T12" i="5"/>
  <c r="S12" i="7" s="1"/>
  <c r="U12" i="7"/>
  <c r="T12" i="7"/>
  <c r="T12" i="6"/>
  <c r="T16" i="5"/>
  <c r="S16" i="7" s="1"/>
  <c r="T16" i="7"/>
  <c r="U16" i="7"/>
  <c r="T16" i="6"/>
  <c r="T24" i="5"/>
  <c r="S24" i="7" s="1"/>
  <c r="T24" i="7"/>
  <c r="U24" i="7"/>
  <c r="T24" i="6"/>
  <c r="T28" i="5"/>
  <c r="S28" i="7" s="1"/>
  <c r="U28" i="7"/>
  <c r="T28" i="7"/>
  <c r="T28" i="6"/>
  <c r="T32" i="5"/>
  <c r="S32" i="7" s="1"/>
  <c r="T32" i="7"/>
  <c r="U32" i="7"/>
  <c r="T32" i="6"/>
  <c r="T36" i="5"/>
  <c r="S36" i="7" s="1"/>
  <c r="U36" i="7"/>
  <c r="T36" i="7"/>
  <c r="T36" i="6"/>
  <c r="T40" i="5"/>
  <c r="S40" i="7" s="1"/>
  <c r="T40" i="7"/>
  <c r="T40" i="6"/>
  <c r="U40" i="7"/>
  <c r="T44" i="5"/>
  <c r="S44" i="7" s="1"/>
  <c r="S48" i="7" s="1"/>
  <c r="U44" i="7"/>
  <c r="T44" i="7"/>
  <c r="T44" i="6"/>
  <c r="T52" i="5"/>
  <c r="S52" i="7" s="1"/>
  <c r="U52" i="7"/>
  <c r="T52" i="7"/>
  <c r="T52" i="6"/>
  <c r="T56" i="5"/>
  <c r="S56" i="7" s="1"/>
  <c r="T56" i="7"/>
  <c r="U56" i="7"/>
  <c r="T56" i="6"/>
  <c r="T60" i="5"/>
  <c r="S60" i="7" s="1"/>
  <c r="U60" i="7"/>
  <c r="T60" i="7"/>
  <c r="T60" i="6"/>
  <c r="T64" i="5"/>
  <c r="S64" i="7" s="1"/>
  <c r="T64" i="7"/>
  <c r="U64" i="7"/>
  <c r="T64" i="6"/>
  <c r="T68" i="5"/>
  <c r="S68" i="7" s="1"/>
  <c r="U68" i="7"/>
  <c r="T68" i="6"/>
  <c r="T68" i="7"/>
  <c r="T72" i="5"/>
  <c r="S72" i="7" s="1"/>
  <c r="T72" i="7"/>
  <c r="U72" i="7"/>
  <c r="T72" i="6"/>
  <c r="T76" i="5"/>
  <c r="S76" i="7" s="1"/>
  <c r="U76" i="7"/>
  <c r="T76" i="7"/>
  <c r="T76" i="6"/>
  <c r="T80" i="5"/>
  <c r="S80" i="7" s="1"/>
  <c r="T80" i="7"/>
  <c r="U80" i="7"/>
  <c r="T80" i="6"/>
  <c r="T92" i="5"/>
  <c r="S92" i="7" s="1"/>
  <c r="T92" i="7"/>
  <c r="U92" i="7"/>
  <c r="T92" i="6"/>
  <c r="T96" i="5"/>
  <c r="S96" i="7" s="1"/>
  <c r="U96" i="7"/>
  <c r="T96" i="7"/>
  <c r="T96" i="6"/>
  <c r="T100" i="5"/>
  <c r="S100" i="7" s="1"/>
  <c r="U100" i="7"/>
  <c r="T100" i="7"/>
  <c r="T100" i="6"/>
  <c r="T104" i="5"/>
  <c r="S104" i="7" s="1"/>
  <c r="U104" i="7"/>
  <c r="T104" i="7"/>
  <c r="T104" i="6"/>
  <c r="T108" i="5"/>
  <c r="S108" i="7" s="1"/>
  <c r="U108" i="7"/>
  <c r="T108" i="7"/>
  <c r="T108" i="6"/>
  <c r="T112" i="5"/>
  <c r="S112" i="7" s="1"/>
  <c r="U112" i="7"/>
  <c r="T112" i="7"/>
  <c r="T112" i="6"/>
  <c r="U117" i="7"/>
  <c r="T117" i="7"/>
  <c r="T117" i="6"/>
  <c r="U121" i="7"/>
  <c r="T121" i="7"/>
  <c r="T121" i="6"/>
  <c r="U129" i="7"/>
  <c r="T129" i="7"/>
  <c r="T129" i="6"/>
  <c r="U133" i="7"/>
  <c r="T133" i="7"/>
  <c r="T133" i="6"/>
  <c r="U141" i="7"/>
  <c r="T141" i="7"/>
  <c r="T141" i="6"/>
  <c r="U145" i="7"/>
  <c r="U50" i="9" s="1"/>
  <c r="T145" i="7"/>
  <c r="T50" i="9" s="1"/>
  <c r="T145" i="6"/>
  <c r="U153" i="7"/>
  <c r="T153" i="7"/>
  <c r="T153" i="6"/>
  <c r="T157" i="7"/>
  <c r="U157" i="7"/>
  <c r="T157" i="6"/>
  <c r="U165" i="7"/>
  <c r="T165" i="7"/>
  <c r="T165" i="6"/>
  <c r="U169" i="7"/>
  <c r="T169" i="7"/>
  <c r="T169" i="6"/>
  <c r="U177" i="7"/>
  <c r="T177" i="7"/>
  <c r="T177" i="6"/>
  <c r="X3" i="7"/>
  <c r="W3" i="7"/>
  <c r="W3" i="6"/>
  <c r="W7" i="5"/>
  <c r="V7" i="7" s="1"/>
  <c r="X7" i="7"/>
  <c r="W7" i="7"/>
  <c r="W7" i="6"/>
  <c r="W15" i="5"/>
  <c r="V15" i="7" s="1"/>
  <c r="X15" i="7"/>
  <c r="W15" i="7"/>
  <c r="W15" i="6"/>
  <c r="W19" i="5"/>
  <c r="V19" i="7" s="1"/>
  <c r="W19" i="7"/>
  <c r="X19" i="7"/>
  <c r="W19" i="6"/>
  <c r="W23" i="5"/>
  <c r="V23" i="7" s="1"/>
  <c r="X23" i="7"/>
  <c r="W23" i="7"/>
  <c r="W23" i="6"/>
  <c r="W27" i="5"/>
  <c r="V27" i="7" s="1"/>
  <c r="X27" i="7"/>
  <c r="W27" i="7"/>
  <c r="W27" i="6"/>
  <c r="W31" i="5"/>
  <c r="V31" i="7" s="1"/>
  <c r="X31" i="7"/>
  <c r="W31" i="7"/>
  <c r="W31" i="6"/>
  <c r="W35" i="5"/>
  <c r="V35" i="7" s="1"/>
  <c r="W35" i="6"/>
  <c r="X35" i="7"/>
  <c r="W35" i="7"/>
  <c r="W39" i="5"/>
  <c r="V39" i="7" s="1"/>
  <c r="V43" i="7" s="1"/>
  <c r="X39" i="7"/>
  <c r="W39" i="7"/>
  <c r="W39" i="6"/>
  <c r="W47" i="5"/>
  <c r="V47" i="7" s="1"/>
  <c r="X47" i="7"/>
  <c r="W47" i="7"/>
  <c r="W47" i="6"/>
  <c r="W51" i="5"/>
  <c r="V51" i="7" s="1"/>
  <c r="W51" i="7"/>
  <c r="X51" i="7"/>
  <c r="W51" i="6"/>
  <c r="W59" i="5"/>
  <c r="V59" i="7" s="1"/>
  <c r="V61" i="7" s="1"/>
  <c r="W59" i="6"/>
  <c r="X59" i="7"/>
  <c r="W59" i="7"/>
  <c r="W63" i="5"/>
  <c r="V63" i="7" s="1"/>
  <c r="X63" i="7"/>
  <c r="W63" i="7"/>
  <c r="W63" i="6"/>
  <c r="AF111" i="5"/>
  <c r="AE111" i="7" s="1"/>
  <c r="E95" i="6"/>
  <c r="H23" i="6"/>
  <c r="H86" i="6"/>
  <c r="H124" i="6"/>
  <c r="H143" i="6"/>
  <c r="K46" i="6"/>
  <c r="K65" i="6"/>
  <c r="K102" i="6"/>
  <c r="N85" i="6"/>
  <c r="W86" i="6"/>
  <c r="W147" i="6"/>
  <c r="E178" i="7"/>
  <c r="F178" i="7"/>
  <c r="E178" i="6"/>
  <c r="E162" i="7"/>
  <c r="F162" i="7"/>
  <c r="E162" i="6"/>
  <c r="E154" i="7"/>
  <c r="F154" i="7"/>
  <c r="F142" i="7"/>
  <c r="E142" i="6"/>
  <c r="E142" i="7"/>
  <c r="F130" i="7"/>
  <c r="E130" i="7"/>
  <c r="E113" i="7"/>
  <c r="F113" i="7"/>
  <c r="E101" i="6"/>
  <c r="E101" i="7"/>
  <c r="F101" i="7"/>
  <c r="E89" i="7"/>
  <c r="F89" i="7"/>
  <c r="E77" i="6"/>
  <c r="E77" i="7"/>
  <c r="F77" i="7"/>
  <c r="E49" i="7"/>
  <c r="F49" i="7"/>
  <c r="E49" i="6"/>
  <c r="E33" i="7"/>
  <c r="E33" i="6"/>
  <c r="F33" i="7"/>
  <c r="E21" i="7"/>
  <c r="F21" i="7"/>
  <c r="E9" i="7"/>
  <c r="F9" i="7"/>
  <c r="E9" i="6"/>
  <c r="E146" i="5"/>
  <c r="E49" i="5"/>
  <c r="D49" i="7" s="1"/>
  <c r="H82" i="5"/>
  <c r="G82" i="7" s="1"/>
  <c r="K10" i="5"/>
  <c r="J10" i="7" s="1"/>
  <c r="K147" i="5"/>
  <c r="N97" i="5"/>
  <c r="M97" i="7" s="1"/>
  <c r="N130" i="5"/>
  <c r="M130" i="7" s="1"/>
  <c r="E172" i="5"/>
  <c r="D172" i="7" s="1"/>
  <c r="E158" i="5"/>
  <c r="D158" i="7" s="1"/>
  <c r="E140" i="5"/>
  <c r="E107" i="5"/>
  <c r="D107" i="7" s="1"/>
  <c r="E93" i="5"/>
  <c r="D93" i="7" s="1"/>
  <c r="E75" i="5"/>
  <c r="D75" i="7" s="1"/>
  <c r="E61" i="5"/>
  <c r="E43" i="5"/>
  <c r="E11" i="5"/>
  <c r="H70" i="5"/>
  <c r="G70" i="7" s="1"/>
  <c r="H102" i="5"/>
  <c r="G102" i="7" s="1"/>
  <c r="H135" i="5"/>
  <c r="H167" i="5"/>
  <c r="G167" i="7" s="1"/>
  <c r="G173" i="7" s="1"/>
  <c r="K29" i="5"/>
  <c r="J29" i="7" s="1"/>
  <c r="K70" i="5"/>
  <c r="J70" i="7" s="1"/>
  <c r="K81" i="5"/>
  <c r="J81" i="7" s="1"/>
  <c r="K86" i="5"/>
  <c r="J86" i="7" s="1"/>
  <c r="J88" i="7" s="1"/>
  <c r="K97" i="5"/>
  <c r="J97" i="7" s="1"/>
  <c r="K102" i="5"/>
  <c r="J102" i="7" s="1"/>
  <c r="K119" i="5"/>
  <c r="J119" i="7" s="1"/>
  <c r="J125" i="7" s="1"/>
  <c r="K135" i="5"/>
  <c r="K167" i="5"/>
  <c r="J167" i="7" s="1"/>
  <c r="N29" i="5"/>
  <c r="M29" i="7" s="1"/>
  <c r="N93" i="5"/>
  <c r="M93" i="7" s="1"/>
  <c r="N126" i="5"/>
  <c r="M126" i="7" s="1"/>
  <c r="N174" i="5"/>
  <c r="M174" i="7" s="1"/>
  <c r="Q32" i="5"/>
  <c r="P32" i="7" s="1"/>
  <c r="P38" i="7" s="1"/>
  <c r="Q92" i="5"/>
  <c r="P92" i="7" s="1"/>
  <c r="W62" i="5"/>
  <c r="V62" i="7" s="1"/>
  <c r="W102" i="5"/>
  <c r="V102" i="7" s="1"/>
  <c r="W123" i="5"/>
  <c r="V123" i="7" s="1"/>
  <c r="W175" i="5"/>
  <c r="V175" i="7" s="1"/>
  <c r="Z33" i="5"/>
  <c r="Y33" i="7" s="1"/>
  <c r="Z37" i="5"/>
  <c r="Y37" i="7" s="1"/>
  <c r="Z41" i="5"/>
  <c r="Y41" i="7" s="1"/>
  <c r="Y43" i="7" s="1"/>
  <c r="Z45" i="5"/>
  <c r="Y45" i="7" s="1"/>
  <c r="AC8" i="5"/>
  <c r="AB8" i="7" s="1"/>
  <c r="AC121" i="5"/>
  <c r="AB121" i="7" s="1"/>
  <c r="AC129" i="5"/>
  <c r="AB129" i="7" s="1"/>
  <c r="AB131" i="7" s="1"/>
  <c r="AC133" i="5"/>
  <c r="AB133" i="7" s="1"/>
  <c r="AF177" i="5"/>
  <c r="AE177" i="7" s="1"/>
  <c r="Z170" i="5"/>
  <c r="Y170" i="7" s="1"/>
  <c r="E177" i="7"/>
  <c r="F177" i="7"/>
  <c r="E173" i="6"/>
  <c r="E169" i="7"/>
  <c r="F169" i="7"/>
  <c r="E165" i="7"/>
  <c r="E165" i="6"/>
  <c r="F165" i="7"/>
  <c r="E161" i="6"/>
  <c r="E157" i="7"/>
  <c r="F157" i="7"/>
  <c r="E157" i="6"/>
  <c r="E153" i="7"/>
  <c r="F153" i="7"/>
  <c r="F145" i="7"/>
  <c r="F50" i="9" s="1"/>
  <c r="E145" i="6"/>
  <c r="E145" i="7"/>
  <c r="E50" i="9" s="1"/>
  <c r="E141" i="6"/>
  <c r="E141" i="7"/>
  <c r="F141" i="7"/>
  <c r="E137" i="6"/>
  <c r="E133" i="6"/>
  <c r="E133" i="7"/>
  <c r="F133" i="7"/>
  <c r="E129" i="7"/>
  <c r="F129" i="7"/>
  <c r="E129" i="6"/>
  <c r="E121" i="6"/>
  <c r="F121" i="7"/>
  <c r="E121" i="7"/>
  <c r="E117" i="6"/>
  <c r="E117" i="7"/>
  <c r="F117" i="7"/>
  <c r="E112" i="7"/>
  <c r="F112" i="7"/>
  <c r="E112" i="6"/>
  <c r="F108" i="7"/>
  <c r="E108" i="7"/>
  <c r="E104" i="7"/>
  <c r="F104" i="7"/>
  <c r="E104" i="6"/>
  <c r="E100" i="7"/>
  <c r="E100" i="6"/>
  <c r="F100" i="7"/>
  <c r="F96" i="7"/>
  <c r="E96" i="6"/>
  <c r="E96" i="7"/>
  <c r="F92" i="7"/>
  <c r="E92" i="6"/>
  <c r="E92" i="7"/>
  <c r="E80" i="7"/>
  <c r="F80" i="7"/>
  <c r="E76" i="7"/>
  <c r="F76" i="7"/>
  <c r="E76" i="6"/>
  <c r="E72" i="7"/>
  <c r="F72" i="7"/>
  <c r="E72" i="6"/>
  <c r="E68" i="7"/>
  <c r="E68" i="6"/>
  <c r="F68" i="7"/>
  <c r="E64" i="7"/>
  <c r="F64" i="7"/>
  <c r="E64" i="6"/>
  <c r="E60" i="7"/>
  <c r="F60" i="7"/>
  <c r="E60" i="6"/>
  <c r="E56" i="7"/>
  <c r="F56" i="7"/>
  <c r="E52" i="7"/>
  <c r="F52" i="7"/>
  <c r="F44" i="7"/>
  <c r="E44" i="7"/>
  <c r="E44" i="6"/>
  <c r="E40" i="7"/>
  <c r="F40" i="7"/>
  <c r="E36" i="7"/>
  <c r="E36" i="6"/>
  <c r="F36" i="7"/>
  <c r="F32" i="7"/>
  <c r="E32" i="7"/>
  <c r="E28" i="7"/>
  <c r="F28" i="7"/>
  <c r="E24" i="7"/>
  <c r="E24" i="6"/>
  <c r="F24" i="7"/>
  <c r="E20" i="6"/>
  <c r="E16" i="7"/>
  <c r="F16" i="7"/>
  <c r="E12" i="7"/>
  <c r="F12" i="7"/>
  <c r="E12" i="6"/>
  <c r="E8" i="7"/>
  <c r="F8" i="7"/>
  <c r="E8" i="6"/>
  <c r="E4" i="6"/>
  <c r="E4" i="7"/>
  <c r="F4" i="7"/>
  <c r="E148" i="6"/>
  <c r="E88" i="6"/>
  <c r="E56" i="6"/>
  <c r="E51" i="6"/>
  <c r="E37" i="6"/>
  <c r="H18" i="6"/>
  <c r="H119" i="6"/>
  <c r="H156" i="6"/>
  <c r="H175" i="6"/>
  <c r="K97" i="6"/>
  <c r="K135" i="6"/>
  <c r="Q32" i="6"/>
  <c r="T19" i="6"/>
  <c r="E174" i="6"/>
  <c r="E174" i="7"/>
  <c r="F174" i="7"/>
  <c r="E150" i="6"/>
  <c r="E150" i="7"/>
  <c r="F150" i="7"/>
  <c r="E138" i="7"/>
  <c r="F138" i="7"/>
  <c r="E126" i="6"/>
  <c r="E126" i="7"/>
  <c r="F126" i="7"/>
  <c r="E118" i="7"/>
  <c r="F118" i="7"/>
  <c r="F105" i="7"/>
  <c r="E105" i="7"/>
  <c r="E97" i="7"/>
  <c r="E97" i="6"/>
  <c r="F97" i="7"/>
  <c r="E85" i="7"/>
  <c r="F85" i="7"/>
  <c r="E69" i="7"/>
  <c r="F69" i="7"/>
  <c r="E65" i="7"/>
  <c r="E65" i="6"/>
  <c r="F65" i="7"/>
  <c r="F53" i="7"/>
  <c r="E53" i="6"/>
  <c r="E53" i="7"/>
  <c r="F41" i="7"/>
  <c r="E41" i="7"/>
  <c r="E41" i="6"/>
  <c r="F29" i="7"/>
  <c r="E29" i="7"/>
  <c r="E29" i="6"/>
  <c r="E17" i="7"/>
  <c r="F17" i="7"/>
  <c r="E5" i="7"/>
  <c r="F5" i="7"/>
  <c r="E5" i="6"/>
  <c r="E17" i="5"/>
  <c r="D17" i="7" s="1"/>
  <c r="H18" i="5"/>
  <c r="G18" i="7" s="1"/>
  <c r="H114" i="5"/>
  <c r="G114" i="7" s="1"/>
  <c r="H147" i="5"/>
  <c r="K33" i="5"/>
  <c r="J33" i="7" s="1"/>
  <c r="K42" i="5"/>
  <c r="J42" i="7" s="1"/>
  <c r="K74" i="5"/>
  <c r="J74" i="7" s="1"/>
  <c r="Q96" i="5"/>
  <c r="P96" i="7" s="1"/>
  <c r="W10" i="5"/>
  <c r="V10" i="7" s="1"/>
  <c r="W50" i="5"/>
  <c r="V50" i="7" s="1"/>
  <c r="E170" i="5"/>
  <c r="D170" i="7" s="1"/>
  <c r="E152" i="5"/>
  <c r="D152" i="7" s="1"/>
  <c r="E138" i="5"/>
  <c r="E120" i="5"/>
  <c r="D120" i="7" s="1"/>
  <c r="E105" i="5"/>
  <c r="D105" i="7" s="1"/>
  <c r="E87" i="5"/>
  <c r="D87" i="7" s="1"/>
  <c r="E73" i="5"/>
  <c r="D73" i="7" s="1"/>
  <c r="E55" i="5"/>
  <c r="E41" i="5"/>
  <c r="D41" i="7" s="1"/>
  <c r="E23" i="5"/>
  <c r="D23" i="7" s="1"/>
  <c r="E9" i="5"/>
  <c r="D9" i="7" s="1"/>
  <c r="H26" i="5"/>
  <c r="G26" i="7" s="1"/>
  <c r="G30" i="7" s="1"/>
  <c r="H58" i="5"/>
  <c r="G58" i="7" s="1"/>
  <c r="H90" i="5"/>
  <c r="G90" i="7" s="1"/>
  <c r="G94" i="7" s="1"/>
  <c r="H123" i="5"/>
  <c r="G123" i="7" s="1"/>
  <c r="K2" i="5"/>
  <c r="J2" i="7" s="1"/>
  <c r="J6" i="7" s="1"/>
  <c r="K34" i="5"/>
  <c r="J34" i="7" s="1"/>
  <c r="K57" i="5"/>
  <c r="J57" i="7" s="1"/>
  <c r="J61" i="7" s="1"/>
  <c r="K66" i="5"/>
  <c r="J66" i="7" s="1"/>
  <c r="N57" i="5"/>
  <c r="M57" i="7" s="1"/>
  <c r="N89" i="5"/>
  <c r="M89" i="7" s="1"/>
  <c r="N122" i="5"/>
  <c r="M122" i="7" s="1"/>
  <c r="N162" i="5"/>
  <c r="M162" i="7" s="1"/>
  <c r="Q121" i="5"/>
  <c r="P121" i="7" s="1"/>
  <c r="Q153" i="5"/>
  <c r="P153" i="7" s="1"/>
  <c r="Q169" i="5"/>
  <c r="P169" i="7" s="1"/>
  <c r="T168" i="5"/>
  <c r="S168" i="7" s="1"/>
  <c r="T172" i="5"/>
  <c r="S172" i="7" s="1"/>
  <c r="T176" i="5"/>
  <c r="S176" i="7" s="1"/>
  <c r="S179" i="7" s="1"/>
  <c r="W2" i="5"/>
  <c r="V2" i="7" s="1"/>
  <c r="V6" i="7" s="1"/>
  <c r="W26" i="5"/>
  <c r="V26" i="7" s="1"/>
  <c r="V30" i="7" s="1"/>
  <c r="W46" i="5"/>
  <c r="V46" i="7" s="1"/>
  <c r="W70" i="5"/>
  <c r="V70" i="7" s="1"/>
  <c r="W90" i="5"/>
  <c r="V90" i="7" s="1"/>
  <c r="W143" i="5"/>
  <c r="Z21" i="5"/>
  <c r="Y21" i="7" s="1"/>
  <c r="Y25" i="7" s="1"/>
  <c r="Z29" i="5"/>
  <c r="Y29" i="7" s="1"/>
  <c r="Y30" i="7" s="1"/>
  <c r="Z81" i="5"/>
  <c r="Y81" i="7" s="1"/>
  <c r="Z93" i="5"/>
  <c r="Y93" i="7" s="1"/>
  <c r="Z113" i="5"/>
  <c r="Y113" i="7" s="1"/>
  <c r="AC96" i="5"/>
  <c r="AB96" i="7" s="1"/>
  <c r="AB98" i="7" s="1"/>
  <c r="AC100" i="5"/>
  <c r="AB100" i="7" s="1"/>
  <c r="AB103" i="7" s="1"/>
  <c r="AC104" i="5"/>
  <c r="AB104" i="7" s="1"/>
  <c r="AC108" i="5"/>
  <c r="AB108" i="7" s="1"/>
  <c r="AC112" i="5"/>
  <c r="AB112" i="7" s="1"/>
  <c r="AC117" i="5"/>
  <c r="AB117" i="7" s="1"/>
  <c r="AB125" i="7" s="1"/>
  <c r="AF12" i="5"/>
  <c r="AE12" i="7" s="1"/>
  <c r="AE20" i="7" s="1"/>
  <c r="AF136" i="5"/>
  <c r="AE136" i="7" s="1"/>
  <c r="AF140" i="5"/>
  <c r="AE140" i="7" s="1"/>
  <c r="AE149" i="7" s="1"/>
  <c r="E2" i="7"/>
  <c r="E6" i="7" s="1"/>
  <c r="F2" i="7"/>
  <c r="E2" i="6"/>
  <c r="I5" i="7"/>
  <c r="H5" i="7"/>
  <c r="I9" i="7"/>
  <c r="H9" i="7"/>
  <c r="I13" i="7"/>
  <c r="H13" i="7"/>
  <c r="I17" i="7"/>
  <c r="H17" i="7"/>
  <c r="H17" i="6"/>
  <c r="I21" i="7"/>
  <c r="I25" i="7" s="1"/>
  <c r="H21" i="7"/>
  <c r="H25" i="7" s="1"/>
  <c r="H21" i="6"/>
  <c r="I29" i="7"/>
  <c r="H29" i="7"/>
  <c r="H29" i="6"/>
  <c r="I33" i="7"/>
  <c r="H33" i="7"/>
  <c r="H33" i="6"/>
  <c r="I37" i="7"/>
  <c r="H37" i="7"/>
  <c r="I41" i="7"/>
  <c r="H41" i="7"/>
  <c r="I45" i="7"/>
  <c r="H45" i="7"/>
  <c r="H49" i="7"/>
  <c r="H49" i="6"/>
  <c r="I49" i="7"/>
  <c r="I53" i="7"/>
  <c r="H53" i="7"/>
  <c r="H53" i="6"/>
  <c r="I57" i="7"/>
  <c r="H57" i="6"/>
  <c r="H57" i="7"/>
  <c r="I65" i="7"/>
  <c r="H65" i="7"/>
  <c r="H65" i="6"/>
  <c r="I69" i="7"/>
  <c r="H69" i="7"/>
  <c r="I73" i="7"/>
  <c r="H73" i="7"/>
  <c r="I77" i="7"/>
  <c r="H77" i="7"/>
  <c r="I81" i="7"/>
  <c r="H81" i="7"/>
  <c r="H81" i="6"/>
  <c r="H85" i="7"/>
  <c r="H88" i="7" s="1"/>
  <c r="H85" i="6"/>
  <c r="I85" i="7"/>
  <c r="I88" i="7" s="1"/>
  <c r="I89" i="7"/>
  <c r="H89" i="7"/>
  <c r="H94" i="7" s="1"/>
  <c r="H89" i="6"/>
  <c r="I93" i="7"/>
  <c r="H93" i="7"/>
  <c r="H93" i="6"/>
  <c r="I97" i="7"/>
  <c r="H97" i="7"/>
  <c r="H97" i="6"/>
  <c r="I101" i="7"/>
  <c r="H101" i="7"/>
  <c r="I105" i="7"/>
  <c r="H105" i="7"/>
  <c r="I109" i="7"/>
  <c r="H109" i="7"/>
  <c r="H113" i="7"/>
  <c r="H113" i="6"/>
  <c r="I113" i="7"/>
  <c r="H118" i="7"/>
  <c r="I118" i="7"/>
  <c r="H118" i="6"/>
  <c r="I122" i="7"/>
  <c r="H122" i="7"/>
  <c r="H122" i="6"/>
  <c r="I126" i="7"/>
  <c r="H126" i="7"/>
  <c r="H131" i="7" s="1"/>
  <c r="H126" i="6"/>
  <c r="I130" i="7"/>
  <c r="H130" i="7"/>
  <c r="H130" i="6"/>
  <c r="I134" i="7"/>
  <c r="H134" i="7"/>
  <c r="I138" i="7"/>
  <c r="H138" i="7"/>
  <c r="I142" i="7"/>
  <c r="H142" i="7"/>
  <c r="H146" i="7"/>
  <c r="I146" i="7"/>
  <c r="I51" i="9" s="1"/>
  <c r="H146" i="6"/>
  <c r="I150" i="7"/>
  <c r="I155" i="7" s="1"/>
  <c r="H150" i="7"/>
  <c r="H150" i="6"/>
  <c r="I154" i="7"/>
  <c r="H154" i="7"/>
  <c r="H154" i="6"/>
  <c r="I158" i="7"/>
  <c r="H158" i="7"/>
  <c r="H158" i="6"/>
  <c r="I162" i="7"/>
  <c r="I166" i="7" s="1"/>
  <c r="H162" i="7"/>
  <c r="H166" i="7" s="1"/>
  <c r="H162" i="6"/>
  <c r="I170" i="7"/>
  <c r="H170" i="7"/>
  <c r="H174" i="7"/>
  <c r="H179" i="7" s="1"/>
  <c r="I174" i="7"/>
  <c r="I178" i="7"/>
  <c r="H178" i="7"/>
  <c r="H178" i="6"/>
  <c r="K4" i="7"/>
  <c r="L4" i="7"/>
  <c r="K4" i="6"/>
  <c r="L8" i="7"/>
  <c r="K8" i="7"/>
  <c r="K8" i="6"/>
  <c r="K12" i="7"/>
  <c r="L12" i="7"/>
  <c r="K12" i="6"/>
  <c r="L16" i="7"/>
  <c r="K16" i="7"/>
  <c r="K16" i="6"/>
  <c r="L24" i="7"/>
  <c r="K24" i="7"/>
  <c r="K28" i="7"/>
  <c r="L28" i="7"/>
  <c r="L32" i="7"/>
  <c r="K32" i="7"/>
  <c r="K32" i="6"/>
  <c r="K36" i="7"/>
  <c r="L36" i="7"/>
  <c r="K36" i="6"/>
  <c r="L40" i="7"/>
  <c r="K40" i="7"/>
  <c r="K40" i="6"/>
  <c r="K44" i="7"/>
  <c r="K48" i="7" s="1"/>
  <c r="L44" i="7"/>
  <c r="L48" i="7" s="1"/>
  <c r="K44" i="6"/>
  <c r="K52" i="7"/>
  <c r="L52" i="7"/>
  <c r="L56" i="7"/>
  <c r="K56" i="7"/>
  <c r="K61" i="7" s="1"/>
  <c r="K60" i="7"/>
  <c r="L60" i="7"/>
  <c r="L64" i="7"/>
  <c r="K64" i="6"/>
  <c r="K64" i="7"/>
  <c r="K68" i="7"/>
  <c r="L68" i="7"/>
  <c r="K68" i="6"/>
  <c r="L72" i="7"/>
  <c r="K72" i="7"/>
  <c r="K72" i="6"/>
  <c r="K76" i="7"/>
  <c r="L76" i="7"/>
  <c r="K76" i="6"/>
  <c r="L80" i="7"/>
  <c r="K80" i="7"/>
  <c r="K80" i="6"/>
  <c r="K92" i="7"/>
  <c r="L92" i="7"/>
  <c r="L96" i="7"/>
  <c r="K96" i="7"/>
  <c r="K96" i="6"/>
  <c r="K100" i="7"/>
  <c r="K100" i="6"/>
  <c r="L100" i="7"/>
  <c r="L104" i="7"/>
  <c r="K104" i="7"/>
  <c r="K104" i="6"/>
  <c r="K108" i="7"/>
  <c r="L108" i="7"/>
  <c r="K108" i="6"/>
  <c r="K112" i="7"/>
  <c r="L112" i="7"/>
  <c r="K112" i="6"/>
  <c r="K117" i="7"/>
  <c r="L117" i="7"/>
  <c r="L121" i="7"/>
  <c r="K121" i="7"/>
  <c r="K129" i="7"/>
  <c r="L129" i="7"/>
  <c r="K129" i="6"/>
  <c r="K133" i="7"/>
  <c r="L133" i="7"/>
  <c r="K133" i="6"/>
  <c r="K141" i="5"/>
  <c r="J141" i="7" s="1"/>
  <c r="J46" i="9" s="1"/>
  <c r="K141" i="7"/>
  <c r="L141" i="7"/>
  <c r="K141" i="6"/>
  <c r="K28" i="9" s="1"/>
  <c r="K145" i="5"/>
  <c r="J145" i="7" s="1"/>
  <c r="J50" i="9" s="1"/>
  <c r="L145" i="7"/>
  <c r="K145" i="7"/>
  <c r="K145" i="6"/>
  <c r="K153" i="5"/>
  <c r="J153" i="7" s="1"/>
  <c r="L153" i="7"/>
  <c r="K153" i="7"/>
  <c r="K153" i="6"/>
  <c r="K157" i="5"/>
  <c r="J157" i="7" s="1"/>
  <c r="K157" i="7"/>
  <c r="L157" i="7"/>
  <c r="K157" i="6"/>
  <c r="K165" i="5"/>
  <c r="J165" i="7" s="1"/>
  <c r="K165" i="7"/>
  <c r="L165" i="7"/>
  <c r="K169" i="5"/>
  <c r="J169" i="7" s="1"/>
  <c r="K169" i="7"/>
  <c r="L169" i="7"/>
  <c r="K177" i="5"/>
  <c r="J177" i="7" s="1"/>
  <c r="L177" i="7"/>
  <c r="K177" i="7"/>
  <c r="K177" i="6"/>
  <c r="N3" i="5"/>
  <c r="M3" i="7" s="1"/>
  <c r="M6" i="7" s="1"/>
  <c r="N3" i="7"/>
  <c r="O3" i="7"/>
  <c r="N7" i="5"/>
  <c r="M7" i="7" s="1"/>
  <c r="M11" i="7" s="1"/>
  <c r="O7" i="7"/>
  <c r="N7" i="7"/>
  <c r="N7" i="6"/>
  <c r="N15" i="5"/>
  <c r="M15" i="7" s="1"/>
  <c r="N15" i="7"/>
  <c r="O15" i="7"/>
  <c r="N15" i="6"/>
  <c r="N19" i="5"/>
  <c r="M19" i="7" s="1"/>
  <c r="N19" i="7"/>
  <c r="O19" i="7"/>
  <c r="N23" i="5"/>
  <c r="M23" i="7" s="1"/>
  <c r="M25" i="7" s="1"/>
  <c r="O23" i="7"/>
  <c r="N23" i="7"/>
  <c r="N23" i="6"/>
  <c r="N27" i="5"/>
  <c r="M27" i="7" s="1"/>
  <c r="M30" i="7" s="1"/>
  <c r="N27" i="7"/>
  <c r="O27" i="7"/>
  <c r="N27" i="6"/>
  <c r="N31" i="5"/>
  <c r="M31" i="7" s="1"/>
  <c r="N31" i="7"/>
  <c r="O31" i="7"/>
  <c r="N35" i="5"/>
  <c r="M35" i="7" s="1"/>
  <c r="N35" i="7"/>
  <c r="O35" i="7"/>
  <c r="N39" i="5"/>
  <c r="M39" i="7" s="1"/>
  <c r="M43" i="7" s="1"/>
  <c r="O39" i="7"/>
  <c r="N39" i="7"/>
  <c r="N39" i="6"/>
  <c r="N47" i="5"/>
  <c r="M47" i="7" s="1"/>
  <c r="M48" i="7" s="1"/>
  <c r="N47" i="7"/>
  <c r="O47" i="7"/>
  <c r="N47" i="6"/>
  <c r="N51" i="5"/>
  <c r="M51" i="7" s="1"/>
  <c r="M55" i="7" s="1"/>
  <c r="N51" i="7"/>
  <c r="O51" i="7"/>
  <c r="N59" i="5"/>
  <c r="M59" i="7" s="1"/>
  <c r="N59" i="7"/>
  <c r="O59" i="7"/>
  <c r="N59" i="6"/>
  <c r="N63" i="5"/>
  <c r="M63" i="7" s="1"/>
  <c r="M67" i="7" s="1"/>
  <c r="O63" i="7"/>
  <c r="N63" i="7"/>
  <c r="N71" i="5"/>
  <c r="M71" i="7" s="1"/>
  <c r="O71" i="7"/>
  <c r="N71" i="7"/>
  <c r="N71" i="6"/>
  <c r="N75" i="5"/>
  <c r="M75" i="7" s="1"/>
  <c r="N75" i="7"/>
  <c r="O75" i="7"/>
  <c r="N75" i="6"/>
  <c r="N79" i="5"/>
  <c r="M79" i="7" s="1"/>
  <c r="N79" i="7"/>
  <c r="O79" i="7"/>
  <c r="N79" i="6"/>
  <c r="N83" i="5"/>
  <c r="M83" i="7" s="1"/>
  <c r="N83" i="7"/>
  <c r="O83" i="7"/>
  <c r="N83" i="6"/>
  <c r="N87" i="5"/>
  <c r="M87" i="7" s="1"/>
  <c r="M88" i="7" s="1"/>
  <c r="O87" i="7"/>
  <c r="N87" i="7"/>
  <c r="N87" i="6"/>
  <c r="N91" i="5"/>
  <c r="M91" i="7" s="1"/>
  <c r="N91" i="7"/>
  <c r="O91" i="7"/>
  <c r="N95" i="5"/>
  <c r="M95" i="7" s="1"/>
  <c r="M98" i="7" s="1"/>
  <c r="O95" i="7"/>
  <c r="N95" i="7"/>
  <c r="N99" i="5"/>
  <c r="M99" i="7" s="1"/>
  <c r="M103" i="7" s="1"/>
  <c r="N99" i="7"/>
  <c r="O99" i="7"/>
  <c r="N99" i="6"/>
  <c r="N107" i="5"/>
  <c r="M107" i="7" s="1"/>
  <c r="N107" i="7"/>
  <c r="O107" i="7"/>
  <c r="N107" i="6"/>
  <c r="N111" i="5"/>
  <c r="M111" i="7" s="1"/>
  <c r="N111" i="7"/>
  <c r="N111" i="6"/>
  <c r="O111" i="7"/>
  <c r="N115" i="5"/>
  <c r="M115" i="7" s="1"/>
  <c r="N115" i="7"/>
  <c r="O115" i="7"/>
  <c r="N115" i="6"/>
  <c r="N120" i="5"/>
  <c r="M120" i="7" s="1"/>
  <c r="O120" i="7"/>
  <c r="N120" i="7"/>
  <c r="N120" i="6"/>
  <c r="N124" i="5"/>
  <c r="M124" i="7" s="1"/>
  <c r="N124" i="7"/>
  <c r="O124" i="7"/>
  <c r="N128" i="5"/>
  <c r="M128" i="7" s="1"/>
  <c r="N128" i="7"/>
  <c r="O128" i="7"/>
  <c r="N128" i="6"/>
  <c r="N132" i="5"/>
  <c r="M132" i="7" s="1"/>
  <c r="N132" i="7"/>
  <c r="O132" i="7"/>
  <c r="N132" i="6"/>
  <c r="N136" i="5"/>
  <c r="M136" i="7" s="1"/>
  <c r="O136" i="7"/>
  <c r="N136" i="7"/>
  <c r="N136" i="6"/>
  <c r="N140" i="5"/>
  <c r="N140" i="7"/>
  <c r="O140" i="7"/>
  <c r="N140" i="6"/>
  <c r="N27" i="9" s="1"/>
  <c r="N144" i="5"/>
  <c r="N144" i="7"/>
  <c r="N49" i="9" s="1"/>
  <c r="O144" i="7"/>
  <c r="O49" i="9" s="1"/>
  <c r="N144" i="6"/>
  <c r="N148" i="5"/>
  <c r="N148" i="7"/>
  <c r="O148" i="7"/>
  <c r="N148" i="6"/>
  <c r="N152" i="5"/>
  <c r="M152" i="7" s="1"/>
  <c r="M155" i="7" s="1"/>
  <c r="O152" i="7"/>
  <c r="N152" i="7"/>
  <c r="N152" i="6"/>
  <c r="N156" i="5"/>
  <c r="M156" i="7" s="1"/>
  <c r="M161" i="7" s="1"/>
  <c r="N156" i="7"/>
  <c r="O156" i="7"/>
  <c r="N160" i="5"/>
  <c r="M160" i="7" s="1"/>
  <c r="O160" i="7"/>
  <c r="N160" i="7"/>
  <c r="N160" i="6"/>
  <c r="N164" i="5"/>
  <c r="M164" i="7" s="1"/>
  <c r="N164" i="7"/>
  <c r="O164" i="7"/>
  <c r="N164" i="6"/>
  <c r="N168" i="5"/>
  <c r="M168" i="7" s="1"/>
  <c r="O168" i="7"/>
  <c r="N168" i="7"/>
  <c r="N168" i="6"/>
  <c r="N172" i="5"/>
  <c r="M172" i="7" s="1"/>
  <c r="N172" i="7"/>
  <c r="O172" i="7"/>
  <c r="N172" i="6"/>
  <c r="N176" i="5"/>
  <c r="M176" i="7" s="1"/>
  <c r="N176" i="7"/>
  <c r="O176" i="7"/>
  <c r="N176" i="6"/>
  <c r="Q2" i="7"/>
  <c r="R2" i="7"/>
  <c r="Q2" i="6"/>
  <c r="R10" i="7"/>
  <c r="Q10" i="7"/>
  <c r="Q10" i="6"/>
  <c r="R14" i="7"/>
  <c r="Q14" i="7"/>
  <c r="Q14" i="6"/>
  <c r="R18" i="7"/>
  <c r="Q18" i="7"/>
  <c r="Q18" i="6"/>
  <c r="R22" i="7"/>
  <c r="Q22" i="7"/>
  <c r="Q22" i="6"/>
  <c r="Q26" i="7"/>
  <c r="R26" i="7"/>
  <c r="Q26" i="6"/>
  <c r="Q34" i="7"/>
  <c r="R34" i="7"/>
  <c r="Q34" i="6"/>
  <c r="Q42" i="7"/>
  <c r="R42" i="7"/>
  <c r="Q42" i="6"/>
  <c r="R46" i="7"/>
  <c r="Q46" i="7"/>
  <c r="Q46" i="6"/>
  <c r="R50" i="7"/>
  <c r="Q50" i="7"/>
  <c r="Q50" i="6"/>
  <c r="R54" i="7"/>
  <c r="Q54" i="7"/>
  <c r="Q54" i="6"/>
  <c r="R58" i="7"/>
  <c r="Q58" i="7"/>
  <c r="Q58" i="6"/>
  <c r="R62" i="7"/>
  <c r="Q62" i="7"/>
  <c r="Q62" i="6"/>
  <c r="R66" i="7"/>
  <c r="Q66" i="7"/>
  <c r="Q66" i="6"/>
  <c r="R70" i="7"/>
  <c r="Q70" i="7"/>
  <c r="R74" i="7"/>
  <c r="Q74" i="7"/>
  <c r="Q74" i="6"/>
  <c r="R82" i="7"/>
  <c r="Q82" i="7"/>
  <c r="R86" i="7"/>
  <c r="Q86" i="7"/>
  <c r="Q86" i="6"/>
  <c r="Q90" i="7"/>
  <c r="R90" i="7"/>
  <c r="Q90" i="6"/>
  <c r="R102" i="7"/>
  <c r="Q102" i="7"/>
  <c r="Q102" i="6"/>
  <c r="R106" i="7"/>
  <c r="Q106" i="7"/>
  <c r="Q106" i="6"/>
  <c r="R110" i="7"/>
  <c r="Q110" i="7"/>
  <c r="Q110" i="6"/>
  <c r="R114" i="7"/>
  <c r="Q114" i="7"/>
  <c r="R119" i="7"/>
  <c r="Q119" i="7"/>
  <c r="Q119" i="6"/>
  <c r="R123" i="7"/>
  <c r="Q123" i="7"/>
  <c r="Q123" i="6"/>
  <c r="R127" i="7"/>
  <c r="Q127" i="7"/>
  <c r="Q127" i="6"/>
  <c r="R135" i="7"/>
  <c r="Q135" i="6"/>
  <c r="Q135" i="7"/>
  <c r="R139" i="7"/>
  <c r="Q139" i="7"/>
  <c r="Q139" i="6"/>
  <c r="R143" i="7"/>
  <c r="Q143" i="7"/>
  <c r="R147" i="7"/>
  <c r="R52" i="9" s="1"/>
  <c r="Q147" i="7"/>
  <c r="Q147" i="6"/>
  <c r="R151" i="7"/>
  <c r="Q151" i="7"/>
  <c r="Q151" i="6"/>
  <c r="R159" i="7"/>
  <c r="Q159" i="7"/>
  <c r="Q159" i="6"/>
  <c r="R163" i="7"/>
  <c r="Q163" i="7"/>
  <c r="Q163" i="6"/>
  <c r="R167" i="7"/>
  <c r="Q167" i="7"/>
  <c r="Q167" i="6"/>
  <c r="R171" i="7"/>
  <c r="Q171" i="7"/>
  <c r="Q171" i="6"/>
  <c r="R175" i="7"/>
  <c r="Q175" i="7"/>
  <c r="U5" i="7"/>
  <c r="T5" i="6"/>
  <c r="T5" i="7"/>
  <c r="T9" i="7"/>
  <c r="U9" i="7"/>
  <c r="T9" i="6"/>
  <c r="U13" i="7"/>
  <c r="T13" i="7"/>
  <c r="T13" i="6"/>
  <c r="U17" i="7"/>
  <c r="T17" i="7"/>
  <c r="T17" i="6"/>
  <c r="U21" i="7"/>
  <c r="T21" i="7"/>
  <c r="T21" i="6"/>
  <c r="U29" i="7"/>
  <c r="T29" i="7"/>
  <c r="T29" i="6"/>
  <c r="U33" i="7"/>
  <c r="T33" i="7"/>
  <c r="T33" i="6"/>
  <c r="U37" i="7"/>
  <c r="T37" i="7"/>
  <c r="T37" i="6"/>
  <c r="U41" i="7"/>
  <c r="T41" i="7"/>
  <c r="T41" i="6"/>
  <c r="U45" i="7"/>
  <c r="T45" i="7"/>
  <c r="T45" i="6"/>
  <c r="U49" i="7"/>
  <c r="T49" i="7"/>
  <c r="T49" i="6"/>
  <c r="U53" i="7"/>
  <c r="T53" i="7"/>
  <c r="T53" i="6"/>
  <c r="T57" i="7"/>
  <c r="U57" i="7"/>
  <c r="U65" i="7"/>
  <c r="T65" i="7"/>
  <c r="T65" i="6"/>
  <c r="U69" i="7"/>
  <c r="T69" i="7"/>
  <c r="T69" i="6"/>
  <c r="T73" i="7"/>
  <c r="T73" i="6"/>
  <c r="U73" i="7"/>
  <c r="U77" i="7"/>
  <c r="T77" i="7"/>
  <c r="T77" i="6"/>
  <c r="U81" i="7"/>
  <c r="T81" i="7"/>
  <c r="T81" i="6"/>
  <c r="U85" i="7"/>
  <c r="T85" i="7"/>
  <c r="T85" i="6"/>
  <c r="T89" i="7"/>
  <c r="U89" i="7"/>
  <c r="T89" i="6"/>
  <c r="U93" i="7"/>
  <c r="T93" i="7"/>
  <c r="T93" i="6"/>
  <c r="U97" i="7"/>
  <c r="T97" i="7"/>
  <c r="T97" i="6"/>
  <c r="T101" i="7"/>
  <c r="U101" i="7"/>
  <c r="T101" i="6"/>
  <c r="T105" i="5"/>
  <c r="S105" i="7" s="1"/>
  <c r="U105" i="7"/>
  <c r="T105" i="7"/>
  <c r="T105" i="6"/>
  <c r="T109" i="5"/>
  <c r="S109" i="7" s="1"/>
  <c r="U109" i="7"/>
  <c r="T109" i="7"/>
  <c r="T109" i="6"/>
  <c r="T113" i="5"/>
  <c r="S113" i="7" s="1"/>
  <c r="U113" i="7"/>
  <c r="T113" i="7"/>
  <c r="T113" i="6"/>
  <c r="T118" i="5"/>
  <c r="S118" i="7" s="1"/>
  <c r="S125" i="7" s="1"/>
  <c r="U118" i="7"/>
  <c r="T118" i="7"/>
  <c r="T122" i="5"/>
  <c r="S122" i="7" s="1"/>
  <c r="U122" i="7"/>
  <c r="T122" i="7"/>
  <c r="T122" i="6"/>
  <c r="T126" i="5"/>
  <c r="S126" i="7" s="1"/>
  <c r="U126" i="7"/>
  <c r="T126" i="7"/>
  <c r="T126" i="6"/>
  <c r="T130" i="5"/>
  <c r="S130" i="7" s="1"/>
  <c r="T130" i="7"/>
  <c r="U130" i="7"/>
  <c r="T130" i="6"/>
  <c r="T134" i="5"/>
  <c r="S134" i="7" s="1"/>
  <c r="U134" i="7"/>
  <c r="T134" i="7"/>
  <c r="T134" i="6"/>
  <c r="T138" i="5"/>
  <c r="U138" i="7"/>
  <c r="T138" i="7"/>
  <c r="T138" i="6"/>
  <c r="T142" i="5"/>
  <c r="U142" i="7"/>
  <c r="T142" i="7"/>
  <c r="T142" i="6"/>
  <c r="T146" i="5"/>
  <c r="T146" i="7"/>
  <c r="U146" i="7"/>
  <c r="U51" i="9" s="1"/>
  <c r="T146" i="6"/>
  <c r="T150" i="5"/>
  <c r="S150" i="7" s="1"/>
  <c r="U150" i="7"/>
  <c r="T150" i="7"/>
  <c r="T154" i="5"/>
  <c r="S154" i="7" s="1"/>
  <c r="T154" i="7"/>
  <c r="U154" i="7"/>
  <c r="T154" i="6"/>
  <c r="T158" i="5"/>
  <c r="S158" i="7" s="1"/>
  <c r="U158" i="7"/>
  <c r="T158" i="7"/>
  <c r="T158" i="6"/>
  <c r="T162" i="5"/>
  <c r="S162" i="7" s="1"/>
  <c r="S166" i="7" s="1"/>
  <c r="T162" i="7"/>
  <c r="U162" i="7"/>
  <c r="U170" i="7"/>
  <c r="T170" i="7"/>
  <c r="T170" i="6"/>
  <c r="U174" i="7"/>
  <c r="T174" i="7"/>
  <c r="T174" i="6"/>
  <c r="U178" i="7"/>
  <c r="T178" i="7"/>
  <c r="W4" i="7"/>
  <c r="X4" i="7"/>
  <c r="W4" i="6"/>
  <c r="X8" i="7"/>
  <c r="W8" i="7"/>
  <c r="W8" i="6"/>
  <c r="X12" i="7"/>
  <c r="W12" i="7"/>
  <c r="W12" i="6"/>
  <c r="X16" i="7"/>
  <c r="W16" i="7"/>
  <c r="W24" i="7"/>
  <c r="X24" i="7"/>
  <c r="W24" i="6"/>
  <c r="X28" i="7"/>
  <c r="W28" i="7"/>
  <c r="W28" i="6"/>
  <c r="X32" i="7"/>
  <c r="W32" i="7"/>
  <c r="X36" i="7"/>
  <c r="W36" i="7"/>
  <c r="W36" i="6"/>
  <c r="X40" i="7"/>
  <c r="W40" i="7"/>
  <c r="W40" i="6"/>
  <c r="X44" i="7"/>
  <c r="W44" i="7"/>
  <c r="X52" i="7"/>
  <c r="W52" i="7"/>
  <c r="W52" i="6"/>
  <c r="X56" i="7"/>
  <c r="W56" i="7"/>
  <c r="W56" i="6"/>
  <c r="X60" i="7"/>
  <c r="W60" i="7"/>
  <c r="W60" i="6"/>
  <c r="W64" i="5"/>
  <c r="V64" i="7" s="1"/>
  <c r="X64" i="7"/>
  <c r="W64" i="7"/>
  <c r="W64" i="6"/>
  <c r="W68" i="5"/>
  <c r="V68" i="7" s="1"/>
  <c r="X68" i="7"/>
  <c r="W68" i="7"/>
  <c r="W68" i="6"/>
  <c r="W72" i="5"/>
  <c r="V72" i="7" s="1"/>
  <c r="X72" i="7"/>
  <c r="W72" i="7"/>
  <c r="W72" i="6"/>
  <c r="W76" i="5"/>
  <c r="V76" i="7" s="1"/>
  <c r="X76" i="7"/>
  <c r="W76" i="7"/>
  <c r="W80" i="5"/>
  <c r="V80" i="7" s="1"/>
  <c r="X80" i="7"/>
  <c r="W80" i="7"/>
  <c r="W80" i="6"/>
  <c r="W92" i="5"/>
  <c r="V92" i="7" s="1"/>
  <c r="X92" i="7"/>
  <c r="W92" i="7"/>
  <c r="W92" i="6"/>
  <c r="W96" i="5"/>
  <c r="V96" i="7" s="1"/>
  <c r="W96" i="7"/>
  <c r="W96" i="6"/>
  <c r="X96" i="7"/>
  <c r="W100" i="5"/>
  <c r="V100" i="7" s="1"/>
  <c r="X100" i="7"/>
  <c r="W100" i="7"/>
  <c r="W100" i="6"/>
  <c r="W104" i="5"/>
  <c r="V104" i="7" s="1"/>
  <c r="X104" i="7"/>
  <c r="W104" i="7"/>
  <c r="W108" i="5"/>
  <c r="V108" i="7" s="1"/>
  <c r="X108" i="7"/>
  <c r="W108" i="7"/>
  <c r="W108" i="6"/>
  <c r="W112" i="5"/>
  <c r="V112" i="7" s="1"/>
  <c r="X112" i="7"/>
  <c r="W112" i="7"/>
  <c r="W112" i="6"/>
  <c r="W117" i="5"/>
  <c r="V117" i="7" s="1"/>
  <c r="X117" i="7"/>
  <c r="W117" i="7"/>
  <c r="W117" i="6"/>
  <c r="W121" i="7"/>
  <c r="W121" i="6"/>
  <c r="X121" i="7"/>
  <c r="W129" i="7"/>
  <c r="X129" i="7"/>
  <c r="W129" i="6"/>
  <c r="X133" i="7"/>
  <c r="W133" i="7"/>
  <c r="W133" i="6"/>
  <c r="X141" i="7"/>
  <c r="W141" i="7"/>
  <c r="W141" i="6"/>
  <c r="X145" i="7"/>
  <c r="W145" i="7"/>
  <c r="W145" i="6"/>
  <c r="X153" i="7"/>
  <c r="W153" i="7"/>
  <c r="W153" i="6"/>
  <c r="X157" i="7"/>
  <c r="W157" i="7"/>
  <c r="W157" i="6"/>
  <c r="X165" i="7"/>
  <c r="W165" i="7"/>
  <c r="W165" i="6"/>
  <c r="W169" i="7"/>
  <c r="X169" i="7"/>
  <c r="W169" i="6"/>
  <c r="X177" i="7"/>
  <c r="W177" i="7"/>
  <c r="W177" i="6"/>
  <c r="AA3" i="7"/>
  <c r="Z3" i="7"/>
  <c r="Z3" i="6"/>
  <c r="AA7" i="7"/>
  <c r="Z7" i="7"/>
  <c r="Z7" i="6"/>
  <c r="AA15" i="7"/>
  <c r="Z15" i="7"/>
  <c r="Z15" i="6"/>
  <c r="AA19" i="7"/>
  <c r="Z19" i="7"/>
  <c r="Z23" i="7"/>
  <c r="AA23" i="7"/>
  <c r="Z23" i="6"/>
  <c r="AA27" i="7"/>
  <c r="Z27" i="7"/>
  <c r="Z27" i="6"/>
  <c r="AA31" i="7"/>
  <c r="Z31" i="7"/>
  <c r="Z31" i="6"/>
  <c r="AA35" i="7"/>
  <c r="Z35" i="7"/>
  <c r="Z35" i="6"/>
  <c r="AA39" i="7"/>
  <c r="Z39" i="7"/>
  <c r="Z39" i="6"/>
  <c r="Z47" i="5"/>
  <c r="Y47" i="7" s="1"/>
  <c r="AA47" i="7"/>
  <c r="Z47" i="7"/>
  <c r="Z47" i="6"/>
  <c r="Z51" i="5"/>
  <c r="Y51" i="7" s="1"/>
  <c r="Y55" i="7" s="1"/>
  <c r="AA51" i="7"/>
  <c r="Z51" i="7"/>
  <c r="Z51" i="6"/>
  <c r="Z59" i="5"/>
  <c r="Y59" i="7" s="1"/>
  <c r="Y61" i="7" s="1"/>
  <c r="AA59" i="7"/>
  <c r="Z59" i="7"/>
  <c r="Z59" i="6"/>
  <c r="Z63" i="5"/>
  <c r="Y63" i="7" s="1"/>
  <c r="Y67" i="7" s="1"/>
  <c r="AA63" i="7"/>
  <c r="Z63" i="7"/>
  <c r="Z63" i="6"/>
  <c r="Z71" i="5"/>
  <c r="Y71" i="7" s="1"/>
  <c r="AA71" i="7"/>
  <c r="Z71" i="7"/>
  <c r="Z71" i="6"/>
  <c r="Z75" i="5"/>
  <c r="Y75" i="7" s="1"/>
  <c r="AA75" i="7"/>
  <c r="Z75" i="7"/>
  <c r="Z75" i="6"/>
  <c r="Z79" i="5"/>
  <c r="Y79" i="7" s="1"/>
  <c r="AA79" i="7"/>
  <c r="Z79" i="7"/>
  <c r="Z79" i="6"/>
  <c r="Z83" i="5"/>
  <c r="Y83" i="7" s="1"/>
  <c r="AA83" i="7"/>
  <c r="Z83" i="7"/>
  <c r="Z83" i="6"/>
  <c r="Z87" i="5"/>
  <c r="Y87" i="7" s="1"/>
  <c r="Y88" i="7" s="1"/>
  <c r="Z87" i="7"/>
  <c r="AA87" i="7"/>
  <c r="Z91" i="5"/>
  <c r="Y91" i="7" s="1"/>
  <c r="AA91" i="7"/>
  <c r="Z91" i="7"/>
  <c r="Z91" i="6"/>
  <c r="Z95" i="5"/>
  <c r="Y95" i="7" s="1"/>
  <c r="AA95" i="7"/>
  <c r="Z95" i="7"/>
  <c r="Z95" i="6"/>
  <c r="Z99" i="5"/>
  <c r="Y99" i="7" s="1"/>
  <c r="AA99" i="7"/>
  <c r="Z99" i="6"/>
  <c r="Z99" i="7"/>
  <c r="Z107" i="5"/>
  <c r="Y107" i="7" s="1"/>
  <c r="AA107" i="7"/>
  <c r="Z107" i="7"/>
  <c r="Z107" i="6"/>
  <c r="Z111" i="5"/>
  <c r="Y111" i="7" s="1"/>
  <c r="AA111" i="7"/>
  <c r="Z111" i="7"/>
  <c r="Z111" i="6"/>
  <c r="Z115" i="5"/>
  <c r="Y115" i="7" s="1"/>
  <c r="AA115" i="7"/>
  <c r="Z115" i="7"/>
  <c r="Z115" i="6"/>
  <c r="Z120" i="5"/>
  <c r="Y120" i="7" s="1"/>
  <c r="Z120" i="7"/>
  <c r="AA120" i="7"/>
  <c r="Z124" i="5"/>
  <c r="Y124" i="7" s="1"/>
  <c r="AA124" i="7"/>
  <c r="Z124" i="7"/>
  <c r="Z124" i="6"/>
  <c r="Z128" i="5"/>
  <c r="Y128" i="7" s="1"/>
  <c r="AA128" i="7"/>
  <c r="Z128" i="7"/>
  <c r="Z128" i="6"/>
  <c r="Z132" i="5"/>
  <c r="Y132" i="7" s="1"/>
  <c r="AA132" i="7"/>
  <c r="Z132" i="7"/>
  <c r="Z132" i="6"/>
  <c r="Z136" i="5"/>
  <c r="Y136" i="7" s="1"/>
  <c r="AA136" i="7"/>
  <c r="Z136" i="7"/>
  <c r="Z136" i="6"/>
  <c r="Z140" i="5"/>
  <c r="Y140" i="7" s="1"/>
  <c r="AA140" i="7"/>
  <c r="Z140" i="7"/>
  <c r="Z140" i="6"/>
  <c r="Z144" i="5"/>
  <c r="Y144" i="7" s="1"/>
  <c r="AA144" i="7"/>
  <c r="Z144" i="7"/>
  <c r="Z144" i="6"/>
  <c r="Z148" i="5"/>
  <c r="Y148" i="7" s="1"/>
  <c r="AA148" i="7"/>
  <c r="Z148" i="7"/>
  <c r="Z148" i="6"/>
  <c r="Z152" i="5"/>
  <c r="Y152" i="7" s="1"/>
  <c r="Z152" i="7"/>
  <c r="AA152" i="7"/>
  <c r="Z152" i="6"/>
  <c r="Z156" i="5"/>
  <c r="Y156" i="7" s="1"/>
  <c r="AA156" i="7"/>
  <c r="Z156" i="7"/>
  <c r="Z156" i="6"/>
  <c r="Z160" i="5"/>
  <c r="Y160" i="7" s="1"/>
  <c r="AA160" i="7"/>
  <c r="Z160" i="7"/>
  <c r="Z160" i="6"/>
  <c r="Z164" i="5"/>
  <c r="Y164" i="7" s="1"/>
  <c r="AA164" i="7"/>
  <c r="Z164" i="7"/>
  <c r="Z164" i="6"/>
  <c r="Z168" i="5"/>
  <c r="Y168" i="7" s="1"/>
  <c r="AA168" i="7"/>
  <c r="Z168" i="7"/>
  <c r="Z168" i="6"/>
  <c r="AA172" i="7"/>
  <c r="Z172" i="7"/>
  <c r="Z172" i="5"/>
  <c r="Y172" i="7" s="1"/>
  <c r="Z172" i="6"/>
  <c r="Z176" i="7"/>
  <c r="Z176" i="6"/>
  <c r="AA176" i="7"/>
  <c r="AD2" i="7"/>
  <c r="AC2" i="7"/>
  <c r="AC2" i="6"/>
  <c r="AC10" i="7"/>
  <c r="AD10" i="7"/>
  <c r="AC10" i="6"/>
  <c r="AC10" i="5"/>
  <c r="AB10" i="7" s="1"/>
  <c r="AC14" i="7"/>
  <c r="AD14" i="7"/>
  <c r="AC14" i="6"/>
  <c r="AD18" i="7"/>
  <c r="AC18" i="7"/>
  <c r="AC18" i="6"/>
  <c r="AD22" i="7"/>
  <c r="AC22" i="7"/>
  <c r="AC22" i="6"/>
  <c r="AC22" i="5"/>
  <c r="AB22" i="7" s="1"/>
  <c r="AD26" i="7"/>
  <c r="AC26" i="7"/>
  <c r="AD34" i="7"/>
  <c r="AC34" i="7"/>
  <c r="AC34" i="6"/>
  <c r="AD42" i="7"/>
  <c r="AC42" i="7"/>
  <c r="AC42" i="6"/>
  <c r="AD46" i="7"/>
  <c r="AC46" i="7"/>
  <c r="AC46" i="6"/>
  <c r="AD50" i="7"/>
  <c r="AC50" i="7"/>
  <c r="AC50" i="6"/>
  <c r="AD54" i="7"/>
  <c r="AC54" i="7"/>
  <c r="AC54" i="6"/>
  <c r="AD58" i="7"/>
  <c r="AC58" i="7"/>
  <c r="AC58" i="6"/>
  <c r="AC62" i="7"/>
  <c r="AD62" i="7"/>
  <c r="AC62" i="6"/>
  <c r="AC66" i="7"/>
  <c r="AD66" i="7"/>
  <c r="AC66" i="6"/>
  <c r="AD70" i="7"/>
  <c r="AC70" i="7"/>
  <c r="AC70" i="6"/>
  <c r="AD74" i="7"/>
  <c r="AC74" i="7"/>
  <c r="AC74" i="6"/>
  <c r="AC74" i="5"/>
  <c r="AB74" i="7" s="1"/>
  <c r="AD82" i="7"/>
  <c r="AC82" i="7"/>
  <c r="AC82" i="6"/>
  <c r="AC82" i="5"/>
  <c r="AB82" i="7" s="1"/>
  <c r="AD86" i="7"/>
  <c r="AC86" i="7"/>
  <c r="AC86" i="6"/>
  <c r="AD90" i="7"/>
  <c r="AC90" i="7"/>
  <c r="AD102" i="7"/>
  <c r="AC102" i="7"/>
  <c r="AC102" i="6"/>
  <c r="AD106" i="7"/>
  <c r="AC106" i="7"/>
  <c r="AC106" i="6"/>
  <c r="AD110" i="7"/>
  <c r="AC110" i="7"/>
  <c r="AC110" i="6"/>
  <c r="AD114" i="7"/>
  <c r="AC114" i="7"/>
  <c r="AC114" i="6"/>
  <c r="AD119" i="7"/>
  <c r="AC119" i="7"/>
  <c r="AC119" i="6"/>
  <c r="AD123" i="7"/>
  <c r="AC123" i="7"/>
  <c r="AC123" i="6"/>
  <c r="AD127" i="7"/>
  <c r="AC127" i="7"/>
  <c r="AC127" i="6"/>
  <c r="AD135" i="7"/>
  <c r="AC135" i="7"/>
  <c r="AC135" i="6"/>
  <c r="AD139" i="7"/>
  <c r="AC139" i="7"/>
  <c r="AC139" i="6"/>
  <c r="AD143" i="7"/>
  <c r="AC143" i="7"/>
  <c r="AC143" i="6"/>
  <c r="AD147" i="7"/>
  <c r="AC147" i="7"/>
  <c r="AC147" i="6"/>
  <c r="AD151" i="7"/>
  <c r="AC151" i="7"/>
  <c r="AC151" i="6"/>
  <c r="AC151" i="5"/>
  <c r="AB151" i="7" s="1"/>
  <c r="AD159" i="7"/>
  <c r="AC159" i="7"/>
  <c r="AC159" i="6"/>
  <c r="AD163" i="7"/>
  <c r="AC163" i="7"/>
  <c r="AC163" i="6"/>
  <c r="AD167" i="7"/>
  <c r="AC167" i="7"/>
  <c r="AC167" i="6"/>
  <c r="AC167" i="5"/>
  <c r="AB167" i="7" s="1"/>
  <c r="AD171" i="7"/>
  <c r="AC171" i="7"/>
  <c r="AC171" i="6"/>
  <c r="AD175" i="7"/>
  <c r="AC175" i="7"/>
  <c r="AC175" i="6"/>
  <c r="E172" i="6"/>
  <c r="E153" i="6"/>
  <c r="E120" i="6"/>
  <c r="E113" i="6"/>
  <c r="E69" i="6"/>
  <c r="E23" i="6"/>
  <c r="E17" i="6"/>
  <c r="E11" i="6"/>
  <c r="H13" i="6"/>
  <c r="H31" i="6"/>
  <c r="H50" i="6"/>
  <c r="H69" i="6"/>
  <c r="H87" i="6"/>
  <c r="H151" i="6"/>
  <c r="H170" i="6"/>
  <c r="K10" i="6"/>
  <c r="K29" i="6"/>
  <c r="K92" i="6"/>
  <c r="K110" i="6"/>
  <c r="N51" i="6"/>
  <c r="N105" i="6"/>
  <c r="N134" i="6"/>
  <c r="Q82" i="6"/>
  <c r="T79" i="6"/>
  <c r="T150" i="6"/>
  <c r="W26" i="6"/>
  <c r="W114" i="6"/>
  <c r="Z19" i="6"/>
  <c r="F171" i="7"/>
  <c r="K126" i="7"/>
  <c r="R15" i="7"/>
  <c r="T2" i="7"/>
  <c r="T6" i="7" s="1"/>
  <c r="L101" i="7"/>
  <c r="K101" i="7"/>
  <c r="L105" i="7"/>
  <c r="K105" i="7"/>
  <c r="K109" i="7"/>
  <c r="L109" i="7"/>
  <c r="L113" i="7"/>
  <c r="K113" i="7"/>
  <c r="L118" i="7"/>
  <c r="K118" i="7"/>
  <c r="L122" i="7"/>
  <c r="K122" i="7"/>
  <c r="L130" i="7"/>
  <c r="K130" i="7"/>
  <c r="L134" i="7"/>
  <c r="K134" i="7"/>
  <c r="L138" i="7"/>
  <c r="K138" i="7"/>
  <c r="L142" i="7"/>
  <c r="L47" i="9" s="1"/>
  <c r="K142" i="7"/>
  <c r="L146" i="7"/>
  <c r="K146" i="7"/>
  <c r="L150" i="7"/>
  <c r="K150" i="7"/>
  <c r="L154" i="7"/>
  <c r="K154" i="7"/>
  <c r="K158" i="7"/>
  <c r="L158" i="7"/>
  <c r="L162" i="7"/>
  <c r="L166" i="7" s="1"/>
  <c r="K162" i="7"/>
  <c r="K166" i="7" s="1"/>
  <c r="K162" i="6"/>
  <c r="L170" i="7"/>
  <c r="K170" i="7"/>
  <c r="K170" i="6"/>
  <c r="L174" i="7"/>
  <c r="K174" i="7"/>
  <c r="L178" i="7"/>
  <c r="K178" i="7"/>
  <c r="O4" i="7"/>
  <c r="N4" i="7"/>
  <c r="O8" i="7"/>
  <c r="N8" i="7"/>
  <c r="O12" i="7"/>
  <c r="N12" i="7"/>
  <c r="O16" i="7"/>
  <c r="N16" i="7"/>
  <c r="N16" i="6"/>
  <c r="O24" i="7"/>
  <c r="N24" i="7"/>
  <c r="N24" i="6"/>
  <c r="O28" i="7"/>
  <c r="N28" i="7"/>
  <c r="O32" i="7"/>
  <c r="N32" i="7"/>
  <c r="O36" i="7"/>
  <c r="N36" i="7"/>
  <c r="O40" i="7"/>
  <c r="N40" i="7"/>
  <c r="O44" i="7"/>
  <c r="O48" i="7" s="1"/>
  <c r="N44" i="7"/>
  <c r="N48" i="7" s="1"/>
  <c r="O52" i="7"/>
  <c r="N52" i="7"/>
  <c r="N52" i="6"/>
  <c r="O56" i="7"/>
  <c r="N56" i="7"/>
  <c r="N61" i="7" s="1"/>
  <c r="N56" i="6"/>
  <c r="O60" i="7"/>
  <c r="N60" i="7"/>
  <c r="O64" i="7"/>
  <c r="N64" i="7"/>
  <c r="O68" i="7"/>
  <c r="N68" i="7"/>
  <c r="O72" i="7"/>
  <c r="N72" i="7"/>
  <c r="O76" i="7"/>
  <c r="N76" i="7"/>
  <c r="O80" i="7"/>
  <c r="N80" i="7"/>
  <c r="N80" i="6"/>
  <c r="O92" i="7"/>
  <c r="N92" i="7"/>
  <c r="O96" i="7"/>
  <c r="N96" i="7"/>
  <c r="O100" i="7"/>
  <c r="N100" i="7"/>
  <c r="O104" i="7"/>
  <c r="N104" i="7"/>
  <c r="N108" i="7"/>
  <c r="O108" i="7"/>
  <c r="O112" i="7"/>
  <c r="N112" i="7"/>
  <c r="N112" i="6"/>
  <c r="N117" i="7"/>
  <c r="O117" i="7"/>
  <c r="N117" i="6"/>
  <c r="O121" i="7"/>
  <c r="N121" i="7"/>
  <c r="N121" i="6"/>
  <c r="O129" i="7"/>
  <c r="N129" i="7"/>
  <c r="O133" i="7"/>
  <c r="N133" i="7"/>
  <c r="O141" i="7"/>
  <c r="N141" i="7"/>
  <c r="O145" i="7"/>
  <c r="O50" i="9" s="1"/>
  <c r="N145" i="7"/>
  <c r="N145" i="6"/>
  <c r="O153" i="7"/>
  <c r="N153" i="7"/>
  <c r="N153" i="6"/>
  <c r="O157" i="7"/>
  <c r="N157" i="7"/>
  <c r="N165" i="5"/>
  <c r="M165" i="7" s="1"/>
  <c r="O165" i="7"/>
  <c r="N165" i="7"/>
  <c r="N169" i="5"/>
  <c r="M169" i="7" s="1"/>
  <c r="O169" i="7"/>
  <c r="N169" i="7"/>
  <c r="N177" i="5"/>
  <c r="M177" i="7" s="1"/>
  <c r="O177" i="7"/>
  <c r="N177" i="7"/>
  <c r="N177" i="6"/>
  <c r="R3" i="7"/>
  <c r="Q3" i="6"/>
  <c r="Q3" i="7"/>
  <c r="R7" i="7"/>
  <c r="R11" i="7" s="1"/>
  <c r="Q7" i="7"/>
  <c r="Q11" i="7" s="1"/>
  <c r="Q7" i="6"/>
  <c r="R19" i="7"/>
  <c r="Q19" i="7"/>
  <c r="Q23" i="7"/>
  <c r="R23" i="7"/>
  <c r="Q27" i="7"/>
  <c r="R27" i="7"/>
  <c r="R31" i="7"/>
  <c r="Q31" i="7"/>
  <c r="Q31" i="6"/>
  <c r="Q35" i="7"/>
  <c r="R35" i="7"/>
  <c r="Q35" i="6"/>
  <c r="R39" i="7"/>
  <c r="R43" i="7" s="1"/>
  <c r="Q39" i="7"/>
  <c r="Q43" i="7" s="1"/>
  <c r="Q39" i="6"/>
  <c r="R47" i="7"/>
  <c r="Q47" i="7"/>
  <c r="R51" i="7"/>
  <c r="Q51" i="7"/>
  <c r="R59" i="7"/>
  <c r="Q59" i="7"/>
  <c r="R63" i="7"/>
  <c r="Q63" i="7"/>
  <c r="Q63" i="6"/>
  <c r="R71" i="7"/>
  <c r="Q71" i="7"/>
  <c r="Q71" i="6"/>
  <c r="R75" i="7"/>
  <c r="Q75" i="7"/>
  <c r="Q79" i="7"/>
  <c r="R79" i="7"/>
  <c r="R83" i="7"/>
  <c r="Q83" i="7"/>
  <c r="Q87" i="5"/>
  <c r="P87" i="7" s="1"/>
  <c r="P88" i="7" s="1"/>
  <c r="Q87" i="7"/>
  <c r="Q91" i="5"/>
  <c r="P91" i="7" s="1"/>
  <c r="P94" i="7" s="1"/>
  <c r="R91" i="7"/>
  <c r="Q91" i="7"/>
  <c r="Q95" i="5"/>
  <c r="P95" i="7" s="1"/>
  <c r="P98" i="7" s="1"/>
  <c r="R95" i="7"/>
  <c r="R98" i="7" s="1"/>
  <c r="Q95" i="7"/>
  <c r="Q98" i="7" s="1"/>
  <c r="Q95" i="6"/>
  <c r="Q99" i="5"/>
  <c r="P99" i="7" s="1"/>
  <c r="P103" i="7" s="1"/>
  <c r="Q99" i="7"/>
  <c r="Q103" i="7" s="1"/>
  <c r="R99" i="7"/>
  <c r="R103" i="7" s="1"/>
  <c r="Q99" i="6"/>
  <c r="Q107" i="5"/>
  <c r="P107" i="7" s="1"/>
  <c r="R107" i="7"/>
  <c r="Q107" i="7"/>
  <c r="Q111" i="5"/>
  <c r="P111" i="7" s="1"/>
  <c r="R111" i="7"/>
  <c r="Q111" i="7"/>
  <c r="Q115" i="5"/>
  <c r="P115" i="7" s="1"/>
  <c r="R115" i="7"/>
  <c r="Q115" i="7"/>
  <c r="Q120" i="5"/>
  <c r="P120" i="7" s="1"/>
  <c r="R120" i="7"/>
  <c r="Q120" i="7"/>
  <c r="Q124" i="5"/>
  <c r="P124" i="7" s="1"/>
  <c r="R124" i="7"/>
  <c r="Q124" i="7"/>
  <c r="Q128" i="5"/>
  <c r="P128" i="7" s="1"/>
  <c r="P131" i="7" s="1"/>
  <c r="R128" i="7"/>
  <c r="Q128" i="7"/>
  <c r="Q128" i="6"/>
  <c r="Q132" i="5"/>
  <c r="P132" i="7" s="1"/>
  <c r="R132" i="7"/>
  <c r="Q132" i="7"/>
  <c r="Q132" i="6"/>
  <c r="Q136" i="5"/>
  <c r="P136" i="7" s="1"/>
  <c r="R136" i="7"/>
  <c r="Q136" i="7"/>
  <c r="Q136" i="6"/>
  <c r="Q140" i="5"/>
  <c r="R140" i="7"/>
  <c r="Q140" i="7"/>
  <c r="Q144" i="5"/>
  <c r="R144" i="7"/>
  <c r="Q144" i="7"/>
  <c r="Q49" i="9" s="1"/>
  <c r="Q148" i="5"/>
  <c r="R148" i="7"/>
  <c r="Q148" i="7"/>
  <c r="Q152" i="5"/>
  <c r="P152" i="7" s="1"/>
  <c r="P155" i="7" s="1"/>
  <c r="Q152" i="7"/>
  <c r="R152" i="7"/>
  <c r="Q156" i="5"/>
  <c r="P156" i="7" s="1"/>
  <c r="R156" i="7"/>
  <c r="Q156" i="7"/>
  <c r="Q160" i="5"/>
  <c r="P160" i="7" s="1"/>
  <c r="R160" i="7"/>
  <c r="Q160" i="7"/>
  <c r="Q160" i="6"/>
  <c r="Q164" i="5"/>
  <c r="P164" i="7" s="1"/>
  <c r="P166" i="7" s="1"/>
  <c r="Q164" i="7"/>
  <c r="R164" i="7"/>
  <c r="Q164" i="6"/>
  <c r="Q168" i="5"/>
  <c r="P168" i="7" s="1"/>
  <c r="Q168" i="7"/>
  <c r="R168" i="7"/>
  <c r="Q168" i="6"/>
  <c r="Q172" i="5"/>
  <c r="P172" i="7" s="1"/>
  <c r="R172" i="7"/>
  <c r="Q172" i="7"/>
  <c r="Q176" i="5"/>
  <c r="P176" i="7" s="1"/>
  <c r="P179" i="7" s="1"/>
  <c r="R176" i="7"/>
  <c r="Q176" i="7"/>
  <c r="U10" i="7"/>
  <c r="T10" i="7"/>
  <c r="U14" i="7"/>
  <c r="T14" i="7"/>
  <c r="T14" i="6"/>
  <c r="U18" i="7"/>
  <c r="T18" i="7"/>
  <c r="T18" i="6"/>
  <c r="U22" i="7"/>
  <c r="T22" i="6"/>
  <c r="T22" i="7"/>
  <c r="U26" i="7"/>
  <c r="U30" i="7" s="1"/>
  <c r="T26" i="7"/>
  <c r="T30" i="7" s="1"/>
  <c r="U34" i="7"/>
  <c r="T34" i="7"/>
  <c r="U42" i="7"/>
  <c r="T42" i="7"/>
  <c r="U46" i="7"/>
  <c r="T46" i="7"/>
  <c r="T46" i="6"/>
  <c r="U50" i="7"/>
  <c r="T50" i="7"/>
  <c r="T50" i="6"/>
  <c r="U54" i="7"/>
  <c r="T54" i="7"/>
  <c r="T54" i="6"/>
  <c r="U58" i="7"/>
  <c r="T58" i="7"/>
  <c r="U62" i="7"/>
  <c r="U67" i="7" s="1"/>
  <c r="T62" i="7"/>
  <c r="T67" i="7" s="1"/>
  <c r="U70" i="7"/>
  <c r="T70" i="7"/>
  <c r="U74" i="7"/>
  <c r="T74" i="7"/>
  <c r="U82" i="7"/>
  <c r="T82" i="7"/>
  <c r="T82" i="6"/>
  <c r="T86" i="7"/>
  <c r="U86" i="7"/>
  <c r="T86" i="6"/>
  <c r="T90" i="7"/>
  <c r="U90" i="7"/>
  <c r="U102" i="7"/>
  <c r="T102" i="7"/>
  <c r="T106" i="7"/>
  <c r="U106" i="7"/>
  <c r="U110" i="7"/>
  <c r="T110" i="7"/>
  <c r="T110" i="6"/>
  <c r="U114" i="7"/>
  <c r="T114" i="7"/>
  <c r="T114" i="6"/>
  <c r="U119" i="7"/>
  <c r="T119" i="7"/>
  <c r="T119" i="6"/>
  <c r="U123" i="7"/>
  <c r="T123" i="7"/>
  <c r="U127" i="7"/>
  <c r="T127" i="7"/>
  <c r="U135" i="7"/>
  <c r="T135" i="7"/>
  <c r="U139" i="7"/>
  <c r="T139" i="7"/>
  <c r="T44" i="9" s="1"/>
  <c r="U143" i="7"/>
  <c r="T143" i="7"/>
  <c r="T143" i="6"/>
  <c r="U147" i="7"/>
  <c r="T147" i="7"/>
  <c r="T147" i="6"/>
  <c r="T151" i="7"/>
  <c r="U151" i="7"/>
  <c r="T151" i="6"/>
  <c r="U159" i="7"/>
  <c r="T159" i="7"/>
  <c r="T163" i="7"/>
  <c r="U163" i="7"/>
  <c r="U167" i="7"/>
  <c r="T167" i="7"/>
  <c r="U171" i="7"/>
  <c r="T171" i="7"/>
  <c r="U175" i="7"/>
  <c r="T175" i="7"/>
  <c r="T175" i="6"/>
  <c r="X5" i="7"/>
  <c r="W5" i="7"/>
  <c r="W5" i="6"/>
  <c r="X9" i="7"/>
  <c r="W9" i="7"/>
  <c r="X13" i="7"/>
  <c r="W13" i="7"/>
  <c r="X17" i="7"/>
  <c r="W17" i="7"/>
  <c r="X21" i="7"/>
  <c r="X25" i="7" s="1"/>
  <c r="W21" i="7"/>
  <c r="W25" i="7" s="1"/>
  <c r="X29" i="7"/>
  <c r="W29" i="7"/>
  <c r="W29" i="6"/>
  <c r="W33" i="7"/>
  <c r="X33" i="7"/>
  <c r="W33" i="6"/>
  <c r="W37" i="7"/>
  <c r="X37" i="7"/>
  <c r="W37" i="6"/>
  <c r="X41" i="7"/>
  <c r="W41" i="7"/>
  <c r="X45" i="7"/>
  <c r="W45" i="7"/>
  <c r="X49" i="7"/>
  <c r="W49" i="7"/>
  <c r="X53" i="7"/>
  <c r="W53" i="7"/>
  <c r="X57" i="7"/>
  <c r="W57" i="7"/>
  <c r="W65" i="7"/>
  <c r="X65" i="7"/>
  <c r="W65" i="6"/>
  <c r="W69" i="7"/>
  <c r="X69" i="7"/>
  <c r="W69" i="6"/>
  <c r="X73" i="7"/>
  <c r="W73" i="7"/>
  <c r="X77" i="7"/>
  <c r="W77" i="7"/>
  <c r="W81" i="7"/>
  <c r="X81" i="7"/>
  <c r="X85" i="7"/>
  <c r="W85" i="7"/>
  <c r="X89" i="7"/>
  <c r="W89" i="7"/>
  <c r="X93" i="7"/>
  <c r="W93" i="7"/>
  <c r="W93" i="6"/>
  <c r="W97" i="7"/>
  <c r="X97" i="7"/>
  <c r="W97" i="6"/>
  <c r="W101" i="7"/>
  <c r="X101" i="7"/>
  <c r="W101" i="6"/>
  <c r="W105" i="7"/>
  <c r="X105" i="7"/>
  <c r="X109" i="7"/>
  <c r="W109" i="7"/>
  <c r="X113" i="7"/>
  <c r="W113" i="7"/>
  <c r="X118" i="7"/>
  <c r="W118" i="7"/>
  <c r="W122" i="5"/>
  <c r="V122" i="7" s="1"/>
  <c r="X122" i="7"/>
  <c r="W122" i="7"/>
  <c r="W126" i="5"/>
  <c r="V126" i="7" s="1"/>
  <c r="X126" i="7"/>
  <c r="W126" i="7"/>
  <c r="W126" i="6"/>
  <c r="W130" i="5"/>
  <c r="V130" i="7" s="1"/>
  <c r="W130" i="7"/>
  <c r="X130" i="7"/>
  <c r="W130" i="6"/>
  <c r="W134" i="5"/>
  <c r="V134" i="7" s="1"/>
  <c r="W134" i="7"/>
  <c r="X134" i="7"/>
  <c r="W134" i="6"/>
  <c r="W138" i="5"/>
  <c r="X138" i="7"/>
  <c r="W138" i="7"/>
  <c r="W142" i="5"/>
  <c r="X142" i="7"/>
  <c r="W142" i="7"/>
  <c r="W146" i="5"/>
  <c r="W146" i="7"/>
  <c r="X146" i="7"/>
  <c r="W150" i="5"/>
  <c r="V150" i="7" s="1"/>
  <c r="W150" i="7"/>
  <c r="X150" i="7"/>
  <c r="W154" i="5"/>
  <c r="V154" i="7" s="1"/>
  <c r="X154" i="7"/>
  <c r="W154" i="7"/>
  <c r="W158" i="5"/>
  <c r="V158" i="7" s="1"/>
  <c r="X158" i="7"/>
  <c r="W158" i="7"/>
  <c r="W158" i="6"/>
  <c r="W162" i="5"/>
  <c r="V162" i="7" s="1"/>
  <c r="X162" i="7"/>
  <c r="W162" i="7"/>
  <c r="W162" i="6"/>
  <c r="X170" i="7"/>
  <c r="W170" i="7"/>
  <c r="X174" i="7"/>
  <c r="W174" i="7"/>
  <c r="X178" i="7"/>
  <c r="W178" i="7"/>
  <c r="Z4" i="7"/>
  <c r="AA4" i="7"/>
  <c r="AA8" i="7"/>
  <c r="Z8" i="7"/>
  <c r="AA12" i="7"/>
  <c r="Z12" i="7"/>
  <c r="Z12" i="6"/>
  <c r="AA16" i="7"/>
  <c r="Z16" i="7"/>
  <c r="Z16" i="6"/>
  <c r="Z24" i="7"/>
  <c r="AA24" i="7"/>
  <c r="Z28" i="7"/>
  <c r="AA28" i="7"/>
  <c r="Z32" i="7"/>
  <c r="AA32" i="7"/>
  <c r="AA36" i="7"/>
  <c r="Z36" i="7"/>
  <c r="Z36" i="6"/>
  <c r="AA40" i="7"/>
  <c r="Z40" i="7"/>
  <c r="Z40" i="6"/>
  <c r="AA44" i="7"/>
  <c r="Z44" i="7"/>
  <c r="Z44" i="6"/>
  <c r="Z52" i="7"/>
  <c r="Z52" i="6"/>
  <c r="AA52" i="7"/>
  <c r="Z56" i="7"/>
  <c r="AA56" i="7"/>
  <c r="Z56" i="6"/>
  <c r="AA60" i="7"/>
  <c r="Z60" i="7"/>
  <c r="AA64" i="7"/>
  <c r="Z64" i="7"/>
  <c r="Z64" i="6"/>
  <c r="AA68" i="7"/>
  <c r="Z68" i="7"/>
  <c r="Z68" i="6"/>
  <c r="AA72" i="7"/>
  <c r="Z72" i="7"/>
  <c r="Z72" i="6"/>
  <c r="AA76" i="7"/>
  <c r="Z76" i="7"/>
  <c r="Z76" i="6"/>
  <c r="Z80" i="7"/>
  <c r="AA80" i="7"/>
  <c r="Z80" i="6"/>
  <c r="Z92" i="5"/>
  <c r="Y92" i="7" s="1"/>
  <c r="AA92" i="7"/>
  <c r="Z92" i="7"/>
  <c r="Z96" i="5"/>
  <c r="Y96" i="7" s="1"/>
  <c r="Z96" i="7"/>
  <c r="AA96" i="7"/>
  <c r="Z96" i="6"/>
  <c r="Z100" i="5"/>
  <c r="Y100" i="7" s="1"/>
  <c r="AA100" i="7"/>
  <c r="Z100" i="7"/>
  <c r="Z100" i="6"/>
  <c r="Z104" i="5"/>
  <c r="Y104" i="7" s="1"/>
  <c r="AA104" i="7"/>
  <c r="Z104" i="7"/>
  <c r="Z104" i="6"/>
  <c r="Z108" i="5"/>
  <c r="Y108" i="7" s="1"/>
  <c r="AA108" i="7"/>
  <c r="Z108" i="7"/>
  <c r="Z108" i="6"/>
  <c r="Z112" i="5"/>
  <c r="Y112" i="7" s="1"/>
  <c r="AA112" i="7"/>
  <c r="Z112" i="7"/>
  <c r="Z112" i="6"/>
  <c r="Z117" i="5"/>
  <c r="Y117" i="7" s="1"/>
  <c r="AA117" i="7"/>
  <c r="Z117" i="7"/>
  <c r="Z117" i="6"/>
  <c r="Z121" i="5"/>
  <c r="Y121" i="7" s="1"/>
  <c r="Z121" i="7"/>
  <c r="AA121" i="7"/>
  <c r="Z129" i="5"/>
  <c r="Y129" i="7" s="1"/>
  <c r="AA129" i="7"/>
  <c r="Z129" i="7"/>
  <c r="Z129" i="6"/>
  <c r="Z133" i="5"/>
  <c r="Y133" i="7" s="1"/>
  <c r="Z133" i="7"/>
  <c r="AA133" i="7"/>
  <c r="Z133" i="6"/>
  <c r="Z141" i="5"/>
  <c r="Y141" i="7" s="1"/>
  <c r="AA141" i="7"/>
  <c r="Z141" i="7"/>
  <c r="Z141" i="6"/>
  <c r="Z145" i="5"/>
  <c r="Y145" i="7" s="1"/>
  <c r="Z145" i="7"/>
  <c r="AA145" i="7"/>
  <c r="Z145" i="6"/>
  <c r="Z153" i="5"/>
  <c r="Y153" i="7" s="1"/>
  <c r="AA153" i="7"/>
  <c r="Z153" i="7"/>
  <c r="Z157" i="5"/>
  <c r="Y157" i="7" s="1"/>
  <c r="AA157" i="7"/>
  <c r="Z157" i="7"/>
  <c r="Z157" i="6"/>
  <c r="Z165" i="5"/>
  <c r="Y165" i="7" s="1"/>
  <c r="AA165" i="7"/>
  <c r="Z165" i="7"/>
  <c r="Z165" i="6"/>
  <c r="Z169" i="5"/>
  <c r="Y169" i="7" s="1"/>
  <c r="AA169" i="7"/>
  <c r="Z169" i="7"/>
  <c r="Z169" i="6"/>
  <c r="AA177" i="7"/>
  <c r="Z177" i="7"/>
  <c r="Z177" i="6"/>
  <c r="AC3" i="5"/>
  <c r="AB3" i="7" s="1"/>
  <c r="AB6" i="7" s="1"/>
  <c r="AD3" i="7"/>
  <c r="AC3" i="7"/>
  <c r="AC3" i="6"/>
  <c r="AC7" i="5"/>
  <c r="AB7" i="7" s="1"/>
  <c r="AB11" i="7" s="1"/>
  <c r="AC7" i="7"/>
  <c r="AD7" i="7"/>
  <c r="AC7" i="6"/>
  <c r="AC15" i="5"/>
  <c r="AB15" i="7" s="1"/>
  <c r="AD15" i="7"/>
  <c r="AC15" i="7"/>
  <c r="AC15" i="6"/>
  <c r="AC19" i="5"/>
  <c r="AB19" i="7" s="1"/>
  <c r="AD19" i="7"/>
  <c r="AC19" i="7"/>
  <c r="AC19" i="6"/>
  <c r="AC23" i="5"/>
  <c r="AB23" i="7" s="1"/>
  <c r="AD23" i="7"/>
  <c r="AC23" i="7"/>
  <c r="AC23" i="6"/>
  <c r="AC27" i="5"/>
  <c r="AB27" i="7" s="1"/>
  <c r="AD27" i="7"/>
  <c r="AC27" i="7"/>
  <c r="AC27" i="6"/>
  <c r="AC31" i="5"/>
  <c r="AB31" i="7" s="1"/>
  <c r="AD31" i="7"/>
  <c r="AC31" i="7"/>
  <c r="AC31" i="6"/>
  <c r="AC35" i="5"/>
  <c r="AB35" i="7" s="1"/>
  <c r="AD35" i="7"/>
  <c r="AC35" i="7"/>
  <c r="AC35" i="6"/>
  <c r="AC39" i="5"/>
  <c r="AB39" i="7" s="1"/>
  <c r="AB43" i="7" s="1"/>
  <c r="AD39" i="7"/>
  <c r="AC39" i="7"/>
  <c r="AC39" i="6"/>
  <c r="AC47" i="5"/>
  <c r="AB47" i="7" s="1"/>
  <c r="AD47" i="7"/>
  <c r="AC47" i="7"/>
  <c r="AC47" i="6"/>
  <c r="AC51" i="5"/>
  <c r="AB51" i="7" s="1"/>
  <c r="AB55" i="7" s="1"/>
  <c r="AD51" i="7"/>
  <c r="AC51" i="7"/>
  <c r="AC51" i="6"/>
  <c r="AC59" i="5"/>
  <c r="AB59" i="7" s="1"/>
  <c r="AC59" i="7"/>
  <c r="AD59" i="7"/>
  <c r="AC59" i="6"/>
  <c r="AC63" i="5"/>
  <c r="AB63" i="7" s="1"/>
  <c r="AD63" i="7"/>
  <c r="AC63" i="7"/>
  <c r="AC63" i="6"/>
  <c r="AC71" i="5"/>
  <c r="AB71" i="7" s="1"/>
  <c r="AC71" i="7"/>
  <c r="AD71" i="7"/>
  <c r="AC71" i="6"/>
  <c r="AC75" i="5"/>
  <c r="AB75" i="7" s="1"/>
  <c r="AD75" i="7"/>
  <c r="AC75" i="7"/>
  <c r="AC75" i="6"/>
  <c r="AC79" i="5"/>
  <c r="AB79" i="7" s="1"/>
  <c r="AD79" i="7"/>
  <c r="AC79" i="7"/>
  <c r="AC79" i="6"/>
  <c r="AC83" i="5"/>
  <c r="AB83" i="7" s="1"/>
  <c r="AC83" i="7"/>
  <c r="AC83" i="6"/>
  <c r="AD83" i="7"/>
  <c r="AD87" i="7"/>
  <c r="AC87" i="7"/>
  <c r="AC87" i="6"/>
  <c r="AD91" i="7"/>
  <c r="AC91" i="7"/>
  <c r="AC91" i="6"/>
  <c r="AD95" i="7"/>
  <c r="AC95" i="7"/>
  <c r="AC95" i="6"/>
  <c r="AD99" i="7"/>
  <c r="AC99" i="7"/>
  <c r="AC99" i="6"/>
  <c r="AD107" i="7"/>
  <c r="AC107" i="7"/>
  <c r="AC107" i="6"/>
  <c r="AC111" i="7"/>
  <c r="AD111" i="7"/>
  <c r="AC111" i="6"/>
  <c r="AC115" i="7"/>
  <c r="AD115" i="7"/>
  <c r="AC115" i="6"/>
  <c r="AC120" i="7"/>
  <c r="AD120" i="7"/>
  <c r="AC120" i="6"/>
  <c r="AD124" i="7"/>
  <c r="AC124" i="7"/>
  <c r="AC124" i="6"/>
  <c r="AC128" i="7"/>
  <c r="AD128" i="7"/>
  <c r="AC128" i="6"/>
  <c r="AD132" i="7"/>
  <c r="AC132" i="7"/>
  <c r="AC132" i="6"/>
  <c r="AC136" i="5"/>
  <c r="AB136" i="7" s="1"/>
  <c r="AD136" i="7"/>
  <c r="AC136" i="7"/>
  <c r="AC136" i="6"/>
  <c r="AC140" i="5"/>
  <c r="AB140" i="7" s="1"/>
  <c r="AC140" i="7"/>
  <c r="AD140" i="7"/>
  <c r="AC140" i="6"/>
  <c r="AC144" i="5"/>
  <c r="AB144" i="7" s="1"/>
  <c r="AC144" i="7"/>
  <c r="AD144" i="7"/>
  <c r="AC144" i="6"/>
  <c r="AC148" i="5"/>
  <c r="AB148" i="7" s="1"/>
  <c r="AC148" i="7"/>
  <c r="AD148" i="7"/>
  <c r="AC148" i="6"/>
  <c r="AC152" i="5"/>
  <c r="AB152" i="7" s="1"/>
  <c r="AD152" i="7"/>
  <c r="AC152" i="6"/>
  <c r="AC152" i="7"/>
  <c r="AC156" i="5"/>
  <c r="AB156" i="7" s="1"/>
  <c r="AC156" i="7"/>
  <c r="AD156" i="7"/>
  <c r="AC156" i="6"/>
  <c r="AC160" i="5"/>
  <c r="AB160" i="7" s="1"/>
  <c r="AD160" i="7"/>
  <c r="AC160" i="7"/>
  <c r="AC160" i="6"/>
  <c r="AC164" i="5"/>
  <c r="AB164" i="7" s="1"/>
  <c r="AB166" i="7" s="1"/>
  <c r="AD164" i="7"/>
  <c r="AC164" i="7"/>
  <c r="AC164" i="6"/>
  <c r="AC168" i="5"/>
  <c r="AB168" i="7" s="1"/>
  <c r="AD168" i="7"/>
  <c r="AC168" i="7"/>
  <c r="AC168" i="6"/>
  <c r="AC172" i="5"/>
  <c r="AB172" i="7" s="1"/>
  <c r="AD172" i="7"/>
  <c r="AC172" i="7"/>
  <c r="AC172" i="6"/>
  <c r="AC176" i="5"/>
  <c r="AB176" i="7" s="1"/>
  <c r="AB179" i="7" s="1"/>
  <c r="AD176" i="7"/>
  <c r="AC176" i="7"/>
  <c r="AC176" i="6"/>
  <c r="K109" i="6"/>
  <c r="K142" i="6"/>
  <c r="N28" i="6"/>
  <c r="N44" i="6"/>
  <c r="N104" i="6"/>
  <c r="N165" i="6"/>
  <c r="Q47" i="6"/>
  <c r="Q107" i="6"/>
  <c r="Q124" i="6"/>
  <c r="T66" i="6"/>
  <c r="T127" i="6"/>
  <c r="W9" i="6"/>
  <c r="W85" i="6"/>
  <c r="W146" i="6"/>
  <c r="Z28" i="6"/>
  <c r="E179" i="5"/>
  <c r="E179" i="6"/>
  <c r="E175" i="5"/>
  <c r="D175" i="7" s="1"/>
  <c r="D179" i="7" s="1"/>
  <c r="E175" i="7"/>
  <c r="F175" i="7"/>
  <c r="E175" i="6"/>
  <c r="E171" i="5"/>
  <c r="D171" i="7" s="1"/>
  <c r="E171" i="6"/>
  <c r="E167" i="5"/>
  <c r="D167" i="7" s="1"/>
  <c r="D173" i="7" s="1"/>
  <c r="E167" i="7"/>
  <c r="E173" i="7" s="1"/>
  <c r="F167" i="7"/>
  <c r="F173" i="7" s="1"/>
  <c r="E167" i="6"/>
  <c r="E163" i="5"/>
  <c r="D163" i="7" s="1"/>
  <c r="D166" i="7" s="1"/>
  <c r="E163" i="6"/>
  <c r="E163" i="7"/>
  <c r="E159" i="5"/>
  <c r="D159" i="7" s="1"/>
  <c r="E159" i="7"/>
  <c r="F159" i="7"/>
  <c r="E159" i="6"/>
  <c r="E155" i="5"/>
  <c r="E155" i="6"/>
  <c r="E151" i="5"/>
  <c r="D151" i="7" s="1"/>
  <c r="D155" i="7" s="1"/>
  <c r="E151" i="7"/>
  <c r="F151" i="7"/>
  <c r="E151" i="6"/>
  <c r="E147" i="5"/>
  <c r="E147" i="6"/>
  <c r="E147" i="7"/>
  <c r="F147" i="7"/>
  <c r="F52" i="9" s="1"/>
  <c r="E143" i="5"/>
  <c r="E143" i="7"/>
  <c r="F143" i="7"/>
  <c r="E143" i="6"/>
  <c r="E139" i="5"/>
  <c r="E139" i="7"/>
  <c r="E139" i="6"/>
  <c r="F139" i="7"/>
  <c r="E135" i="5"/>
  <c r="E135" i="6"/>
  <c r="E135" i="7"/>
  <c r="F135" i="7"/>
  <c r="E131" i="5"/>
  <c r="E131" i="6"/>
  <c r="E127" i="5"/>
  <c r="D127" i="7" s="1"/>
  <c r="D131" i="7" s="1"/>
  <c r="E127" i="6"/>
  <c r="F127" i="7"/>
  <c r="E123" i="5"/>
  <c r="D123" i="7" s="1"/>
  <c r="E123" i="7"/>
  <c r="E123" i="6"/>
  <c r="F123" i="7"/>
  <c r="E119" i="5"/>
  <c r="D119" i="7" s="1"/>
  <c r="D125" i="7" s="1"/>
  <c r="E119" i="7"/>
  <c r="E119" i="6"/>
  <c r="F119" i="7"/>
  <c r="E114" i="5"/>
  <c r="D114" i="7" s="1"/>
  <c r="E114" i="7"/>
  <c r="E114" i="6"/>
  <c r="F114" i="7"/>
  <c r="E110" i="5"/>
  <c r="D110" i="7" s="1"/>
  <c r="E110" i="6"/>
  <c r="E110" i="7"/>
  <c r="F110" i="7"/>
  <c r="E106" i="5"/>
  <c r="D106" i="7" s="1"/>
  <c r="E106" i="7"/>
  <c r="E106" i="6"/>
  <c r="F106" i="7"/>
  <c r="E102" i="5"/>
  <c r="D102" i="7" s="1"/>
  <c r="D103" i="7" s="1"/>
  <c r="F102" i="7"/>
  <c r="E102" i="6"/>
  <c r="E102" i="7"/>
  <c r="E98" i="5"/>
  <c r="E98" i="6"/>
  <c r="E94" i="5"/>
  <c r="E94" i="6"/>
  <c r="E90" i="5"/>
  <c r="D90" i="7" s="1"/>
  <c r="D94" i="7" s="1"/>
  <c r="E90" i="7"/>
  <c r="F90" i="7"/>
  <c r="E90" i="6"/>
  <c r="E86" i="5"/>
  <c r="D86" i="7" s="1"/>
  <c r="D88" i="7" s="1"/>
  <c r="E86" i="6"/>
  <c r="E86" i="7"/>
  <c r="F86" i="7"/>
  <c r="E82" i="5"/>
  <c r="D82" i="7" s="1"/>
  <c r="E82" i="7"/>
  <c r="E82" i="6"/>
  <c r="E78" i="5"/>
  <c r="E78" i="6"/>
  <c r="E74" i="5"/>
  <c r="D74" i="7" s="1"/>
  <c r="E74" i="7"/>
  <c r="E74" i="6"/>
  <c r="F74" i="7"/>
  <c r="E70" i="5"/>
  <c r="D70" i="7" s="1"/>
  <c r="D78" i="7" s="1"/>
  <c r="E70" i="6"/>
  <c r="E70" i="7"/>
  <c r="F70" i="7"/>
  <c r="E66" i="5"/>
  <c r="D66" i="7" s="1"/>
  <c r="E66" i="7"/>
  <c r="F66" i="7"/>
  <c r="E66" i="6"/>
  <c r="E62" i="5"/>
  <c r="D62" i="7" s="1"/>
  <c r="D67" i="7" s="1"/>
  <c r="E62" i="6"/>
  <c r="E62" i="7"/>
  <c r="F62" i="7"/>
  <c r="E58" i="5"/>
  <c r="D58" i="7" s="1"/>
  <c r="D61" i="7" s="1"/>
  <c r="E58" i="7"/>
  <c r="E58" i="6"/>
  <c r="E54" i="5"/>
  <c r="D54" i="7" s="1"/>
  <c r="E54" i="7"/>
  <c r="E54" i="6"/>
  <c r="F54" i="7"/>
  <c r="E50" i="5"/>
  <c r="D50" i="7" s="1"/>
  <c r="E50" i="7"/>
  <c r="E50" i="6"/>
  <c r="E46" i="5"/>
  <c r="D46" i="7" s="1"/>
  <c r="D48" i="7" s="1"/>
  <c r="E46" i="6"/>
  <c r="E46" i="7"/>
  <c r="F46" i="7"/>
  <c r="E42" i="5"/>
  <c r="D42" i="7" s="1"/>
  <c r="E42" i="7"/>
  <c r="E42" i="6"/>
  <c r="F42" i="7"/>
  <c r="E38" i="5"/>
  <c r="E38" i="6"/>
  <c r="E34" i="5"/>
  <c r="D34" i="7" s="1"/>
  <c r="D38" i="7" s="1"/>
  <c r="E34" i="7"/>
  <c r="E34" i="6"/>
  <c r="F34" i="7"/>
  <c r="E26" i="5"/>
  <c r="D26" i="7" s="1"/>
  <c r="D30" i="7" s="1"/>
  <c r="E26" i="7"/>
  <c r="E30" i="7" s="1"/>
  <c r="F26" i="7"/>
  <c r="F30" i="7" s="1"/>
  <c r="E26" i="6"/>
  <c r="E22" i="5"/>
  <c r="D22" i="7" s="1"/>
  <c r="D25" i="7" s="1"/>
  <c r="E22" i="6"/>
  <c r="E22" i="7"/>
  <c r="F22" i="7"/>
  <c r="E18" i="5"/>
  <c r="D18" i="7" s="1"/>
  <c r="E18" i="7"/>
  <c r="F18" i="7"/>
  <c r="E18" i="6"/>
  <c r="E14" i="5"/>
  <c r="D14" i="7" s="1"/>
  <c r="D20" i="7" s="1"/>
  <c r="E14" i="6"/>
  <c r="E14" i="7"/>
  <c r="F14" i="7"/>
  <c r="E10" i="5"/>
  <c r="D10" i="7" s="1"/>
  <c r="E10" i="7"/>
  <c r="F10" i="7"/>
  <c r="E10" i="6"/>
  <c r="E6" i="5"/>
  <c r="D47" i="9" s="1"/>
  <c r="E6" i="6"/>
  <c r="K105" i="6"/>
  <c r="K138" i="6"/>
  <c r="K174" i="6"/>
  <c r="N12" i="6"/>
  <c r="N72" i="6"/>
  <c r="N133" i="6"/>
  <c r="Q15" i="6"/>
  <c r="Q75" i="6"/>
  <c r="Q91" i="6"/>
  <c r="Q152" i="6"/>
  <c r="T34" i="6"/>
  <c r="T171" i="6"/>
  <c r="W53" i="6"/>
  <c r="W113" i="6"/>
  <c r="W174" i="6"/>
  <c r="Z60" i="6"/>
  <c r="Z92" i="6"/>
  <c r="F163" i="7"/>
  <c r="Z147" i="7"/>
  <c r="AF5" i="5"/>
  <c r="AE5" i="7" s="1"/>
  <c r="AE6" i="7" s="1"/>
  <c r="AG5" i="7"/>
  <c r="AF5" i="7"/>
  <c r="AG9" i="7"/>
  <c r="AF9" i="7"/>
  <c r="AF9" i="5"/>
  <c r="AE9" i="7" s="1"/>
  <c r="AE11" i="7" s="1"/>
  <c r="AG13" i="7"/>
  <c r="AF13" i="7"/>
  <c r="AF13" i="6"/>
  <c r="AF17" i="7"/>
  <c r="AG17" i="7"/>
  <c r="AF17" i="6"/>
  <c r="AG21" i="7"/>
  <c r="AF21" i="7"/>
  <c r="AG29" i="7"/>
  <c r="AF29" i="7"/>
  <c r="AF29" i="6"/>
  <c r="AG33" i="7"/>
  <c r="AF33" i="7"/>
  <c r="AF33" i="6"/>
  <c r="AG37" i="7"/>
  <c r="AF37" i="7"/>
  <c r="AG41" i="7"/>
  <c r="AF41" i="7"/>
  <c r="AG45" i="7"/>
  <c r="AF45" i="7"/>
  <c r="AF45" i="6"/>
  <c r="AG49" i="7"/>
  <c r="AF49" i="7"/>
  <c r="AF49" i="6"/>
  <c r="AG53" i="7"/>
  <c r="AF53" i="7"/>
  <c r="AG57" i="7"/>
  <c r="AF57" i="7"/>
  <c r="AG65" i="7"/>
  <c r="AF65" i="7"/>
  <c r="AF65" i="6"/>
  <c r="AG69" i="7"/>
  <c r="AF69" i="7"/>
  <c r="AG73" i="7"/>
  <c r="AF73" i="7"/>
  <c r="AF77" i="5"/>
  <c r="AE77" i="7" s="1"/>
  <c r="AG77" i="7"/>
  <c r="AF77" i="7"/>
  <c r="AF77" i="6"/>
  <c r="AF81" i="7"/>
  <c r="AG81" i="7"/>
  <c r="AF81" i="6"/>
  <c r="AG85" i="7"/>
  <c r="AF85" i="7"/>
  <c r="AG89" i="7"/>
  <c r="AF89" i="7"/>
  <c r="AG93" i="7"/>
  <c r="AF93" i="7"/>
  <c r="AF93" i="6"/>
  <c r="AG97" i="7"/>
  <c r="AF97" i="7"/>
  <c r="AF97" i="6"/>
  <c r="AF101" i="5"/>
  <c r="AE101" i="7" s="1"/>
  <c r="AG101" i="7"/>
  <c r="AF101" i="7"/>
  <c r="AG105" i="7"/>
  <c r="AF105" i="7"/>
  <c r="AG109" i="7"/>
  <c r="AF109" i="7"/>
  <c r="AF109" i="6"/>
  <c r="AF113" i="5"/>
  <c r="AE113" i="7" s="1"/>
  <c r="AF113" i="7"/>
  <c r="AG113" i="7"/>
  <c r="AF113" i="6"/>
  <c r="AG118" i="7"/>
  <c r="AF118" i="7"/>
  <c r="AG122" i="7"/>
  <c r="AF122" i="7"/>
  <c r="AF126" i="5"/>
  <c r="AE126" i="7" s="1"/>
  <c r="AG126" i="7"/>
  <c r="AF126" i="7"/>
  <c r="AF126" i="6"/>
  <c r="AG130" i="7"/>
  <c r="AF130" i="7"/>
  <c r="AF130" i="6"/>
  <c r="AG134" i="7"/>
  <c r="AF134" i="7"/>
  <c r="AG138" i="7"/>
  <c r="AF138" i="7"/>
  <c r="AG142" i="7"/>
  <c r="AF142" i="7"/>
  <c r="AF142" i="6"/>
  <c r="AF146" i="7"/>
  <c r="AG146" i="7"/>
  <c r="AF146" i="6"/>
  <c r="AF150" i="5"/>
  <c r="AE150" i="7" s="1"/>
  <c r="AE155" i="7" s="1"/>
  <c r="AG150" i="7"/>
  <c r="AF150" i="7"/>
  <c r="AG154" i="7"/>
  <c r="AF154" i="7"/>
  <c r="AF158" i="5"/>
  <c r="AE158" i="7" s="1"/>
  <c r="AE161" i="7" s="1"/>
  <c r="AG158" i="7"/>
  <c r="AF158" i="7"/>
  <c r="AF158" i="6"/>
  <c r="AF162" i="7"/>
  <c r="AG162" i="7"/>
  <c r="AF162" i="6"/>
  <c r="AG170" i="7"/>
  <c r="AF170" i="7"/>
  <c r="AG174" i="7"/>
  <c r="AF174" i="7"/>
  <c r="AF174" i="6"/>
  <c r="AG178" i="7"/>
  <c r="AF178" i="7"/>
  <c r="AF178" i="6"/>
  <c r="AF5" i="6"/>
  <c r="AF37" i="6"/>
  <c r="AF69" i="6"/>
  <c r="AF101" i="6"/>
  <c r="AF134" i="6"/>
  <c r="W71" i="5"/>
  <c r="V71" i="7" s="1"/>
  <c r="X71" i="7"/>
  <c r="W71" i="7"/>
  <c r="W71" i="6"/>
  <c r="W75" i="5"/>
  <c r="V75" i="7" s="1"/>
  <c r="X75" i="7"/>
  <c r="W75" i="7"/>
  <c r="W75" i="6"/>
  <c r="W79" i="5"/>
  <c r="V79" i="7" s="1"/>
  <c r="X79" i="7"/>
  <c r="W79" i="7"/>
  <c r="W79" i="6"/>
  <c r="W83" i="5"/>
  <c r="V83" i="7" s="1"/>
  <c r="W83" i="7"/>
  <c r="X83" i="7"/>
  <c r="W83" i="6"/>
  <c r="W87" i="5"/>
  <c r="V87" i="7" s="1"/>
  <c r="V88" i="7" s="1"/>
  <c r="X87" i="7"/>
  <c r="W87" i="7"/>
  <c r="W87" i="6"/>
  <c r="W91" i="5"/>
  <c r="V91" i="7" s="1"/>
  <c r="X91" i="7"/>
  <c r="W91" i="7"/>
  <c r="W91" i="6"/>
  <c r="W95" i="5"/>
  <c r="V95" i="7" s="1"/>
  <c r="V98" i="7" s="1"/>
  <c r="X95" i="7"/>
  <c r="X98" i="7" s="1"/>
  <c r="W95" i="7"/>
  <c r="W98" i="7" s="1"/>
  <c r="W95" i="6"/>
  <c r="W99" i="5"/>
  <c r="V99" i="7" s="1"/>
  <c r="V103" i="7" s="1"/>
  <c r="X99" i="7"/>
  <c r="X103" i="7" s="1"/>
  <c r="W99" i="7"/>
  <c r="W103" i="7" s="1"/>
  <c r="W99" i="6"/>
  <c r="W107" i="5"/>
  <c r="V107" i="7" s="1"/>
  <c r="X107" i="7"/>
  <c r="W107" i="7"/>
  <c r="W107" i="6"/>
  <c r="W111" i="5"/>
  <c r="V111" i="7" s="1"/>
  <c r="X111" i="7"/>
  <c r="W111" i="7"/>
  <c r="W111" i="6"/>
  <c r="W115" i="5"/>
  <c r="V115" i="7" s="1"/>
  <c r="W115" i="7"/>
  <c r="X115" i="7"/>
  <c r="W115" i="6"/>
  <c r="W120" i="5"/>
  <c r="V120" i="7" s="1"/>
  <c r="X120" i="7"/>
  <c r="W120" i="7"/>
  <c r="W120" i="6"/>
  <c r="W124" i="5"/>
  <c r="V124" i="7" s="1"/>
  <c r="X124" i="7"/>
  <c r="W124" i="7"/>
  <c r="W124" i="6"/>
  <c r="W128" i="5"/>
  <c r="V128" i="7" s="1"/>
  <c r="X128" i="7"/>
  <c r="W128" i="7"/>
  <c r="W128" i="6"/>
  <c r="W132" i="5"/>
  <c r="V132" i="7" s="1"/>
  <c r="X132" i="7"/>
  <c r="W132" i="6"/>
  <c r="W136" i="5"/>
  <c r="V136" i="7" s="1"/>
  <c r="X136" i="7"/>
  <c r="W136" i="7"/>
  <c r="W136" i="6"/>
  <c r="W140" i="5"/>
  <c r="W140" i="7"/>
  <c r="W45" i="9" s="1"/>
  <c r="X140" i="7"/>
  <c r="X45" i="9" s="1"/>
  <c r="W140" i="6"/>
  <c r="W144" i="5"/>
  <c r="X144" i="7"/>
  <c r="X49" i="9" s="1"/>
  <c r="W144" i="7"/>
  <c r="W49" i="9" s="1"/>
  <c r="W144" i="6"/>
  <c r="W31" i="9" s="1"/>
  <c r="W148" i="5"/>
  <c r="X148" i="7"/>
  <c r="X53" i="9" s="1"/>
  <c r="W148" i="7"/>
  <c r="W53" i="9" s="1"/>
  <c r="W148" i="6"/>
  <c r="W152" i="5"/>
  <c r="V152" i="7" s="1"/>
  <c r="X152" i="7"/>
  <c r="W152" i="7"/>
  <c r="W152" i="6"/>
  <c r="W156" i="5"/>
  <c r="V156" i="7" s="1"/>
  <c r="X156" i="7"/>
  <c r="W156" i="7"/>
  <c r="W156" i="6"/>
  <c r="W160" i="5"/>
  <c r="V160" i="7" s="1"/>
  <c r="X160" i="7"/>
  <c r="W160" i="7"/>
  <c r="W160" i="6"/>
  <c r="W164" i="5"/>
  <c r="V164" i="7" s="1"/>
  <c r="W164" i="7"/>
  <c r="X164" i="7"/>
  <c r="W164" i="6"/>
  <c r="W168" i="5"/>
  <c r="V168" i="7" s="1"/>
  <c r="X168" i="7"/>
  <c r="W168" i="7"/>
  <c r="W168" i="6"/>
  <c r="W172" i="5"/>
  <c r="V172" i="7" s="1"/>
  <c r="X172" i="7"/>
  <c r="W172" i="7"/>
  <c r="W172" i="6"/>
  <c r="W176" i="5"/>
  <c r="V176" i="7" s="1"/>
  <c r="X176" i="7"/>
  <c r="W176" i="7"/>
  <c r="W176" i="6"/>
  <c r="AA2" i="7"/>
  <c r="AA6" i="7" s="1"/>
  <c r="Z2" i="7"/>
  <c r="Z6" i="7" s="1"/>
  <c r="Z2" i="6"/>
  <c r="AA10" i="7"/>
  <c r="Z10" i="6"/>
  <c r="Z10" i="7"/>
  <c r="AA14" i="7"/>
  <c r="Z14" i="7"/>
  <c r="Z14" i="6"/>
  <c r="Z18" i="7"/>
  <c r="AA18" i="7"/>
  <c r="Z18" i="6"/>
  <c r="AA22" i="7"/>
  <c r="Z22" i="7"/>
  <c r="Z22" i="6"/>
  <c r="AA26" i="7"/>
  <c r="AA30" i="7" s="1"/>
  <c r="Z26" i="7"/>
  <c r="Z30" i="7" s="1"/>
  <c r="Z26" i="6"/>
  <c r="AA34" i="7"/>
  <c r="Z34" i="7"/>
  <c r="Z42" i="7"/>
  <c r="AA42" i="7"/>
  <c r="AA46" i="7"/>
  <c r="Z46" i="7"/>
  <c r="AA50" i="7"/>
  <c r="Z50" i="7"/>
  <c r="AA54" i="7"/>
  <c r="Z54" i="7"/>
  <c r="Z54" i="6"/>
  <c r="AA58" i="7"/>
  <c r="Z58" i="7"/>
  <c r="Z58" i="6"/>
  <c r="AA62" i="7"/>
  <c r="Z62" i="7"/>
  <c r="Z62" i="6"/>
  <c r="Z66" i="7"/>
  <c r="AA66" i="7"/>
  <c r="AA70" i="7"/>
  <c r="Z70" i="7"/>
  <c r="AA74" i="7"/>
  <c r="Z74" i="7"/>
  <c r="Z82" i="7"/>
  <c r="AA82" i="7"/>
  <c r="AA86" i="7"/>
  <c r="Z86" i="7"/>
  <c r="Z86" i="6"/>
  <c r="AA90" i="7"/>
  <c r="Z90" i="7"/>
  <c r="Z90" i="6"/>
  <c r="AA102" i="7"/>
  <c r="Z102" i="7"/>
  <c r="Z106" i="7"/>
  <c r="AA106" i="7"/>
  <c r="AA110" i="7"/>
  <c r="Z110" i="7"/>
  <c r="AA114" i="7"/>
  <c r="Z114" i="7"/>
  <c r="AA119" i="7"/>
  <c r="Z119" i="7"/>
  <c r="Z119" i="6"/>
  <c r="AA123" i="7"/>
  <c r="Z123" i="7"/>
  <c r="Z123" i="6"/>
  <c r="AA127" i="7"/>
  <c r="Z127" i="7"/>
  <c r="Z127" i="6"/>
  <c r="AA135" i="7"/>
  <c r="Z135" i="7"/>
  <c r="AA139" i="7"/>
  <c r="Z139" i="7"/>
  <c r="AA143" i="7"/>
  <c r="Z143" i="7"/>
  <c r="AA151" i="7"/>
  <c r="Z151" i="7"/>
  <c r="Z151" i="6"/>
  <c r="AA159" i="7"/>
  <c r="Z159" i="7"/>
  <c r="Z159" i="6"/>
  <c r="Z163" i="7"/>
  <c r="AA163" i="7"/>
  <c r="AA167" i="7"/>
  <c r="Z167" i="7"/>
  <c r="AA171" i="7"/>
  <c r="Z171" i="7"/>
  <c r="Z171" i="6"/>
  <c r="AA175" i="7"/>
  <c r="Z175" i="7"/>
  <c r="Z175" i="6"/>
  <c r="AD5" i="7"/>
  <c r="AC5" i="7"/>
  <c r="AD9" i="7"/>
  <c r="AC9" i="7"/>
  <c r="AC9" i="6"/>
  <c r="AD13" i="7"/>
  <c r="AC13" i="7"/>
  <c r="AC13" i="6"/>
  <c r="AD17" i="7"/>
  <c r="AC17" i="7"/>
  <c r="AD21" i="7"/>
  <c r="AD25" i="7" s="1"/>
  <c r="AC21" i="7"/>
  <c r="AC25" i="7" s="1"/>
  <c r="AD29" i="7"/>
  <c r="AC29" i="7"/>
  <c r="AC29" i="6"/>
  <c r="AD33" i="7"/>
  <c r="AC33" i="7"/>
  <c r="AD37" i="7"/>
  <c r="AC37" i="7"/>
  <c r="AC41" i="7"/>
  <c r="AD41" i="7"/>
  <c r="AC41" i="6"/>
  <c r="AD45" i="7"/>
  <c r="AC45" i="7"/>
  <c r="AC45" i="6"/>
  <c r="AD49" i="7"/>
  <c r="AC49" i="7"/>
  <c r="AD53" i="7"/>
  <c r="AC53" i="7"/>
  <c r="AD57" i="7"/>
  <c r="AC57" i="7"/>
  <c r="AC57" i="6"/>
  <c r="AC65" i="5"/>
  <c r="AB65" i="7" s="1"/>
  <c r="AC65" i="7"/>
  <c r="AD65" i="7"/>
  <c r="AC69" i="5"/>
  <c r="AB69" i="7" s="1"/>
  <c r="AD69" i="7"/>
  <c r="AC69" i="7"/>
  <c r="AC73" i="5"/>
  <c r="AB73" i="7" s="1"/>
  <c r="AC73" i="7"/>
  <c r="AD73" i="7"/>
  <c r="AC73" i="6"/>
  <c r="AC77" i="5"/>
  <c r="AB77" i="7" s="1"/>
  <c r="AD77" i="7"/>
  <c r="AC77" i="7"/>
  <c r="AC77" i="6"/>
  <c r="AC81" i="5"/>
  <c r="AB81" i="7" s="1"/>
  <c r="AD81" i="7"/>
  <c r="AC81" i="7"/>
  <c r="AC85" i="5"/>
  <c r="AB85" i="7" s="1"/>
  <c r="AB88" i="7" s="1"/>
  <c r="AD85" i="7"/>
  <c r="AD88" i="7" s="1"/>
  <c r="AC85" i="7"/>
  <c r="AC88" i="7" s="1"/>
  <c r="AC89" i="5"/>
  <c r="AB89" i="7" s="1"/>
  <c r="AD89" i="7"/>
  <c r="AC89" i="7"/>
  <c r="AC89" i="6"/>
  <c r="AC93" i="5"/>
  <c r="AB93" i="7" s="1"/>
  <c r="AD93" i="7"/>
  <c r="AC93" i="7"/>
  <c r="AC93" i="6"/>
  <c r="AD97" i="7"/>
  <c r="AC97" i="7"/>
  <c r="AD101" i="7"/>
  <c r="AC101" i="7"/>
  <c r="AD105" i="7"/>
  <c r="AC105" i="7"/>
  <c r="AC105" i="6"/>
  <c r="AD109" i="7"/>
  <c r="AC109" i="7"/>
  <c r="AC109" i="6"/>
  <c r="AD113" i="7"/>
  <c r="AC113" i="7"/>
  <c r="AD118" i="7"/>
  <c r="AC118" i="7"/>
  <c r="AD122" i="7"/>
  <c r="AC122" i="7"/>
  <c r="AC122" i="6"/>
  <c r="AD126" i="7"/>
  <c r="AC126" i="7"/>
  <c r="AC126" i="6"/>
  <c r="AC130" i="7"/>
  <c r="AD130" i="7"/>
  <c r="AC134" i="7"/>
  <c r="AD134" i="7"/>
  <c r="AC138" i="7"/>
  <c r="AD138" i="7"/>
  <c r="AC138" i="6"/>
  <c r="AC142" i="7"/>
  <c r="AD142" i="7"/>
  <c r="AC142" i="6"/>
  <c r="AC146" i="7"/>
  <c r="AD146" i="7"/>
  <c r="AD150" i="7"/>
  <c r="AC150" i="7"/>
  <c r="AC154" i="7"/>
  <c r="AD154" i="7"/>
  <c r="AC154" i="6"/>
  <c r="AD158" i="7"/>
  <c r="AC158" i="7"/>
  <c r="AC158" i="6"/>
  <c r="AC162" i="7"/>
  <c r="AC166" i="7" s="1"/>
  <c r="AD162" i="7"/>
  <c r="AD166" i="7" s="1"/>
  <c r="AC170" i="7"/>
  <c r="AD170" i="7"/>
  <c r="AC170" i="6"/>
  <c r="AD174" i="7"/>
  <c r="AC174" i="7"/>
  <c r="AC174" i="6"/>
  <c r="AC178" i="7"/>
  <c r="AD178" i="7"/>
  <c r="Z42" i="6"/>
  <c r="Z135" i="6"/>
  <c r="Z163" i="6"/>
  <c r="AC17" i="6"/>
  <c r="AC49" i="6"/>
  <c r="AC81" i="6"/>
  <c r="AC113" i="6"/>
  <c r="AC146" i="6"/>
  <c r="AC178" i="6"/>
  <c r="AF57" i="6"/>
  <c r="AF89" i="6"/>
  <c r="AF122" i="6"/>
  <c r="AF154" i="6"/>
  <c r="AF130" i="5"/>
  <c r="AE130" i="7" s="1"/>
  <c r="AG2" i="7"/>
  <c r="AG6" i="7" s="1"/>
  <c r="AF2" i="7"/>
  <c r="AF6" i="7" s="1"/>
  <c r="AF2" i="6"/>
  <c r="AG10" i="7"/>
  <c r="AF10" i="7"/>
  <c r="AF10" i="6"/>
  <c r="AF14" i="7"/>
  <c r="AG14" i="7"/>
  <c r="AF14" i="6"/>
  <c r="AF18" i="7"/>
  <c r="AG18" i="7"/>
  <c r="AF18" i="6"/>
  <c r="AF22" i="7"/>
  <c r="AG22" i="7"/>
  <c r="AF22" i="6"/>
  <c r="AF26" i="7"/>
  <c r="AF30" i="7" s="1"/>
  <c r="AG26" i="7"/>
  <c r="AG30" i="7" s="1"/>
  <c r="AF26" i="6"/>
  <c r="AF34" i="6"/>
  <c r="AF34" i="7"/>
  <c r="AG34" i="7"/>
  <c r="AG42" i="7"/>
  <c r="AF42" i="7"/>
  <c r="AF42" i="6"/>
  <c r="AF46" i="7"/>
  <c r="AG46" i="7"/>
  <c r="AF46" i="6"/>
  <c r="AG50" i="7"/>
  <c r="AF50" i="7"/>
  <c r="AF50" i="6"/>
  <c r="AG54" i="7"/>
  <c r="AF54" i="7"/>
  <c r="AF54" i="6"/>
  <c r="AG58" i="7"/>
  <c r="AF58" i="7"/>
  <c r="AF58" i="6"/>
  <c r="AG62" i="7"/>
  <c r="AF62" i="7"/>
  <c r="AF62" i="6"/>
  <c r="AG66" i="7"/>
  <c r="AF66" i="7"/>
  <c r="AF66" i="6"/>
  <c r="AG70" i="7"/>
  <c r="AF70" i="7"/>
  <c r="AF70" i="6"/>
  <c r="AG74" i="7"/>
  <c r="AF74" i="7"/>
  <c r="AF74" i="6"/>
  <c r="AF82" i="7"/>
  <c r="AG82" i="7"/>
  <c r="AF82" i="6"/>
  <c r="AG86" i="7"/>
  <c r="AF86" i="7"/>
  <c r="AF86" i="6"/>
  <c r="AF90" i="7"/>
  <c r="AG90" i="7"/>
  <c r="AF90" i="6"/>
  <c r="AG102" i="7"/>
  <c r="AF102" i="7"/>
  <c r="AF102" i="6"/>
  <c r="AG106" i="7"/>
  <c r="AF106" i="6"/>
  <c r="AF106" i="7"/>
  <c r="AF110" i="7"/>
  <c r="AG110" i="7"/>
  <c r="AF110" i="6"/>
  <c r="AG114" i="7"/>
  <c r="AF114" i="7"/>
  <c r="AF114" i="6"/>
  <c r="AF119" i="7"/>
  <c r="AG119" i="7"/>
  <c r="AF119" i="6"/>
  <c r="AG123" i="7"/>
  <c r="AF123" i="7"/>
  <c r="AF123" i="6"/>
  <c r="AF127" i="7"/>
  <c r="AG127" i="7"/>
  <c r="AF127" i="6"/>
  <c r="AF135" i="7"/>
  <c r="AF135" i="6"/>
  <c r="AG135" i="7"/>
  <c r="AG139" i="7"/>
  <c r="AF139" i="7"/>
  <c r="AF139" i="6"/>
  <c r="AF143" i="7"/>
  <c r="AG143" i="7"/>
  <c r="AF143" i="6"/>
  <c r="AG147" i="7"/>
  <c r="AF147" i="7"/>
  <c r="AF147" i="6"/>
  <c r="AG151" i="7"/>
  <c r="AF151" i="7"/>
  <c r="AF151" i="6"/>
  <c r="AG159" i="7"/>
  <c r="AF159" i="7"/>
  <c r="AF159" i="6"/>
  <c r="AG163" i="7"/>
  <c r="AF163" i="7"/>
  <c r="AF163" i="6"/>
  <c r="AG167" i="7"/>
  <c r="AF167" i="7"/>
  <c r="AF167" i="6"/>
  <c r="AG171" i="7"/>
  <c r="AF171" i="7"/>
  <c r="AF171" i="6"/>
  <c r="AG175" i="7"/>
  <c r="AF175" i="7"/>
  <c r="AF175" i="6"/>
  <c r="Z102" i="6"/>
  <c r="Z147" i="6"/>
  <c r="AC5" i="6"/>
  <c r="AC37" i="6"/>
  <c r="AC69" i="6"/>
  <c r="AC101" i="6"/>
  <c r="AC134" i="6"/>
  <c r="AE179" i="3"/>
  <c r="AB179" i="3"/>
  <c r="Y179" i="3"/>
  <c r="V179" i="3"/>
  <c r="S179" i="3"/>
  <c r="P179" i="3"/>
  <c r="M179" i="3"/>
  <c r="J179" i="3"/>
  <c r="K179" i="5" s="1"/>
  <c r="G179" i="3"/>
  <c r="D179" i="3"/>
  <c r="AE173" i="3"/>
  <c r="AB173" i="3"/>
  <c r="Y173" i="3"/>
  <c r="V173" i="3"/>
  <c r="W173" i="6" s="1"/>
  <c r="S173" i="3"/>
  <c r="T173" i="6" s="1"/>
  <c r="P173" i="3"/>
  <c r="R173" i="5" s="1"/>
  <c r="M173" i="3"/>
  <c r="N173" i="5" s="1"/>
  <c r="J173" i="3"/>
  <c r="K173" i="6" s="1"/>
  <c r="G173" i="3"/>
  <c r="D173" i="3"/>
  <c r="AE166" i="3"/>
  <c r="AB166" i="3"/>
  <c r="Y166" i="3"/>
  <c r="V166" i="3"/>
  <c r="X166" i="5" s="1"/>
  <c r="S166" i="3"/>
  <c r="P166" i="3"/>
  <c r="M166" i="3"/>
  <c r="J166" i="3"/>
  <c r="K166" i="6" s="1"/>
  <c r="G166" i="3"/>
  <c r="D166" i="3"/>
  <c r="E166" i="6" s="1"/>
  <c r="AE161" i="3"/>
  <c r="AB161" i="3"/>
  <c r="AD161" i="5" s="1"/>
  <c r="Y161" i="3"/>
  <c r="Z161" i="5" s="1"/>
  <c r="V161" i="3"/>
  <c r="S161" i="3"/>
  <c r="P161" i="3"/>
  <c r="M161" i="3"/>
  <c r="J161" i="3"/>
  <c r="K161" i="5" s="1"/>
  <c r="G161" i="3"/>
  <c r="D161" i="3"/>
  <c r="AE155" i="3"/>
  <c r="AB155" i="3"/>
  <c r="Y155" i="3"/>
  <c r="Z155" i="6" s="1"/>
  <c r="V155" i="3"/>
  <c r="S155" i="3"/>
  <c r="P155" i="3"/>
  <c r="Q155" i="6" s="1"/>
  <c r="M155" i="3"/>
  <c r="J155" i="3"/>
  <c r="L155" i="5" s="1"/>
  <c r="G155" i="3"/>
  <c r="H155" i="5" s="1"/>
  <c r="D155" i="3"/>
  <c r="AE149" i="3"/>
  <c r="AB149" i="3"/>
  <c r="Y149" i="3"/>
  <c r="AA149" i="5" s="1"/>
  <c r="V149" i="3"/>
  <c r="S149" i="3"/>
  <c r="P149" i="3"/>
  <c r="M149" i="3"/>
  <c r="J149" i="3"/>
  <c r="L149" i="5" s="1"/>
  <c r="L20" i="9" s="1"/>
  <c r="G149" i="3"/>
  <c r="D149" i="3"/>
  <c r="AE137" i="3"/>
  <c r="AB137" i="3"/>
  <c r="Y137" i="3"/>
  <c r="Z137" i="5" s="1"/>
  <c r="V137" i="3"/>
  <c r="X137" i="5" s="1"/>
  <c r="S137" i="3"/>
  <c r="P137" i="3"/>
  <c r="M137" i="3"/>
  <c r="J137" i="3"/>
  <c r="G137" i="3"/>
  <c r="D137" i="3"/>
  <c r="AE131" i="3"/>
  <c r="AF131" i="6" s="1"/>
  <c r="AB131" i="3"/>
  <c r="Y131" i="3"/>
  <c r="V131" i="3"/>
  <c r="S131" i="3"/>
  <c r="P131" i="3"/>
  <c r="M131" i="3"/>
  <c r="J131" i="3"/>
  <c r="G131" i="3"/>
  <c r="D131" i="3"/>
  <c r="AE103" i="3"/>
  <c r="AB103" i="3"/>
  <c r="Y103" i="3"/>
  <c r="AA103" i="5" s="1"/>
  <c r="V103" i="3"/>
  <c r="X103" i="5" s="1"/>
  <c r="S103" i="3"/>
  <c r="P103" i="3"/>
  <c r="R103" i="5" s="1"/>
  <c r="M103" i="3"/>
  <c r="J103" i="3"/>
  <c r="G103" i="3"/>
  <c r="D103" i="3"/>
  <c r="AE98" i="3"/>
  <c r="AB98" i="3"/>
  <c r="Y98" i="3"/>
  <c r="V98" i="3"/>
  <c r="S98" i="3"/>
  <c r="P98" i="3"/>
  <c r="M98" i="3"/>
  <c r="J98" i="3"/>
  <c r="G98" i="3"/>
  <c r="D98" i="3"/>
  <c r="AE94" i="3"/>
  <c r="AB94" i="3"/>
  <c r="Y94" i="3"/>
  <c r="V94" i="3"/>
  <c r="S94" i="3"/>
  <c r="P94" i="3"/>
  <c r="M94" i="3"/>
  <c r="J94" i="3"/>
  <c r="G94" i="3"/>
  <c r="D94" i="3"/>
  <c r="AE88" i="3"/>
  <c r="AB88" i="3"/>
  <c r="Y88" i="3"/>
  <c r="V88" i="3"/>
  <c r="X88" i="5" s="1"/>
  <c r="S88" i="3"/>
  <c r="P88" i="3"/>
  <c r="Q88" i="5" s="1"/>
  <c r="M88" i="3"/>
  <c r="J88" i="3"/>
  <c r="G88" i="3"/>
  <c r="D88" i="3"/>
  <c r="AE84" i="3"/>
  <c r="AB84" i="3"/>
  <c r="Y84" i="3"/>
  <c r="V84" i="3"/>
  <c r="W84" i="6" s="1"/>
  <c r="S84" i="3"/>
  <c r="P84" i="3"/>
  <c r="M84" i="3"/>
  <c r="J84" i="3"/>
  <c r="G84" i="3"/>
  <c r="D84" i="3"/>
  <c r="AE78" i="3"/>
  <c r="AB78" i="3"/>
  <c r="AC78" i="6" s="1"/>
  <c r="Y78" i="3"/>
  <c r="V78" i="3"/>
  <c r="W78" i="5" s="1"/>
  <c r="S78" i="3"/>
  <c r="P78" i="3"/>
  <c r="M78" i="3"/>
  <c r="J78" i="3"/>
  <c r="G78" i="3"/>
  <c r="D78" i="3"/>
  <c r="AE67" i="3"/>
  <c r="AB67" i="3"/>
  <c r="AC67" i="5" s="1"/>
  <c r="Y67" i="3"/>
  <c r="V67" i="3"/>
  <c r="S67" i="3"/>
  <c r="P67" i="3"/>
  <c r="M67" i="3"/>
  <c r="O67" i="5" s="1"/>
  <c r="J67" i="3"/>
  <c r="G67" i="3"/>
  <c r="D67" i="3"/>
  <c r="AE61" i="3"/>
  <c r="AB61" i="3"/>
  <c r="Y61" i="3"/>
  <c r="V61" i="3"/>
  <c r="S61" i="3"/>
  <c r="P61" i="3"/>
  <c r="M61" i="3"/>
  <c r="J61" i="3"/>
  <c r="G61" i="3"/>
  <c r="D61" i="3"/>
  <c r="AE55" i="3"/>
  <c r="AB55" i="3"/>
  <c r="AD55" i="5" s="1"/>
  <c r="Y55" i="3"/>
  <c r="V55" i="3"/>
  <c r="S55" i="3"/>
  <c r="P55" i="3"/>
  <c r="M55" i="3"/>
  <c r="N55" i="6" s="1"/>
  <c r="J55" i="3"/>
  <c r="G55" i="3"/>
  <c r="D55" i="3"/>
  <c r="AE48" i="3"/>
  <c r="AB48" i="3"/>
  <c r="Y48" i="3"/>
  <c r="Z48" i="6" s="1"/>
  <c r="V48" i="3"/>
  <c r="W48" i="6" s="1"/>
  <c r="S48" i="3"/>
  <c r="T48" i="5" s="1"/>
  <c r="P48" i="3"/>
  <c r="M48" i="3"/>
  <c r="J48" i="3"/>
  <c r="G48" i="3"/>
  <c r="D48" i="3"/>
  <c r="AE43" i="3"/>
  <c r="AB43" i="3"/>
  <c r="AC43" i="5" s="1"/>
  <c r="Y43" i="3"/>
  <c r="V43" i="3"/>
  <c r="S43" i="3"/>
  <c r="P43" i="3"/>
  <c r="M43" i="3"/>
  <c r="J43" i="3"/>
  <c r="G43" i="3"/>
  <c r="D43" i="3"/>
  <c r="AE38" i="3"/>
  <c r="AF38" i="6" s="1"/>
  <c r="AB38" i="3"/>
  <c r="Y38" i="3"/>
  <c r="V38" i="3"/>
  <c r="S38" i="3"/>
  <c r="P38" i="3"/>
  <c r="M38" i="3"/>
  <c r="J38" i="3"/>
  <c r="G38" i="3"/>
  <c r="H38" i="5" s="1"/>
  <c r="D38" i="3"/>
  <c r="AE30" i="3"/>
  <c r="AB30" i="3"/>
  <c r="Y30" i="3"/>
  <c r="V30" i="3"/>
  <c r="W30" i="5" s="1"/>
  <c r="S30" i="3"/>
  <c r="P30" i="3"/>
  <c r="M30" i="3"/>
  <c r="J30" i="3"/>
  <c r="G30" i="3"/>
  <c r="D30" i="3"/>
  <c r="AE25" i="3"/>
  <c r="AB25" i="3"/>
  <c r="Y25" i="3"/>
  <c r="V25" i="3"/>
  <c r="S25" i="3"/>
  <c r="P25" i="3"/>
  <c r="M25" i="3"/>
  <c r="J25" i="3"/>
  <c r="G25" i="3"/>
  <c r="D25" i="3"/>
  <c r="AE20" i="3"/>
  <c r="AB20" i="3"/>
  <c r="Y20" i="3"/>
  <c r="V20" i="3"/>
  <c r="S20" i="3"/>
  <c r="P20" i="3"/>
  <c r="M20" i="3"/>
  <c r="J20" i="3"/>
  <c r="G20" i="3"/>
  <c r="D20" i="3"/>
  <c r="AE11" i="3"/>
  <c r="AB11" i="3"/>
  <c r="AC11" i="5" s="1"/>
  <c r="Y11" i="3"/>
  <c r="V11" i="3"/>
  <c r="S11" i="3"/>
  <c r="P11" i="3"/>
  <c r="M11" i="3"/>
  <c r="N11" i="6" s="1"/>
  <c r="J11" i="3"/>
  <c r="G11" i="3"/>
  <c r="D11" i="3"/>
  <c r="AE6" i="3"/>
  <c r="AF6" i="6" s="1"/>
  <c r="AB6" i="3"/>
  <c r="AC6" i="6" s="1"/>
  <c r="Y6" i="3"/>
  <c r="V6" i="3"/>
  <c r="W6" i="5" s="1"/>
  <c r="S6" i="3"/>
  <c r="P6" i="3"/>
  <c r="M6" i="3"/>
  <c r="J6" i="3"/>
  <c r="K6" i="5" s="1"/>
  <c r="G6" i="3"/>
  <c r="D6" i="3"/>
  <c r="AG179" i="2"/>
  <c r="AF179" i="2"/>
  <c r="AG178" i="2"/>
  <c r="AF178" i="2"/>
  <c r="AG177" i="2"/>
  <c r="AF177" i="2"/>
  <c r="AG176" i="2"/>
  <c r="AF176" i="2"/>
  <c r="AG175" i="2"/>
  <c r="AF175" i="2"/>
  <c r="AG174" i="2"/>
  <c r="AF174" i="2"/>
  <c r="AG173" i="2"/>
  <c r="AF173" i="2"/>
  <c r="AG172" i="2"/>
  <c r="AF172" i="2"/>
  <c r="AG171" i="2"/>
  <c r="AF171" i="2"/>
  <c r="AG170" i="2"/>
  <c r="AF170" i="2"/>
  <c r="AG169" i="2"/>
  <c r="AF169" i="2"/>
  <c r="AG168" i="2"/>
  <c r="AF168" i="2"/>
  <c r="AG167" i="2"/>
  <c r="AF167" i="2"/>
  <c r="AG166" i="2"/>
  <c r="AF166" i="2"/>
  <c r="AG165" i="2"/>
  <c r="AF165" i="2"/>
  <c r="AG164" i="2"/>
  <c r="AF164" i="2"/>
  <c r="AG163" i="2"/>
  <c r="AF163" i="2"/>
  <c r="AG162" i="2"/>
  <c r="AF162" i="2"/>
  <c r="AG161" i="2"/>
  <c r="AF161" i="2"/>
  <c r="AG160" i="2"/>
  <c r="AF160" i="2"/>
  <c r="AG159" i="2"/>
  <c r="AF159" i="2"/>
  <c r="AG158" i="2"/>
  <c r="AF158" i="2"/>
  <c r="AG157" i="2"/>
  <c r="AF157" i="2"/>
  <c r="AG156" i="2"/>
  <c r="AF156" i="2"/>
  <c r="AG155" i="2"/>
  <c r="AF155" i="2"/>
  <c r="AG154" i="2"/>
  <c r="AF154" i="2"/>
  <c r="AG153" i="2"/>
  <c r="AF153" i="2"/>
  <c r="AG152" i="2"/>
  <c r="AF152" i="2"/>
  <c r="AG151" i="2"/>
  <c r="AF151" i="2"/>
  <c r="AG150" i="2"/>
  <c r="AF150" i="2"/>
  <c r="AG149" i="2"/>
  <c r="AF149" i="2"/>
  <c r="AG148" i="2"/>
  <c r="AF148" i="2"/>
  <c r="AG147" i="2"/>
  <c r="AF147" i="2"/>
  <c r="AG146" i="2"/>
  <c r="AF146" i="2"/>
  <c r="AG145" i="2"/>
  <c r="AF145" i="2"/>
  <c r="AG144" i="2"/>
  <c r="AF144" i="2"/>
  <c r="AG143" i="2"/>
  <c r="AF143" i="2"/>
  <c r="AG142" i="2"/>
  <c r="AF142" i="2"/>
  <c r="AG141" i="2"/>
  <c r="AF141" i="2"/>
  <c r="AG140" i="2"/>
  <c r="AF140" i="2"/>
  <c r="AG139" i="2"/>
  <c r="AF139" i="2"/>
  <c r="AG138" i="2"/>
  <c r="AF138" i="2"/>
  <c r="AG137" i="2"/>
  <c r="AF137" i="2"/>
  <c r="AG136" i="2"/>
  <c r="AF136" i="2"/>
  <c r="AG135" i="2"/>
  <c r="AF135" i="2"/>
  <c r="AG134" i="2"/>
  <c r="AF134" i="2"/>
  <c r="AG133" i="2"/>
  <c r="AF133" i="2"/>
  <c r="AG132" i="2"/>
  <c r="AF132" i="2"/>
  <c r="AG131" i="2"/>
  <c r="AF131" i="2"/>
  <c r="AG130" i="2"/>
  <c r="AF130" i="2"/>
  <c r="AG129" i="2"/>
  <c r="AF129" i="2"/>
  <c r="AG128" i="2"/>
  <c r="AF128" i="2"/>
  <c r="AG127" i="2"/>
  <c r="AF127" i="2"/>
  <c r="AG126" i="2"/>
  <c r="AF126" i="2"/>
  <c r="AG124" i="2"/>
  <c r="AF124" i="2"/>
  <c r="AG123" i="2"/>
  <c r="AF123" i="2"/>
  <c r="AG122" i="2"/>
  <c r="AF122" i="2"/>
  <c r="AG121" i="2"/>
  <c r="AF121" i="2"/>
  <c r="AG120" i="2"/>
  <c r="AF120" i="2"/>
  <c r="AG119" i="2"/>
  <c r="AF119" i="2"/>
  <c r="AG118" i="2"/>
  <c r="AF118" i="2"/>
  <c r="AG117" i="2"/>
  <c r="AF117" i="2"/>
  <c r="AG115" i="2"/>
  <c r="AF115" i="2"/>
  <c r="AG114" i="2"/>
  <c r="AF114" i="2"/>
  <c r="AG113" i="2"/>
  <c r="AF113" i="2"/>
  <c r="AG112" i="2"/>
  <c r="AF112" i="2"/>
  <c r="AG111" i="2"/>
  <c r="AF111" i="2"/>
  <c r="AG110" i="2"/>
  <c r="AF110" i="2"/>
  <c r="AG109" i="2"/>
  <c r="AF109" i="2"/>
  <c r="AG108" i="2"/>
  <c r="AF108" i="2"/>
  <c r="AG107" i="2"/>
  <c r="AF107" i="2"/>
  <c r="AG106" i="2"/>
  <c r="AF106" i="2"/>
  <c r="AG105" i="2"/>
  <c r="AF105" i="2"/>
  <c r="AG104" i="2"/>
  <c r="AF104" i="2"/>
  <c r="AG103" i="2"/>
  <c r="AF103" i="2"/>
  <c r="AG102" i="2"/>
  <c r="AF102" i="2"/>
  <c r="AG101" i="2"/>
  <c r="AF101" i="2"/>
  <c r="AG100" i="2"/>
  <c r="AF100" i="2"/>
  <c r="AG99" i="2"/>
  <c r="AF99" i="2"/>
  <c r="AG98" i="2"/>
  <c r="AF98" i="2"/>
  <c r="AG97" i="2"/>
  <c r="AF97" i="2"/>
  <c r="AG96" i="2"/>
  <c r="AF96" i="2"/>
  <c r="AG95" i="2"/>
  <c r="AF95" i="2"/>
  <c r="AG94" i="2"/>
  <c r="AF94" i="2"/>
  <c r="AG93" i="2"/>
  <c r="AF93" i="2"/>
  <c r="AG92" i="2"/>
  <c r="AF92" i="2"/>
  <c r="AG91" i="2"/>
  <c r="AF91" i="2"/>
  <c r="AG90" i="2"/>
  <c r="AF90" i="2"/>
  <c r="AG89" i="2"/>
  <c r="AF89" i="2"/>
  <c r="AG88" i="2"/>
  <c r="AF88" i="2"/>
  <c r="AG87" i="2"/>
  <c r="AF87" i="2"/>
  <c r="AG86" i="2"/>
  <c r="AF86" i="2"/>
  <c r="AG85" i="2"/>
  <c r="AF85" i="2"/>
  <c r="AG84" i="2"/>
  <c r="AF84" i="2"/>
  <c r="AG83" i="2"/>
  <c r="AF83" i="2"/>
  <c r="AG82" i="2"/>
  <c r="AF82" i="2"/>
  <c r="AG81" i="2"/>
  <c r="AF81" i="2"/>
  <c r="AG80" i="2"/>
  <c r="AF80" i="2"/>
  <c r="AG79" i="2"/>
  <c r="AF79" i="2"/>
  <c r="AG78" i="2"/>
  <c r="AF78" i="2"/>
  <c r="AG77" i="2"/>
  <c r="AF77" i="2"/>
  <c r="AG76" i="2"/>
  <c r="AF76" i="2"/>
  <c r="AG75" i="2"/>
  <c r="AF75" i="2"/>
  <c r="AG74" i="2"/>
  <c r="AF74" i="2"/>
  <c r="AG73" i="2"/>
  <c r="AF73" i="2"/>
  <c r="AG72" i="2"/>
  <c r="AF72" i="2"/>
  <c r="AG71" i="2"/>
  <c r="AF71" i="2"/>
  <c r="AG70" i="2"/>
  <c r="AF70" i="2"/>
  <c r="AG69" i="2"/>
  <c r="AF69" i="2"/>
  <c r="AG68" i="2"/>
  <c r="AF68" i="2"/>
  <c r="AG67" i="2"/>
  <c r="AF67" i="2"/>
  <c r="AG66" i="2"/>
  <c r="AF66" i="2"/>
  <c r="AG65" i="2"/>
  <c r="AF65" i="2"/>
  <c r="AG64" i="2"/>
  <c r="AF64" i="2"/>
  <c r="AG63" i="2"/>
  <c r="AF63" i="2"/>
  <c r="AG62" i="2"/>
  <c r="AF62" i="2"/>
  <c r="AG61" i="2"/>
  <c r="AF61" i="2"/>
  <c r="AG60" i="2"/>
  <c r="AF60" i="2"/>
  <c r="AG59" i="2"/>
  <c r="AF59" i="2"/>
  <c r="AG58" i="2"/>
  <c r="AF58" i="2"/>
  <c r="AG57" i="2"/>
  <c r="AF57" i="2"/>
  <c r="AG56" i="2"/>
  <c r="AF56" i="2"/>
  <c r="AG55" i="2"/>
  <c r="AF55" i="2"/>
  <c r="AG54" i="2"/>
  <c r="AF54" i="2"/>
  <c r="AG53" i="2"/>
  <c r="AF53" i="2"/>
  <c r="AG52" i="2"/>
  <c r="AF52" i="2"/>
  <c r="AG51" i="2"/>
  <c r="AF51" i="2"/>
  <c r="AG50" i="2"/>
  <c r="AF50" i="2"/>
  <c r="AG49" i="2"/>
  <c r="AF49" i="2"/>
  <c r="AG48" i="2"/>
  <c r="AF48" i="2"/>
  <c r="AG47" i="2"/>
  <c r="AF47" i="2"/>
  <c r="AG46" i="2"/>
  <c r="AF46" i="2"/>
  <c r="AG45" i="2"/>
  <c r="AF45" i="2"/>
  <c r="AG44" i="2"/>
  <c r="AF44" i="2"/>
  <c r="AG43" i="2"/>
  <c r="AF43" i="2"/>
  <c r="AG42" i="2"/>
  <c r="AF42" i="2"/>
  <c r="AG41" i="2"/>
  <c r="AF41" i="2"/>
  <c r="AG40" i="2"/>
  <c r="AF40" i="2"/>
  <c r="AG39" i="2"/>
  <c r="AF39" i="2"/>
  <c r="AG38" i="2"/>
  <c r="AF38" i="2"/>
  <c r="AG37" i="2"/>
  <c r="AF37" i="2"/>
  <c r="AG36" i="2"/>
  <c r="AF36" i="2"/>
  <c r="AG35" i="2"/>
  <c r="AF35" i="2"/>
  <c r="AG34" i="2"/>
  <c r="AF34" i="2"/>
  <c r="AG33" i="2"/>
  <c r="AF33" i="2"/>
  <c r="AG32" i="2"/>
  <c r="AF32" i="2"/>
  <c r="AG31" i="2"/>
  <c r="AF31" i="2"/>
  <c r="AG30" i="2"/>
  <c r="AF30" i="2"/>
  <c r="AG29" i="2"/>
  <c r="AF29" i="2"/>
  <c r="AG28" i="2"/>
  <c r="AF28" i="2"/>
  <c r="AG27" i="2"/>
  <c r="AF27" i="2"/>
  <c r="AG26" i="2"/>
  <c r="AF26" i="2"/>
  <c r="AG25" i="2"/>
  <c r="AF25" i="2"/>
  <c r="AG24" i="2"/>
  <c r="AF24" i="2"/>
  <c r="AG23" i="2"/>
  <c r="AF23" i="2"/>
  <c r="AG22" i="2"/>
  <c r="AF22" i="2"/>
  <c r="AG21" i="2"/>
  <c r="AF21" i="2"/>
  <c r="AG20" i="2"/>
  <c r="AF20" i="2"/>
  <c r="AG19" i="2"/>
  <c r="AF19" i="2"/>
  <c r="AG18" i="2"/>
  <c r="AF18" i="2"/>
  <c r="AG17" i="2"/>
  <c r="AF17" i="2"/>
  <c r="AG16" i="2"/>
  <c r="AF16" i="2"/>
  <c r="AG15" i="2"/>
  <c r="AF15" i="2"/>
  <c r="AG14" i="2"/>
  <c r="AF14" i="2"/>
  <c r="AG13" i="2"/>
  <c r="AF13" i="2"/>
  <c r="AG12" i="2"/>
  <c r="AF12" i="2"/>
  <c r="AG11" i="2"/>
  <c r="AF11" i="2"/>
  <c r="AG10" i="2"/>
  <c r="AF10" i="2"/>
  <c r="AG9" i="2"/>
  <c r="AF9" i="2"/>
  <c r="AG8" i="2"/>
  <c r="AF8" i="2"/>
  <c r="AG7" i="2"/>
  <c r="AF7" i="2"/>
  <c r="AG6" i="2"/>
  <c r="AF6" i="2"/>
  <c r="AG5" i="2"/>
  <c r="AF5" i="2"/>
  <c r="AG4" i="2"/>
  <c r="AF4" i="2"/>
  <c r="AG3" i="2"/>
  <c r="AF3" i="2"/>
  <c r="AG2" i="2"/>
  <c r="AF2" i="2"/>
  <c r="AD179" i="2"/>
  <c r="AC179" i="2"/>
  <c r="AD178" i="2"/>
  <c r="AC178" i="2"/>
  <c r="AD177" i="2"/>
  <c r="AC177" i="2"/>
  <c r="AD176" i="2"/>
  <c r="AC176" i="2"/>
  <c r="AD175" i="2"/>
  <c r="AC175" i="2"/>
  <c r="AD174" i="2"/>
  <c r="AC174" i="2"/>
  <c r="AD173" i="2"/>
  <c r="AC173" i="2"/>
  <c r="AD172" i="2"/>
  <c r="AC172" i="2"/>
  <c r="AD171" i="2"/>
  <c r="AC171" i="2"/>
  <c r="AD170" i="2"/>
  <c r="AC170" i="2"/>
  <c r="AD169" i="2"/>
  <c r="AC169" i="2"/>
  <c r="AD168" i="2"/>
  <c r="AC168" i="2"/>
  <c r="AD167" i="2"/>
  <c r="AC167" i="2"/>
  <c r="AD166" i="2"/>
  <c r="AC166" i="2"/>
  <c r="AD165" i="2"/>
  <c r="AC165" i="2"/>
  <c r="AD164" i="2"/>
  <c r="AC164" i="2"/>
  <c r="AD163" i="2"/>
  <c r="AC163" i="2"/>
  <c r="AD162" i="2"/>
  <c r="AC162" i="2"/>
  <c r="AD161" i="2"/>
  <c r="AC161" i="2"/>
  <c r="AD160" i="2"/>
  <c r="AC160" i="2"/>
  <c r="AD159" i="2"/>
  <c r="AC159" i="2"/>
  <c r="AD158" i="2"/>
  <c r="AC158" i="2"/>
  <c r="AD157" i="2"/>
  <c r="AC157" i="2"/>
  <c r="AD156" i="2"/>
  <c r="AC156" i="2"/>
  <c r="AD155" i="2"/>
  <c r="AC155" i="2"/>
  <c r="AD154" i="2"/>
  <c r="AC154" i="2"/>
  <c r="AD153" i="2"/>
  <c r="AC153" i="2"/>
  <c r="AD152" i="2"/>
  <c r="AC152" i="2"/>
  <c r="AD151" i="2"/>
  <c r="AC151" i="2"/>
  <c r="AD150" i="2"/>
  <c r="AC150" i="2"/>
  <c r="AD149" i="2"/>
  <c r="AC149" i="2"/>
  <c r="AD148" i="2"/>
  <c r="AC148" i="2"/>
  <c r="AD147" i="2"/>
  <c r="AC147" i="2"/>
  <c r="AD146" i="2"/>
  <c r="AC146" i="2"/>
  <c r="AD145" i="2"/>
  <c r="AC145" i="2"/>
  <c r="AD144" i="2"/>
  <c r="AC144" i="2"/>
  <c r="AD143" i="2"/>
  <c r="AC143" i="2"/>
  <c r="AD142" i="2"/>
  <c r="AC142" i="2"/>
  <c r="AD141" i="2"/>
  <c r="AC141" i="2"/>
  <c r="AD140" i="2"/>
  <c r="AC140" i="2"/>
  <c r="AD139" i="2"/>
  <c r="AC139" i="2"/>
  <c r="AD138" i="2"/>
  <c r="AC138" i="2"/>
  <c r="AD137" i="2"/>
  <c r="AC137" i="2"/>
  <c r="AD136" i="2"/>
  <c r="AC136" i="2"/>
  <c r="AD135" i="2"/>
  <c r="AC135" i="2"/>
  <c r="AD134" i="2"/>
  <c r="AC134" i="2"/>
  <c r="AD133" i="2"/>
  <c r="AC133" i="2"/>
  <c r="AD132" i="2"/>
  <c r="AC132" i="2"/>
  <c r="AD131" i="2"/>
  <c r="AC131" i="2"/>
  <c r="AD130" i="2"/>
  <c r="AC130" i="2"/>
  <c r="AD129" i="2"/>
  <c r="AC129" i="2"/>
  <c r="AD128" i="2"/>
  <c r="AC128" i="2"/>
  <c r="AD127" i="2"/>
  <c r="AC127" i="2"/>
  <c r="AD126" i="2"/>
  <c r="AC126" i="2"/>
  <c r="AD124" i="2"/>
  <c r="AC124" i="2"/>
  <c r="AD123" i="2"/>
  <c r="AC123" i="2"/>
  <c r="AD122" i="2"/>
  <c r="AC122" i="2"/>
  <c r="AD121" i="2"/>
  <c r="AC121" i="2"/>
  <c r="AD120" i="2"/>
  <c r="AC120" i="2"/>
  <c r="AD119" i="2"/>
  <c r="AC119" i="2"/>
  <c r="AD118" i="2"/>
  <c r="AC118" i="2"/>
  <c r="AD117" i="2"/>
  <c r="AC117" i="2"/>
  <c r="AD115" i="2"/>
  <c r="AC115" i="2"/>
  <c r="AD114" i="2"/>
  <c r="AC114" i="2"/>
  <c r="AD113" i="2"/>
  <c r="AC113" i="2"/>
  <c r="AD112" i="2"/>
  <c r="AC112" i="2"/>
  <c r="AD111" i="2"/>
  <c r="AC111" i="2"/>
  <c r="AD110" i="2"/>
  <c r="AC110" i="2"/>
  <c r="AD109" i="2"/>
  <c r="AC109" i="2"/>
  <c r="AD108" i="2"/>
  <c r="AC108" i="2"/>
  <c r="AD107" i="2"/>
  <c r="AC107" i="2"/>
  <c r="AD106" i="2"/>
  <c r="AC106" i="2"/>
  <c r="AD105" i="2"/>
  <c r="AC105" i="2"/>
  <c r="AD104" i="2"/>
  <c r="AC104" i="2"/>
  <c r="AD103" i="2"/>
  <c r="AC103" i="2"/>
  <c r="AD102" i="2"/>
  <c r="AC102" i="2"/>
  <c r="AD101" i="2"/>
  <c r="AC101" i="2"/>
  <c r="AD100" i="2"/>
  <c r="AC100" i="2"/>
  <c r="AD99" i="2"/>
  <c r="AC99" i="2"/>
  <c r="AD98" i="2"/>
  <c r="AC98" i="2"/>
  <c r="AD97" i="2"/>
  <c r="AC97" i="2"/>
  <c r="AD96" i="2"/>
  <c r="AC96" i="2"/>
  <c r="AD95" i="2"/>
  <c r="AC95" i="2"/>
  <c r="AD94" i="2"/>
  <c r="AC94" i="2"/>
  <c r="AD93" i="2"/>
  <c r="AC93" i="2"/>
  <c r="AD92" i="2"/>
  <c r="AC92" i="2"/>
  <c r="AD91" i="2"/>
  <c r="AC91" i="2"/>
  <c r="AD90" i="2"/>
  <c r="AC90" i="2"/>
  <c r="AD89" i="2"/>
  <c r="AC89" i="2"/>
  <c r="AD88" i="2"/>
  <c r="AC88" i="2"/>
  <c r="AD87" i="2"/>
  <c r="AC87" i="2"/>
  <c r="AD86" i="2"/>
  <c r="AC86" i="2"/>
  <c r="AD85" i="2"/>
  <c r="AC85" i="2"/>
  <c r="AD84" i="2"/>
  <c r="AC84" i="2"/>
  <c r="AD83" i="2"/>
  <c r="AC83" i="2"/>
  <c r="AD82" i="2"/>
  <c r="AC82" i="2"/>
  <c r="AD81" i="2"/>
  <c r="AC81" i="2"/>
  <c r="AD80" i="2"/>
  <c r="AC80" i="2"/>
  <c r="AD79" i="2"/>
  <c r="AC79" i="2"/>
  <c r="AD78" i="2"/>
  <c r="AC78" i="2"/>
  <c r="AD77" i="2"/>
  <c r="AC77" i="2"/>
  <c r="AD76" i="2"/>
  <c r="AC76" i="2"/>
  <c r="AD75" i="2"/>
  <c r="AC75" i="2"/>
  <c r="AD74" i="2"/>
  <c r="AC74" i="2"/>
  <c r="AD73" i="2"/>
  <c r="AC73" i="2"/>
  <c r="AD72" i="2"/>
  <c r="AC72" i="2"/>
  <c r="AD71" i="2"/>
  <c r="AC71" i="2"/>
  <c r="AD70" i="2"/>
  <c r="AC70" i="2"/>
  <c r="AD69" i="2"/>
  <c r="AC69" i="2"/>
  <c r="AD68" i="2"/>
  <c r="AC68" i="2"/>
  <c r="AD67" i="2"/>
  <c r="AC67" i="2"/>
  <c r="AD66" i="2"/>
  <c r="AC66" i="2"/>
  <c r="AD65" i="2"/>
  <c r="AC65" i="2"/>
  <c r="AD64" i="2"/>
  <c r="AC64" i="2"/>
  <c r="AD63" i="2"/>
  <c r="AC63" i="2"/>
  <c r="AD62" i="2"/>
  <c r="AC62" i="2"/>
  <c r="AD61" i="2"/>
  <c r="AC61" i="2"/>
  <c r="AD60" i="2"/>
  <c r="AC60" i="2"/>
  <c r="AD59" i="2"/>
  <c r="AC59" i="2"/>
  <c r="AD58" i="2"/>
  <c r="AC58" i="2"/>
  <c r="AD57" i="2"/>
  <c r="AC57" i="2"/>
  <c r="AD56" i="2"/>
  <c r="AC56" i="2"/>
  <c r="AD55" i="2"/>
  <c r="AC55" i="2"/>
  <c r="AD54" i="2"/>
  <c r="AC54" i="2"/>
  <c r="AD53" i="2"/>
  <c r="AC53" i="2"/>
  <c r="AD52" i="2"/>
  <c r="AC52" i="2"/>
  <c r="AD51" i="2"/>
  <c r="AC51" i="2"/>
  <c r="AD50" i="2"/>
  <c r="AC50" i="2"/>
  <c r="AD49" i="2"/>
  <c r="AC49" i="2"/>
  <c r="AD48" i="2"/>
  <c r="AC48" i="2"/>
  <c r="AD47" i="2"/>
  <c r="AC47" i="2"/>
  <c r="AD46" i="2"/>
  <c r="AC46" i="2"/>
  <c r="AD45" i="2"/>
  <c r="AC45" i="2"/>
  <c r="AD44" i="2"/>
  <c r="AC44" i="2"/>
  <c r="AD43" i="2"/>
  <c r="AC43" i="2"/>
  <c r="AD42" i="2"/>
  <c r="AC42" i="2"/>
  <c r="AD41" i="2"/>
  <c r="AC41" i="2"/>
  <c r="AD40" i="2"/>
  <c r="AC40" i="2"/>
  <c r="AD39" i="2"/>
  <c r="AC39" i="2"/>
  <c r="AD38" i="2"/>
  <c r="AC38" i="2"/>
  <c r="AD37" i="2"/>
  <c r="AC37" i="2"/>
  <c r="AD36" i="2"/>
  <c r="AC36" i="2"/>
  <c r="AD35" i="2"/>
  <c r="AC35" i="2"/>
  <c r="AD34" i="2"/>
  <c r="AC34" i="2"/>
  <c r="AD33" i="2"/>
  <c r="AC33" i="2"/>
  <c r="AD32" i="2"/>
  <c r="AC32" i="2"/>
  <c r="AD31" i="2"/>
  <c r="AC31" i="2"/>
  <c r="AD30" i="2"/>
  <c r="AC30" i="2"/>
  <c r="AD29" i="2"/>
  <c r="AC29" i="2"/>
  <c r="AD28" i="2"/>
  <c r="AC28" i="2"/>
  <c r="AD27" i="2"/>
  <c r="AC27" i="2"/>
  <c r="AD26" i="2"/>
  <c r="AC26" i="2"/>
  <c r="AD25" i="2"/>
  <c r="AC25" i="2"/>
  <c r="AD24" i="2"/>
  <c r="AC24" i="2"/>
  <c r="AD23" i="2"/>
  <c r="AC23" i="2"/>
  <c r="AD22" i="2"/>
  <c r="AC22" i="2"/>
  <c r="AD21" i="2"/>
  <c r="AC21" i="2"/>
  <c r="AD20" i="2"/>
  <c r="AC20" i="2"/>
  <c r="AD19" i="2"/>
  <c r="AC19" i="2"/>
  <c r="AD18" i="2"/>
  <c r="AC18" i="2"/>
  <c r="AD17" i="2"/>
  <c r="AC17" i="2"/>
  <c r="AD16" i="2"/>
  <c r="AC16" i="2"/>
  <c r="AD15" i="2"/>
  <c r="AC15" i="2"/>
  <c r="AD14" i="2"/>
  <c r="AC14" i="2"/>
  <c r="AD13" i="2"/>
  <c r="AC13" i="2"/>
  <c r="AD12" i="2"/>
  <c r="AC12" i="2"/>
  <c r="AD11" i="2"/>
  <c r="AC11" i="2"/>
  <c r="AD10" i="2"/>
  <c r="AC10" i="2"/>
  <c r="AD9" i="2"/>
  <c r="AC9" i="2"/>
  <c r="AD8" i="2"/>
  <c r="AC8" i="2"/>
  <c r="AD7" i="2"/>
  <c r="AC7" i="2"/>
  <c r="AD6" i="2"/>
  <c r="AC6" i="2"/>
  <c r="AD5" i="2"/>
  <c r="AC5" i="2"/>
  <c r="AD4" i="2"/>
  <c r="AC4" i="2"/>
  <c r="AD3" i="2"/>
  <c r="AC3" i="2"/>
  <c r="AD2" i="2"/>
  <c r="AC2" i="2"/>
  <c r="AA179" i="2"/>
  <c r="Z179" i="2"/>
  <c r="AA178" i="2"/>
  <c r="Z178" i="2"/>
  <c r="AA177" i="2"/>
  <c r="Z177" i="2"/>
  <c r="AA176" i="2"/>
  <c r="Z176" i="2"/>
  <c r="AA175" i="2"/>
  <c r="Z175" i="2"/>
  <c r="AA174" i="2"/>
  <c r="Z174" i="2"/>
  <c r="AA173" i="2"/>
  <c r="Z173" i="2"/>
  <c r="AA172" i="2"/>
  <c r="Z172" i="2"/>
  <c r="AA171" i="2"/>
  <c r="Z171" i="2"/>
  <c r="AA170" i="2"/>
  <c r="Z170" i="2"/>
  <c r="AA169" i="2"/>
  <c r="Z169" i="2"/>
  <c r="AA168" i="2"/>
  <c r="Z168" i="2"/>
  <c r="AA167" i="2"/>
  <c r="Z167" i="2"/>
  <c r="AA166" i="2"/>
  <c r="Z166" i="2"/>
  <c r="AA165" i="2"/>
  <c r="Z165" i="2"/>
  <c r="AA164" i="2"/>
  <c r="Z164" i="2"/>
  <c r="AA163" i="2"/>
  <c r="Z163" i="2"/>
  <c r="AA162" i="2"/>
  <c r="Z162" i="2"/>
  <c r="AA161" i="2"/>
  <c r="Z161" i="2"/>
  <c r="AA160" i="2"/>
  <c r="Z160" i="2"/>
  <c r="AA159" i="2"/>
  <c r="Z159" i="2"/>
  <c r="AA158" i="2"/>
  <c r="Z158" i="2"/>
  <c r="AA157" i="2"/>
  <c r="Z157" i="2"/>
  <c r="AA156" i="2"/>
  <c r="Z156" i="2"/>
  <c r="AA155" i="2"/>
  <c r="Z155" i="2"/>
  <c r="AA154" i="2"/>
  <c r="Z154" i="2"/>
  <c r="AA153" i="2"/>
  <c r="Z153" i="2"/>
  <c r="AA152" i="2"/>
  <c r="Z152" i="2"/>
  <c r="AA151" i="2"/>
  <c r="Z151" i="2"/>
  <c r="AA150" i="2"/>
  <c r="Z150" i="2"/>
  <c r="AA149" i="2"/>
  <c r="Z149" i="2"/>
  <c r="AA148" i="2"/>
  <c r="Z148" i="2"/>
  <c r="AA147" i="2"/>
  <c r="Z147" i="2"/>
  <c r="AA146" i="2"/>
  <c r="Z146" i="2"/>
  <c r="AA145" i="2"/>
  <c r="Z145" i="2"/>
  <c r="AA144" i="2"/>
  <c r="Z144" i="2"/>
  <c r="AA143" i="2"/>
  <c r="Z143" i="2"/>
  <c r="AA142" i="2"/>
  <c r="Z142" i="2"/>
  <c r="AA141" i="2"/>
  <c r="Z141" i="2"/>
  <c r="AA140" i="2"/>
  <c r="Z140" i="2"/>
  <c r="AA139" i="2"/>
  <c r="Z139" i="2"/>
  <c r="AA138" i="2"/>
  <c r="Z138" i="2"/>
  <c r="AA137" i="2"/>
  <c r="Z137" i="2"/>
  <c r="AA136" i="2"/>
  <c r="Z136" i="2"/>
  <c r="AA135" i="2"/>
  <c r="Z135" i="2"/>
  <c r="AA134" i="2"/>
  <c r="Z134" i="2"/>
  <c r="AA133" i="2"/>
  <c r="Z133" i="2"/>
  <c r="AA132" i="2"/>
  <c r="Z132" i="2"/>
  <c r="AA131" i="2"/>
  <c r="Z131" i="2"/>
  <c r="AA130" i="2"/>
  <c r="Z130" i="2"/>
  <c r="AA129" i="2"/>
  <c r="Z129" i="2"/>
  <c r="AA128" i="2"/>
  <c r="Z128" i="2"/>
  <c r="AA127" i="2"/>
  <c r="Z127" i="2"/>
  <c r="AA126" i="2"/>
  <c r="Z126" i="2"/>
  <c r="AA124" i="2"/>
  <c r="Z124" i="2"/>
  <c r="AA123" i="2"/>
  <c r="Z123" i="2"/>
  <c r="AA122" i="2"/>
  <c r="Z122" i="2"/>
  <c r="AA121" i="2"/>
  <c r="Z121" i="2"/>
  <c r="AA120" i="2"/>
  <c r="Z120" i="2"/>
  <c r="AA119" i="2"/>
  <c r="Z119" i="2"/>
  <c r="AA118" i="2"/>
  <c r="Z118" i="2"/>
  <c r="AA117" i="2"/>
  <c r="Z117" i="2"/>
  <c r="AA115" i="2"/>
  <c r="Z115" i="2"/>
  <c r="AA114" i="2"/>
  <c r="Z114" i="2"/>
  <c r="AA113" i="2"/>
  <c r="Z113" i="2"/>
  <c r="AA112" i="2"/>
  <c r="Z112" i="2"/>
  <c r="AA111" i="2"/>
  <c r="Z111" i="2"/>
  <c r="AA110" i="2"/>
  <c r="Z110" i="2"/>
  <c r="AA109" i="2"/>
  <c r="Z109" i="2"/>
  <c r="AA108" i="2"/>
  <c r="Z108" i="2"/>
  <c r="AA107" i="2"/>
  <c r="Z107" i="2"/>
  <c r="AA106" i="2"/>
  <c r="Z106" i="2"/>
  <c r="AA105" i="2"/>
  <c r="Z105" i="2"/>
  <c r="AA104" i="2"/>
  <c r="Z104" i="2"/>
  <c r="AA103" i="2"/>
  <c r="Z103" i="2"/>
  <c r="AA102" i="2"/>
  <c r="Z102" i="2"/>
  <c r="AA101" i="2"/>
  <c r="Z101" i="2"/>
  <c r="AA100" i="2"/>
  <c r="Z100" i="2"/>
  <c r="AA99" i="2"/>
  <c r="Z99" i="2"/>
  <c r="AA98" i="2"/>
  <c r="Z98" i="2"/>
  <c r="AA97" i="2"/>
  <c r="Z97" i="2"/>
  <c r="AA96" i="2"/>
  <c r="Z96" i="2"/>
  <c r="AA95" i="2"/>
  <c r="Z95" i="2"/>
  <c r="AA94" i="2"/>
  <c r="Z94" i="2"/>
  <c r="AA93" i="2"/>
  <c r="Z93" i="2"/>
  <c r="AA92" i="2"/>
  <c r="Z92" i="2"/>
  <c r="AA91" i="2"/>
  <c r="Z91" i="2"/>
  <c r="AA90" i="2"/>
  <c r="Z90" i="2"/>
  <c r="AA89" i="2"/>
  <c r="Z89" i="2"/>
  <c r="AA88" i="2"/>
  <c r="Z88" i="2"/>
  <c r="AA87" i="2"/>
  <c r="Z87" i="2"/>
  <c r="AA86" i="2"/>
  <c r="Z86" i="2"/>
  <c r="AA85" i="2"/>
  <c r="Z85" i="2"/>
  <c r="AA84" i="2"/>
  <c r="Z84" i="2"/>
  <c r="AA83" i="2"/>
  <c r="Z83" i="2"/>
  <c r="AA82" i="2"/>
  <c r="Z82" i="2"/>
  <c r="AA81" i="2"/>
  <c r="Z81" i="2"/>
  <c r="AA80" i="2"/>
  <c r="Z80" i="2"/>
  <c r="AA79" i="2"/>
  <c r="Z79" i="2"/>
  <c r="AA78" i="2"/>
  <c r="Z78" i="2"/>
  <c r="AA77" i="2"/>
  <c r="Z77" i="2"/>
  <c r="AA76" i="2"/>
  <c r="Z76" i="2"/>
  <c r="AA75" i="2"/>
  <c r="Z75" i="2"/>
  <c r="AA74" i="2"/>
  <c r="Z74" i="2"/>
  <c r="AA73" i="2"/>
  <c r="Z73" i="2"/>
  <c r="AA72" i="2"/>
  <c r="Z72" i="2"/>
  <c r="AA71" i="2"/>
  <c r="Z71" i="2"/>
  <c r="AA70" i="2"/>
  <c r="Z70" i="2"/>
  <c r="AA69" i="2"/>
  <c r="Z69" i="2"/>
  <c r="AA68" i="2"/>
  <c r="Z68" i="2"/>
  <c r="AA67" i="2"/>
  <c r="Z67" i="2"/>
  <c r="AA66" i="2"/>
  <c r="Z66" i="2"/>
  <c r="AA65" i="2"/>
  <c r="Z65" i="2"/>
  <c r="AA64" i="2"/>
  <c r="Z64" i="2"/>
  <c r="AA63" i="2"/>
  <c r="Z63" i="2"/>
  <c r="AA62" i="2"/>
  <c r="Z62" i="2"/>
  <c r="AA61" i="2"/>
  <c r="Z61" i="2"/>
  <c r="AA60" i="2"/>
  <c r="Z60" i="2"/>
  <c r="AA59" i="2"/>
  <c r="Z59" i="2"/>
  <c r="AA58" i="2"/>
  <c r="Z58" i="2"/>
  <c r="AA57" i="2"/>
  <c r="Z57" i="2"/>
  <c r="AA56" i="2"/>
  <c r="Z56" i="2"/>
  <c r="AA55" i="2"/>
  <c r="Z55" i="2"/>
  <c r="AA54" i="2"/>
  <c r="Z54" i="2"/>
  <c r="AA53" i="2"/>
  <c r="Z53" i="2"/>
  <c r="AA52" i="2"/>
  <c r="Z52" i="2"/>
  <c r="AA51" i="2"/>
  <c r="Z51" i="2"/>
  <c r="AA50" i="2"/>
  <c r="Z50" i="2"/>
  <c r="AA49" i="2"/>
  <c r="Z49" i="2"/>
  <c r="AA48" i="2"/>
  <c r="Z48" i="2"/>
  <c r="AA47" i="2"/>
  <c r="Z47" i="2"/>
  <c r="AA46" i="2"/>
  <c r="Z46" i="2"/>
  <c r="AA45" i="2"/>
  <c r="Z45" i="2"/>
  <c r="AA44" i="2"/>
  <c r="Z44" i="2"/>
  <c r="AA43" i="2"/>
  <c r="Z43" i="2"/>
  <c r="AA42" i="2"/>
  <c r="Z42" i="2"/>
  <c r="AA41" i="2"/>
  <c r="Z41" i="2"/>
  <c r="AA40" i="2"/>
  <c r="Z40" i="2"/>
  <c r="AA39" i="2"/>
  <c r="Z39" i="2"/>
  <c r="AA38" i="2"/>
  <c r="Z38" i="2"/>
  <c r="AA37" i="2"/>
  <c r="Z37" i="2"/>
  <c r="AA36" i="2"/>
  <c r="Z36" i="2"/>
  <c r="AA35" i="2"/>
  <c r="Z35" i="2"/>
  <c r="AA34" i="2"/>
  <c r="Z34" i="2"/>
  <c r="AA33" i="2"/>
  <c r="Z33" i="2"/>
  <c r="AA32" i="2"/>
  <c r="Z32" i="2"/>
  <c r="AA31" i="2"/>
  <c r="Z31" i="2"/>
  <c r="AA30" i="2"/>
  <c r="Z30" i="2"/>
  <c r="AA29" i="2"/>
  <c r="Z29" i="2"/>
  <c r="AA28" i="2"/>
  <c r="Z28" i="2"/>
  <c r="AA27" i="2"/>
  <c r="Z27" i="2"/>
  <c r="AA26" i="2"/>
  <c r="Z26" i="2"/>
  <c r="AA25" i="2"/>
  <c r="Z25" i="2"/>
  <c r="AA24" i="2"/>
  <c r="Z24" i="2"/>
  <c r="AA23" i="2"/>
  <c r="Z23" i="2"/>
  <c r="AA22" i="2"/>
  <c r="Z22" i="2"/>
  <c r="AA21" i="2"/>
  <c r="Z21" i="2"/>
  <c r="AA20" i="2"/>
  <c r="Z20" i="2"/>
  <c r="AA19" i="2"/>
  <c r="Z19" i="2"/>
  <c r="AA18" i="2"/>
  <c r="Z18" i="2"/>
  <c r="AA17" i="2"/>
  <c r="Z17" i="2"/>
  <c r="AA16" i="2"/>
  <c r="Z16" i="2"/>
  <c r="AA15" i="2"/>
  <c r="Z15" i="2"/>
  <c r="AA14" i="2"/>
  <c r="Z14" i="2"/>
  <c r="AA13" i="2"/>
  <c r="Z13" i="2"/>
  <c r="AA12" i="2"/>
  <c r="Z12" i="2"/>
  <c r="AA11" i="2"/>
  <c r="Z11" i="2"/>
  <c r="AA10" i="2"/>
  <c r="Z10" i="2"/>
  <c r="AA9" i="2"/>
  <c r="Z9" i="2"/>
  <c r="AA8" i="2"/>
  <c r="Z8" i="2"/>
  <c r="AA7" i="2"/>
  <c r="Z7" i="2"/>
  <c r="AA6" i="2"/>
  <c r="Z6" i="2"/>
  <c r="AA5" i="2"/>
  <c r="Z5" i="2"/>
  <c r="AA4" i="2"/>
  <c r="Z4" i="2"/>
  <c r="AA3" i="2"/>
  <c r="Z3" i="2"/>
  <c r="AA2" i="2"/>
  <c r="Z2" i="2"/>
  <c r="X179" i="2"/>
  <c r="W179" i="2"/>
  <c r="X178" i="2"/>
  <c r="W178" i="2"/>
  <c r="X177" i="2"/>
  <c r="W177" i="2"/>
  <c r="X176" i="2"/>
  <c r="W176" i="2"/>
  <c r="X175" i="2"/>
  <c r="W175" i="2"/>
  <c r="X174" i="2"/>
  <c r="W174" i="2"/>
  <c r="X173" i="2"/>
  <c r="W173" i="2"/>
  <c r="X172" i="2"/>
  <c r="W172" i="2"/>
  <c r="X171" i="2"/>
  <c r="W171" i="2"/>
  <c r="X170" i="2"/>
  <c r="W170" i="2"/>
  <c r="X169" i="2"/>
  <c r="W169" i="2"/>
  <c r="X168" i="2"/>
  <c r="W168" i="2"/>
  <c r="X167" i="2"/>
  <c r="W167" i="2"/>
  <c r="X166" i="2"/>
  <c r="W166" i="2"/>
  <c r="X165" i="2"/>
  <c r="W165" i="2"/>
  <c r="X164" i="2"/>
  <c r="W164" i="2"/>
  <c r="X163" i="2"/>
  <c r="W163" i="2"/>
  <c r="X162" i="2"/>
  <c r="W162" i="2"/>
  <c r="X161" i="2"/>
  <c r="W161" i="2"/>
  <c r="X160" i="2"/>
  <c r="W160" i="2"/>
  <c r="X159" i="2"/>
  <c r="W159" i="2"/>
  <c r="X158" i="2"/>
  <c r="W158" i="2"/>
  <c r="X157" i="2"/>
  <c r="W157" i="2"/>
  <c r="X156" i="2"/>
  <c r="W156" i="2"/>
  <c r="X155" i="2"/>
  <c r="W155" i="2"/>
  <c r="X154" i="2"/>
  <c r="W154" i="2"/>
  <c r="X153" i="2"/>
  <c r="W153" i="2"/>
  <c r="X152" i="2"/>
  <c r="W152" i="2"/>
  <c r="X151" i="2"/>
  <c r="W151" i="2"/>
  <c r="X150" i="2"/>
  <c r="W150" i="2"/>
  <c r="X148" i="2"/>
  <c r="W148" i="2"/>
  <c r="X147" i="2"/>
  <c r="W147" i="2"/>
  <c r="X146" i="2"/>
  <c r="W146" i="2"/>
  <c r="X145" i="2"/>
  <c r="W145" i="2"/>
  <c r="X144" i="2"/>
  <c r="W144" i="2"/>
  <c r="X143" i="2"/>
  <c r="W143" i="2"/>
  <c r="X142" i="2"/>
  <c r="W142" i="2"/>
  <c r="X141" i="2"/>
  <c r="W141" i="2"/>
  <c r="X140" i="2"/>
  <c r="W140" i="2"/>
  <c r="X139" i="2"/>
  <c r="W139" i="2"/>
  <c r="X138" i="2"/>
  <c r="W138" i="2"/>
  <c r="X137" i="2"/>
  <c r="W137" i="2"/>
  <c r="X136" i="2"/>
  <c r="W136" i="2"/>
  <c r="X135" i="2"/>
  <c r="W135" i="2"/>
  <c r="X134" i="2"/>
  <c r="W134" i="2"/>
  <c r="X133" i="2"/>
  <c r="W133" i="2"/>
  <c r="X132" i="2"/>
  <c r="W132" i="2"/>
  <c r="X131" i="2"/>
  <c r="W131" i="2"/>
  <c r="X130" i="2"/>
  <c r="W130" i="2"/>
  <c r="X129" i="2"/>
  <c r="W129" i="2"/>
  <c r="X128" i="2"/>
  <c r="W128" i="2"/>
  <c r="X127" i="2"/>
  <c r="W127" i="2"/>
  <c r="X126" i="2"/>
  <c r="W126" i="2"/>
  <c r="X124" i="2"/>
  <c r="W124" i="2"/>
  <c r="X123" i="2"/>
  <c r="W123" i="2"/>
  <c r="X122" i="2"/>
  <c r="W122" i="2"/>
  <c r="X121" i="2"/>
  <c r="W121" i="2"/>
  <c r="X120" i="2"/>
  <c r="W120" i="2"/>
  <c r="X119" i="2"/>
  <c r="W119" i="2"/>
  <c r="X118" i="2"/>
  <c r="W118" i="2"/>
  <c r="X117" i="2"/>
  <c r="W117" i="2"/>
  <c r="X115" i="2"/>
  <c r="W115" i="2"/>
  <c r="X114" i="2"/>
  <c r="W114" i="2"/>
  <c r="X113" i="2"/>
  <c r="W113" i="2"/>
  <c r="X112" i="2"/>
  <c r="W112" i="2"/>
  <c r="X111" i="2"/>
  <c r="W111" i="2"/>
  <c r="X110" i="2"/>
  <c r="W110" i="2"/>
  <c r="X109" i="2"/>
  <c r="W109" i="2"/>
  <c r="X108" i="2"/>
  <c r="W108" i="2"/>
  <c r="X107" i="2"/>
  <c r="W107" i="2"/>
  <c r="X106" i="2"/>
  <c r="W106" i="2"/>
  <c r="X105" i="2"/>
  <c r="W105" i="2"/>
  <c r="X104" i="2"/>
  <c r="W104" i="2"/>
  <c r="X103" i="2"/>
  <c r="W103" i="2"/>
  <c r="X102" i="2"/>
  <c r="W102" i="2"/>
  <c r="X101" i="2"/>
  <c r="W101" i="2"/>
  <c r="X100" i="2"/>
  <c r="W100" i="2"/>
  <c r="X99" i="2"/>
  <c r="W99" i="2"/>
  <c r="X98" i="2"/>
  <c r="W98" i="2"/>
  <c r="X97" i="2"/>
  <c r="W97" i="2"/>
  <c r="X96" i="2"/>
  <c r="W96" i="2"/>
  <c r="X95" i="2"/>
  <c r="W95" i="2"/>
  <c r="X94" i="2"/>
  <c r="W94" i="2"/>
  <c r="X93" i="2"/>
  <c r="W93" i="2"/>
  <c r="X92" i="2"/>
  <c r="W92" i="2"/>
  <c r="X91" i="2"/>
  <c r="W91" i="2"/>
  <c r="X90" i="2"/>
  <c r="W90" i="2"/>
  <c r="X89" i="2"/>
  <c r="W89" i="2"/>
  <c r="X88" i="2"/>
  <c r="W88" i="2"/>
  <c r="X87" i="2"/>
  <c r="W87" i="2"/>
  <c r="X86" i="2"/>
  <c r="W86" i="2"/>
  <c r="X85" i="2"/>
  <c r="W85" i="2"/>
  <c r="X84" i="2"/>
  <c r="W84" i="2"/>
  <c r="X83" i="2"/>
  <c r="W83" i="2"/>
  <c r="X82" i="2"/>
  <c r="W82" i="2"/>
  <c r="X81" i="2"/>
  <c r="W81" i="2"/>
  <c r="X80" i="2"/>
  <c r="W80" i="2"/>
  <c r="X79" i="2"/>
  <c r="W79" i="2"/>
  <c r="X78" i="2"/>
  <c r="W78" i="2"/>
  <c r="X77" i="2"/>
  <c r="W77" i="2"/>
  <c r="X76" i="2"/>
  <c r="W76" i="2"/>
  <c r="X75" i="2"/>
  <c r="W75" i="2"/>
  <c r="X74" i="2"/>
  <c r="W74" i="2"/>
  <c r="X73" i="2"/>
  <c r="W73" i="2"/>
  <c r="X72" i="2"/>
  <c r="W72" i="2"/>
  <c r="X71" i="2"/>
  <c r="W71" i="2"/>
  <c r="X70" i="2"/>
  <c r="W70" i="2"/>
  <c r="X69" i="2"/>
  <c r="W69" i="2"/>
  <c r="X68" i="2"/>
  <c r="W68" i="2"/>
  <c r="X67" i="2"/>
  <c r="W67" i="2"/>
  <c r="X66" i="2"/>
  <c r="W66" i="2"/>
  <c r="X65" i="2"/>
  <c r="W65" i="2"/>
  <c r="X64" i="2"/>
  <c r="W64" i="2"/>
  <c r="X63" i="2"/>
  <c r="W63" i="2"/>
  <c r="X62" i="2"/>
  <c r="W62" i="2"/>
  <c r="X61" i="2"/>
  <c r="W61" i="2"/>
  <c r="X60" i="2"/>
  <c r="W60" i="2"/>
  <c r="X59" i="2"/>
  <c r="W59" i="2"/>
  <c r="X58" i="2"/>
  <c r="W58" i="2"/>
  <c r="X57" i="2"/>
  <c r="W57" i="2"/>
  <c r="X56" i="2"/>
  <c r="W56" i="2"/>
  <c r="X55" i="2"/>
  <c r="W55" i="2"/>
  <c r="X54" i="2"/>
  <c r="W54" i="2"/>
  <c r="X53" i="2"/>
  <c r="W53" i="2"/>
  <c r="X52" i="2"/>
  <c r="W52" i="2"/>
  <c r="X51" i="2"/>
  <c r="W51" i="2"/>
  <c r="X50" i="2"/>
  <c r="W50" i="2"/>
  <c r="X49" i="2"/>
  <c r="W49" i="2"/>
  <c r="X48" i="2"/>
  <c r="W48" i="2"/>
  <c r="X47" i="2"/>
  <c r="W47" i="2"/>
  <c r="X46" i="2"/>
  <c r="W46" i="2"/>
  <c r="X45" i="2"/>
  <c r="W45" i="2"/>
  <c r="X44" i="2"/>
  <c r="W44" i="2"/>
  <c r="X43" i="2"/>
  <c r="W43" i="2"/>
  <c r="X42" i="2"/>
  <c r="W42" i="2"/>
  <c r="X41" i="2"/>
  <c r="W41" i="2"/>
  <c r="X40" i="2"/>
  <c r="W40" i="2"/>
  <c r="X39" i="2"/>
  <c r="W39" i="2"/>
  <c r="X38" i="2"/>
  <c r="W38" i="2"/>
  <c r="X37" i="2"/>
  <c r="W37" i="2"/>
  <c r="X36" i="2"/>
  <c r="W36" i="2"/>
  <c r="X35" i="2"/>
  <c r="W35" i="2"/>
  <c r="X34" i="2"/>
  <c r="W34" i="2"/>
  <c r="X33" i="2"/>
  <c r="W33" i="2"/>
  <c r="X32" i="2"/>
  <c r="W32" i="2"/>
  <c r="X31" i="2"/>
  <c r="W31" i="2"/>
  <c r="X30" i="2"/>
  <c r="W30" i="2"/>
  <c r="X29" i="2"/>
  <c r="W29" i="2"/>
  <c r="X28" i="2"/>
  <c r="W28" i="2"/>
  <c r="X27" i="2"/>
  <c r="W27" i="2"/>
  <c r="X26" i="2"/>
  <c r="W26" i="2"/>
  <c r="X25" i="2"/>
  <c r="W25" i="2"/>
  <c r="X24" i="2"/>
  <c r="W24" i="2"/>
  <c r="X23" i="2"/>
  <c r="W23" i="2"/>
  <c r="X22" i="2"/>
  <c r="W22" i="2"/>
  <c r="X21" i="2"/>
  <c r="W21" i="2"/>
  <c r="X20" i="2"/>
  <c r="W20" i="2"/>
  <c r="X19" i="2"/>
  <c r="W19" i="2"/>
  <c r="X18" i="2"/>
  <c r="W18" i="2"/>
  <c r="X17" i="2"/>
  <c r="W17" i="2"/>
  <c r="X16" i="2"/>
  <c r="W16" i="2"/>
  <c r="X15" i="2"/>
  <c r="W15" i="2"/>
  <c r="X14" i="2"/>
  <c r="W14" i="2"/>
  <c r="X13" i="2"/>
  <c r="W13" i="2"/>
  <c r="X12" i="2"/>
  <c r="W12" i="2"/>
  <c r="X11" i="2"/>
  <c r="W11" i="2"/>
  <c r="X10" i="2"/>
  <c r="W10" i="2"/>
  <c r="X9" i="2"/>
  <c r="W9" i="2"/>
  <c r="X8" i="2"/>
  <c r="W8" i="2"/>
  <c r="X7" i="2"/>
  <c r="W7" i="2"/>
  <c r="X6" i="2"/>
  <c r="W6" i="2"/>
  <c r="X5" i="2"/>
  <c r="W5" i="2"/>
  <c r="X4" i="2"/>
  <c r="W4" i="2"/>
  <c r="X3" i="2"/>
  <c r="W3" i="2"/>
  <c r="X2" i="2"/>
  <c r="W2" i="2"/>
  <c r="U179" i="2"/>
  <c r="T179" i="2"/>
  <c r="U178" i="2"/>
  <c r="T178" i="2"/>
  <c r="U177" i="2"/>
  <c r="T177" i="2"/>
  <c r="U176" i="2"/>
  <c r="T176" i="2"/>
  <c r="U175" i="2"/>
  <c r="T175" i="2"/>
  <c r="U174" i="2"/>
  <c r="T174" i="2"/>
  <c r="U173" i="2"/>
  <c r="T173" i="2"/>
  <c r="U172" i="2"/>
  <c r="T172" i="2"/>
  <c r="U171" i="2"/>
  <c r="T171" i="2"/>
  <c r="U170" i="2"/>
  <c r="T170" i="2"/>
  <c r="U169" i="2"/>
  <c r="T169" i="2"/>
  <c r="U168" i="2"/>
  <c r="T168" i="2"/>
  <c r="U167" i="2"/>
  <c r="T167" i="2"/>
  <c r="U166" i="2"/>
  <c r="T166" i="2"/>
  <c r="U165" i="2"/>
  <c r="T165" i="2"/>
  <c r="U164" i="2"/>
  <c r="T164" i="2"/>
  <c r="U163" i="2"/>
  <c r="T163" i="2"/>
  <c r="U162" i="2"/>
  <c r="T162" i="2"/>
  <c r="U161" i="2"/>
  <c r="T161" i="2"/>
  <c r="U160" i="2"/>
  <c r="T160" i="2"/>
  <c r="U159" i="2"/>
  <c r="T159" i="2"/>
  <c r="U158" i="2"/>
  <c r="T158" i="2"/>
  <c r="U157" i="2"/>
  <c r="T157" i="2"/>
  <c r="U156" i="2"/>
  <c r="T156" i="2"/>
  <c r="U155" i="2"/>
  <c r="T155" i="2"/>
  <c r="U154" i="2"/>
  <c r="T154" i="2"/>
  <c r="U153" i="2"/>
  <c r="T153" i="2"/>
  <c r="U152" i="2"/>
  <c r="T152" i="2"/>
  <c r="U151" i="2"/>
  <c r="T151" i="2"/>
  <c r="U150" i="2"/>
  <c r="T150" i="2"/>
  <c r="U149" i="2"/>
  <c r="T149" i="2"/>
  <c r="U148" i="2"/>
  <c r="T148" i="2"/>
  <c r="U147" i="2"/>
  <c r="T147" i="2"/>
  <c r="U146" i="2"/>
  <c r="T146" i="2"/>
  <c r="U145" i="2"/>
  <c r="T145" i="2"/>
  <c r="U144" i="2"/>
  <c r="T144" i="2"/>
  <c r="U143" i="2"/>
  <c r="T143" i="2"/>
  <c r="U142" i="2"/>
  <c r="T142" i="2"/>
  <c r="U141" i="2"/>
  <c r="T141" i="2"/>
  <c r="U140" i="2"/>
  <c r="T140" i="2"/>
  <c r="U139" i="2"/>
  <c r="T139" i="2"/>
  <c r="U138" i="2"/>
  <c r="T138" i="2"/>
  <c r="U137" i="2"/>
  <c r="T137" i="2"/>
  <c r="U136" i="2"/>
  <c r="T136" i="2"/>
  <c r="U135" i="2"/>
  <c r="T135" i="2"/>
  <c r="U134" i="2"/>
  <c r="T134" i="2"/>
  <c r="U133" i="2"/>
  <c r="T133" i="2"/>
  <c r="U132" i="2"/>
  <c r="T132" i="2"/>
  <c r="U131" i="2"/>
  <c r="T131" i="2"/>
  <c r="U130" i="2"/>
  <c r="T130" i="2"/>
  <c r="U129" i="2"/>
  <c r="T129" i="2"/>
  <c r="U128" i="2"/>
  <c r="T128" i="2"/>
  <c r="U127" i="2"/>
  <c r="T127" i="2"/>
  <c r="U126" i="2"/>
  <c r="T126" i="2"/>
  <c r="T125" i="2"/>
  <c r="U124" i="2"/>
  <c r="T124" i="2"/>
  <c r="U123" i="2"/>
  <c r="T123" i="2"/>
  <c r="U122" i="2"/>
  <c r="T122" i="2"/>
  <c r="U121" i="2"/>
  <c r="T121" i="2"/>
  <c r="U120" i="2"/>
  <c r="T120" i="2"/>
  <c r="U119" i="2"/>
  <c r="T119" i="2"/>
  <c r="U118" i="2"/>
  <c r="T118" i="2"/>
  <c r="U117" i="2"/>
  <c r="T117" i="2"/>
  <c r="U115" i="2"/>
  <c r="T115" i="2"/>
  <c r="U114" i="2"/>
  <c r="T114" i="2"/>
  <c r="U113" i="2"/>
  <c r="T113" i="2"/>
  <c r="U112" i="2"/>
  <c r="T112" i="2"/>
  <c r="U111" i="2"/>
  <c r="T111" i="2"/>
  <c r="U110" i="2"/>
  <c r="T110" i="2"/>
  <c r="U109" i="2"/>
  <c r="T109" i="2"/>
  <c r="U108" i="2"/>
  <c r="T108" i="2"/>
  <c r="U107" i="2"/>
  <c r="T107" i="2"/>
  <c r="U106" i="2"/>
  <c r="T106" i="2"/>
  <c r="U105" i="2"/>
  <c r="T105" i="2"/>
  <c r="U104" i="2"/>
  <c r="T104" i="2"/>
  <c r="U103" i="2"/>
  <c r="T103" i="2"/>
  <c r="U102" i="2"/>
  <c r="T102" i="2"/>
  <c r="U101" i="2"/>
  <c r="T101" i="2"/>
  <c r="U100" i="2"/>
  <c r="T100" i="2"/>
  <c r="U99" i="2"/>
  <c r="T99" i="2"/>
  <c r="U98" i="2"/>
  <c r="T98" i="2"/>
  <c r="U97" i="2"/>
  <c r="T97" i="2"/>
  <c r="U96" i="2"/>
  <c r="T96" i="2"/>
  <c r="U95" i="2"/>
  <c r="T95" i="2"/>
  <c r="U94" i="2"/>
  <c r="T94" i="2"/>
  <c r="U93" i="2"/>
  <c r="T93" i="2"/>
  <c r="U92" i="2"/>
  <c r="T92" i="2"/>
  <c r="U91" i="2"/>
  <c r="T91" i="2"/>
  <c r="U90" i="2"/>
  <c r="T90" i="2"/>
  <c r="U89" i="2"/>
  <c r="T89" i="2"/>
  <c r="U88" i="2"/>
  <c r="T88" i="2"/>
  <c r="U87" i="2"/>
  <c r="T87" i="2"/>
  <c r="U86" i="2"/>
  <c r="T86" i="2"/>
  <c r="U85" i="2"/>
  <c r="T85" i="2"/>
  <c r="U84" i="2"/>
  <c r="T84" i="2"/>
  <c r="U83" i="2"/>
  <c r="T83" i="2"/>
  <c r="U82" i="2"/>
  <c r="T82" i="2"/>
  <c r="U81" i="2"/>
  <c r="T81" i="2"/>
  <c r="U80" i="2"/>
  <c r="T80" i="2"/>
  <c r="U79" i="2"/>
  <c r="T79" i="2"/>
  <c r="U78" i="2"/>
  <c r="T78" i="2"/>
  <c r="U77" i="2"/>
  <c r="T77" i="2"/>
  <c r="U76" i="2"/>
  <c r="T76" i="2"/>
  <c r="U75" i="2"/>
  <c r="T75" i="2"/>
  <c r="U74" i="2"/>
  <c r="T74" i="2"/>
  <c r="U73" i="2"/>
  <c r="T73" i="2"/>
  <c r="U72" i="2"/>
  <c r="T72" i="2"/>
  <c r="U71" i="2"/>
  <c r="T71" i="2"/>
  <c r="U70" i="2"/>
  <c r="T70" i="2"/>
  <c r="U69" i="2"/>
  <c r="T69" i="2"/>
  <c r="U68" i="2"/>
  <c r="T68" i="2"/>
  <c r="U67" i="2"/>
  <c r="T67" i="2"/>
  <c r="U66" i="2"/>
  <c r="T66" i="2"/>
  <c r="U65" i="2"/>
  <c r="T65" i="2"/>
  <c r="U64" i="2"/>
  <c r="T64" i="2"/>
  <c r="U63" i="2"/>
  <c r="T63" i="2"/>
  <c r="U62" i="2"/>
  <c r="T62" i="2"/>
  <c r="U61" i="2"/>
  <c r="T61" i="2"/>
  <c r="U60" i="2"/>
  <c r="T60" i="2"/>
  <c r="U59" i="2"/>
  <c r="T59" i="2"/>
  <c r="U58" i="2"/>
  <c r="T58" i="2"/>
  <c r="U57" i="2"/>
  <c r="T57" i="2"/>
  <c r="U56" i="2"/>
  <c r="T56" i="2"/>
  <c r="U55" i="2"/>
  <c r="T55" i="2"/>
  <c r="U54" i="2"/>
  <c r="T54" i="2"/>
  <c r="U53" i="2"/>
  <c r="T53" i="2"/>
  <c r="U52" i="2"/>
  <c r="T52" i="2"/>
  <c r="U51" i="2"/>
  <c r="T51" i="2"/>
  <c r="U50" i="2"/>
  <c r="T50" i="2"/>
  <c r="U49" i="2"/>
  <c r="T49" i="2"/>
  <c r="U48" i="2"/>
  <c r="T48" i="2"/>
  <c r="U47" i="2"/>
  <c r="T47" i="2"/>
  <c r="U46" i="2"/>
  <c r="T46" i="2"/>
  <c r="U45" i="2"/>
  <c r="T45" i="2"/>
  <c r="U44" i="2"/>
  <c r="T44" i="2"/>
  <c r="U43" i="2"/>
  <c r="T43" i="2"/>
  <c r="U42" i="2"/>
  <c r="T42" i="2"/>
  <c r="U41" i="2"/>
  <c r="T41" i="2"/>
  <c r="U40" i="2"/>
  <c r="T40" i="2"/>
  <c r="U39" i="2"/>
  <c r="T39" i="2"/>
  <c r="U38" i="2"/>
  <c r="T38" i="2"/>
  <c r="U37" i="2"/>
  <c r="T37" i="2"/>
  <c r="U36" i="2"/>
  <c r="T36" i="2"/>
  <c r="U35" i="2"/>
  <c r="T35" i="2"/>
  <c r="U34" i="2"/>
  <c r="T34" i="2"/>
  <c r="U33" i="2"/>
  <c r="T33" i="2"/>
  <c r="U32" i="2"/>
  <c r="T32" i="2"/>
  <c r="U31" i="2"/>
  <c r="T31" i="2"/>
  <c r="U30" i="2"/>
  <c r="T30" i="2"/>
  <c r="U29" i="2"/>
  <c r="T29" i="2"/>
  <c r="U28" i="2"/>
  <c r="T28" i="2"/>
  <c r="U27" i="2"/>
  <c r="T27" i="2"/>
  <c r="U26" i="2"/>
  <c r="T26" i="2"/>
  <c r="U25" i="2"/>
  <c r="T25" i="2"/>
  <c r="U24" i="2"/>
  <c r="T24" i="2"/>
  <c r="U23" i="2"/>
  <c r="T23" i="2"/>
  <c r="U22" i="2"/>
  <c r="T22" i="2"/>
  <c r="U21" i="2"/>
  <c r="T21" i="2"/>
  <c r="U20" i="2"/>
  <c r="T20" i="2"/>
  <c r="U19" i="2"/>
  <c r="T19" i="2"/>
  <c r="U18" i="2"/>
  <c r="T18" i="2"/>
  <c r="U17" i="2"/>
  <c r="T17" i="2"/>
  <c r="U16" i="2"/>
  <c r="T16" i="2"/>
  <c r="U15" i="2"/>
  <c r="T15" i="2"/>
  <c r="U14" i="2"/>
  <c r="T14" i="2"/>
  <c r="U13" i="2"/>
  <c r="T13" i="2"/>
  <c r="U12" i="2"/>
  <c r="T12" i="2"/>
  <c r="U11" i="2"/>
  <c r="T11" i="2"/>
  <c r="U10" i="2"/>
  <c r="T10" i="2"/>
  <c r="U9" i="2"/>
  <c r="T9" i="2"/>
  <c r="U8" i="2"/>
  <c r="T8" i="2"/>
  <c r="U7" i="2"/>
  <c r="T7" i="2"/>
  <c r="U6" i="2"/>
  <c r="T6" i="2"/>
  <c r="U5" i="2"/>
  <c r="T5" i="2"/>
  <c r="U4" i="2"/>
  <c r="T4" i="2"/>
  <c r="U3" i="2"/>
  <c r="T3" i="2"/>
  <c r="U2" i="2"/>
  <c r="T2" i="2"/>
  <c r="R179" i="2"/>
  <c r="Q179" i="2"/>
  <c r="R178" i="2"/>
  <c r="Q178" i="2"/>
  <c r="R177" i="2"/>
  <c r="Q177" i="2"/>
  <c r="R176" i="2"/>
  <c r="Q176" i="2"/>
  <c r="R175" i="2"/>
  <c r="Q175" i="2"/>
  <c r="R174" i="2"/>
  <c r="Q174" i="2"/>
  <c r="R173" i="2"/>
  <c r="Q173" i="2"/>
  <c r="R172" i="2"/>
  <c r="Q172" i="2"/>
  <c r="R171" i="2"/>
  <c r="Q171" i="2"/>
  <c r="R170" i="2"/>
  <c r="Q170" i="2"/>
  <c r="R169" i="2"/>
  <c r="Q169" i="2"/>
  <c r="R168" i="2"/>
  <c r="Q168" i="2"/>
  <c r="R167" i="2"/>
  <c r="Q167" i="2"/>
  <c r="R166" i="2"/>
  <c r="Q166" i="2"/>
  <c r="R165" i="2"/>
  <c r="Q165" i="2"/>
  <c r="R164" i="2"/>
  <c r="Q164" i="2"/>
  <c r="R163" i="2"/>
  <c r="Q163" i="2"/>
  <c r="R162" i="2"/>
  <c r="Q162" i="2"/>
  <c r="R161" i="2"/>
  <c r="Q161" i="2"/>
  <c r="R160" i="2"/>
  <c r="Q160" i="2"/>
  <c r="R159" i="2"/>
  <c r="Q159" i="2"/>
  <c r="R158" i="2"/>
  <c r="Q158" i="2"/>
  <c r="R157" i="2"/>
  <c r="Q157" i="2"/>
  <c r="R156" i="2"/>
  <c r="Q156" i="2"/>
  <c r="R155" i="2"/>
  <c r="Q155" i="2"/>
  <c r="R154" i="2"/>
  <c r="Q154" i="2"/>
  <c r="R153" i="2"/>
  <c r="Q153" i="2"/>
  <c r="R152" i="2"/>
  <c r="Q152" i="2"/>
  <c r="R151" i="2"/>
  <c r="Q151" i="2"/>
  <c r="R150" i="2"/>
  <c r="Q150" i="2"/>
  <c r="R149" i="2"/>
  <c r="Q149" i="2"/>
  <c r="R148" i="2"/>
  <c r="Q148" i="2"/>
  <c r="R147" i="2"/>
  <c r="Q147" i="2"/>
  <c r="R146" i="2"/>
  <c r="Q146" i="2"/>
  <c r="R145" i="2"/>
  <c r="Q145" i="2"/>
  <c r="R144" i="2"/>
  <c r="Q144" i="2"/>
  <c r="R143" i="2"/>
  <c r="Q143" i="2"/>
  <c r="R142" i="2"/>
  <c r="Q142" i="2"/>
  <c r="R141" i="2"/>
  <c r="Q141" i="2"/>
  <c r="R140" i="2"/>
  <c r="Q140" i="2"/>
  <c r="R139" i="2"/>
  <c r="Q139" i="2"/>
  <c r="R138" i="2"/>
  <c r="Q138" i="2"/>
  <c r="R137" i="2"/>
  <c r="Q137" i="2"/>
  <c r="R136" i="2"/>
  <c r="Q136" i="2"/>
  <c r="R135" i="2"/>
  <c r="Q135" i="2"/>
  <c r="R134" i="2"/>
  <c r="Q134" i="2"/>
  <c r="R133" i="2"/>
  <c r="Q133" i="2"/>
  <c r="R132" i="2"/>
  <c r="Q132" i="2"/>
  <c r="R131" i="2"/>
  <c r="Q131" i="2"/>
  <c r="R130" i="2"/>
  <c r="Q130" i="2"/>
  <c r="R129" i="2"/>
  <c r="Q129" i="2"/>
  <c r="R128" i="2"/>
  <c r="Q128" i="2"/>
  <c r="R127" i="2"/>
  <c r="Q127" i="2"/>
  <c r="R126" i="2"/>
  <c r="Q126" i="2"/>
  <c r="R124" i="2"/>
  <c r="Q124" i="2"/>
  <c r="R123" i="2"/>
  <c r="Q123" i="2"/>
  <c r="R122" i="2"/>
  <c r="Q122" i="2"/>
  <c r="R121" i="2"/>
  <c r="Q121" i="2"/>
  <c r="R120" i="2"/>
  <c r="Q120" i="2"/>
  <c r="R119" i="2"/>
  <c r="Q119" i="2"/>
  <c r="R118" i="2"/>
  <c r="Q118" i="2"/>
  <c r="R117" i="2"/>
  <c r="Q117" i="2"/>
  <c r="R115" i="2"/>
  <c r="Q115" i="2"/>
  <c r="R114" i="2"/>
  <c r="Q114" i="2"/>
  <c r="R113" i="2"/>
  <c r="Q113" i="2"/>
  <c r="R112" i="2"/>
  <c r="Q112" i="2"/>
  <c r="R111" i="2"/>
  <c r="Q111" i="2"/>
  <c r="R110" i="2"/>
  <c r="Q110" i="2"/>
  <c r="R109" i="2"/>
  <c r="Q109" i="2"/>
  <c r="R108" i="2"/>
  <c r="Q108" i="2"/>
  <c r="R107" i="2"/>
  <c r="Q107" i="2"/>
  <c r="R106" i="2"/>
  <c r="Q106" i="2"/>
  <c r="R105" i="2"/>
  <c r="Q105" i="2"/>
  <c r="R104" i="2"/>
  <c r="Q104" i="2"/>
  <c r="R103" i="2"/>
  <c r="Q103" i="2"/>
  <c r="R102" i="2"/>
  <c r="Q102" i="2"/>
  <c r="R101" i="2"/>
  <c r="Q101" i="2"/>
  <c r="R100" i="2"/>
  <c r="Q100" i="2"/>
  <c r="R99" i="2"/>
  <c r="Q99" i="2"/>
  <c r="R98" i="2"/>
  <c r="Q98" i="2"/>
  <c r="R97" i="2"/>
  <c r="Q97" i="2"/>
  <c r="R96" i="2"/>
  <c r="Q96" i="2"/>
  <c r="R95" i="2"/>
  <c r="Q95" i="2"/>
  <c r="R94" i="2"/>
  <c r="Q94" i="2"/>
  <c r="R93" i="2"/>
  <c r="Q93" i="2"/>
  <c r="R92" i="2"/>
  <c r="Q92" i="2"/>
  <c r="R91" i="2"/>
  <c r="Q91" i="2"/>
  <c r="R90" i="2"/>
  <c r="Q90" i="2"/>
  <c r="R89" i="2"/>
  <c r="Q89" i="2"/>
  <c r="R88" i="2"/>
  <c r="Q88" i="2"/>
  <c r="R87" i="2"/>
  <c r="Q87" i="2"/>
  <c r="R86" i="2"/>
  <c r="Q86" i="2"/>
  <c r="R85" i="2"/>
  <c r="Q85" i="2"/>
  <c r="R84" i="2"/>
  <c r="Q84" i="2"/>
  <c r="R83" i="2"/>
  <c r="Q83" i="2"/>
  <c r="R82" i="2"/>
  <c r="Q82" i="2"/>
  <c r="R81" i="2"/>
  <c r="Q81" i="2"/>
  <c r="R80" i="2"/>
  <c r="Q80" i="2"/>
  <c r="R79" i="2"/>
  <c r="Q79" i="2"/>
  <c r="R78" i="2"/>
  <c r="Q78" i="2"/>
  <c r="R77" i="2"/>
  <c r="Q77" i="2"/>
  <c r="R76" i="2"/>
  <c r="Q76" i="2"/>
  <c r="R75" i="2"/>
  <c r="Q75" i="2"/>
  <c r="R74" i="2"/>
  <c r="Q74" i="2"/>
  <c r="R73" i="2"/>
  <c r="Q73" i="2"/>
  <c r="R72" i="2"/>
  <c r="Q72" i="2"/>
  <c r="R71" i="2"/>
  <c r="Q71" i="2"/>
  <c r="R70" i="2"/>
  <c r="Q70" i="2"/>
  <c r="R69" i="2"/>
  <c r="Q69" i="2"/>
  <c r="R68" i="2"/>
  <c r="Q68" i="2"/>
  <c r="R67" i="2"/>
  <c r="Q67" i="2"/>
  <c r="R66" i="2"/>
  <c r="Q66" i="2"/>
  <c r="R65" i="2"/>
  <c r="Q65" i="2"/>
  <c r="R64" i="2"/>
  <c r="Q64" i="2"/>
  <c r="R63" i="2"/>
  <c r="Q63" i="2"/>
  <c r="R62" i="2"/>
  <c r="Q62" i="2"/>
  <c r="R61" i="2"/>
  <c r="Q61" i="2"/>
  <c r="R60" i="2"/>
  <c r="Q60" i="2"/>
  <c r="R59" i="2"/>
  <c r="Q59" i="2"/>
  <c r="R58" i="2"/>
  <c r="Q58" i="2"/>
  <c r="R57" i="2"/>
  <c r="Q57" i="2"/>
  <c r="R56" i="2"/>
  <c r="Q56" i="2"/>
  <c r="R55" i="2"/>
  <c r="Q55" i="2"/>
  <c r="R54" i="2"/>
  <c r="Q54" i="2"/>
  <c r="R53" i="2"/>
  <c r="Q53" i="2"/>
  <c r="R52" i="2"/>
  <c r="Q52" i="2"/>
  <c r="R51" i="2"/>
  <c r="Q51" i="2"/>
  <c r="R50" i="2"/>
  <c r="Q50" i="2"/>
  <c r="R49" i="2"/>
  <c r="Q49" i="2"/>
  <c r="R48" i="2"/>
  <c r="Q48" i="2"/>
  <c r="R47" i="2"/>
  <c r="Q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R9" i="2"/>
  <c r="Q9" i="2"/>
  <c r="R8" i="2"/>
  <c r="Q8" i="2"/>
  <c r="R7" i="2"/>
  <c r="Q7" i="2"/>
  <c r="R6" i="2"/>
  <c r="Q6" i="2"/>
  <c r="R5" i="2"/>
  <c r="Q5" i="2"/>
  <c r="R4" i="2"/>
  <c r="Q4" i="2"/>
  <c r="R3" i="2"/>
  <c r="Q3" i="2"/>
  <c r="R2" i="2"/>
  <c r="Q2" i="2"/>
  <c r="O179" i="2"/>
  <c r="N179" i="2"/>
  <c r="O178" i="2"/>
  <c r="N178" i="2"/>
  <c r="O177" i="2"/>
  <c r="N177" i="2"/>
  <c r="O176" i="2"/>
  <c r="N176" i="2"/>
  <c r="O175" i="2"/>
  <c r="N175" i="2"/>
  <c r="O174" i="2"/>
  <c r="N174" i="2"/>
  <c r="O173" i="2"/>
  <c r="N173" i="2"/>
  <c r="O172" i="2"/>
  <c r="N172" i="2"/>
  <c r="O171" i="2"/>
  <c r="N171" i="2"/>
  <c r="O170" i="2"/>
  <c r="N170" i="2"/>
  <c r="O169" i="2"/>
  <c r="N169" i="2"/>
  <c r="O168" i="2"/>
  <c r="N168" i="2"/>
  <c r="O167" i="2"/>
  <c r="N167" i="2"/>
  <c r="O166" i="2"/>
  <c r="N166" i="2"/>
  <c r="O165" i="2"/>
  <c r="N165" i="2"/>
  <c r="O164" i="2"/>
  <c r="N164" i="2"/>
  <c r="O163" i="2"/>
  <c r="N163" i="2"/>
  <c r="O162" i="2"/>
  <c r="N162" i="2"/>
  <c r="O161" i="2"/>
  <c r="N161" i="2"/>
  <c r="O160" i="2"/>
  <c r="N160" i="2"/>
  <c r="O159" i="2"/>
  <c r="N159" i="2"/>
  <c r="O158" i="2"/>
  <c r="N158" i="2"/>
  <c r="O157" i="2"/>
  <c r="N157" i="2"/>
  <c r="O156" i="2"/>
  <c r="N156" i="2"/>
  <c r="O155" i="2"/>
  <c r="N155" i="2"/>
  <c r="O154" i="2"/>
  <c r="N154" i="2"/>
  <c r="O153" i="2"/>
  <c r="N153" i="2"/>
  <c r="O152" i="2"/>
  <c r="N152" i="2"/>
  <c r="O151" i="2"/>
  <c r="N151" i="2"/>
  <c r="O150" i="2"/>
  <c r="N150" i="2"/>
  <c r="O149" i="2"/>
  <c r="N149" i="2"/>
  <c r="O148" i="2"/>
  <c r="N148" i="2"/>
  <c r="O147" i="2"/>
  <c r="N147" i="2"/>
  <c r="O146" i="2"/>
  <c r="N146" i="2"/>
  <c r="O145" i="2"/>
  <c r="N145" i="2"/>
  <c r="O144" i="2"/>
  <c r="N144" i="2"/>
  <c r="O143" i="2"/>
  <c r="N143" i="2"/>
  <c r="O142" i="2"/>
  <c r="N142" i="2"/>
  <c r="O141" i="2"/>
  <c r="N141" i="2"/>
  <c r="O140" i="2"/>
  <c r="N140" i="2"/>
  <c r="O139" i="2"/>
  <c r="N139" i="2"/>
  <c r="O138" i="2"/>
  <c r="N138" i="2"/>
  <c r="O137" i="2"/>
  <c r="N137" i="2"/>
  <c r="O136" i="2"/>
  <c r="N136" i="2"/>
  <c r="O135" i="2"/>
  <c r="N135" i="2"/>
  <c r="O134" i="2"/>
  <c r="N134" i="2"/>
  <c r="O133" i="2"/>
  <c r="N133" i="2"/>
  <c r="O132" i="2"/>
  <c r="N132" i="2"/>
  <c r="O131" i="2"/>
  <c r="N131" i="2"/>
  <c r="O130" i="2"/>
  <c r="N130" i="2"/>
  <c r="O129" i="2"/>
  <c r="N129" i="2"/>
  <c r="O128" i="2"/>
  <c r="N128" i="2"/>
  <c r="O127" i="2"/>
  <c r="N127" i="2"/>
  <c r="O126" i="2"/>
  <c r="N126" i="2"/>
  <c r="O124" i="2"/>
  <c r="N124" i="2"/>
  <c r="O123" i="2"/>
  <c r="N123" i="2"/>
  <c r="O122" i="2"/>
  <c r="N122" i="2"/>
  <c r="O121" i="2"/>
  <c r="N121" i="2"/>
  <c r="O120" i="2"/>
  <c r="N120" i="2"/>
  <c r="O119" i="2"/>
  <c r="N119" i="2"/>
  <c r="O118" i="2"/>
  <c r="N118" i="2"/>
  <c r="O117" i="2"/>
  <c r="N117" i="2"/>
  <c r="O115" i="2"/>
  <c r="N115" i="2"/>
  <c r="O114" i="2"/>
  <c r="N114" i="2"/>
  <c r="O113" i="2"/>
  <c r="N113" i="2"/>
  <c r="O112" i="2"/>
  <c r="N112" i="2"/>
  <c r="O111" i="2"/>
  <c r="N111" i="2"/>
  <c r="O110" i="2"/>
  <c r="N110" i="2"/>
  <c r="O109" i="2"/>
  <c r="N109" i="2"/>
  <c r="O108" i="2"/>
  <c r="N108" i="2"/>
  <c r="O107" i="2"/>
  <c r="N107" i="2"/>
  <c r="O106" i="2"/>
  <c r="N106" i="2"/>
  <c r="O105" i="2"/>
  <c r="N105" i="2"/>
  <c r="O104" i="2"/>
  <c r="N104" i="2"/>
  <c r="O103" i="2"/>
  <c r="N103" i="2"/>
  <c r="O102" i="2"/>
  <c r="N102" i="2"/>
  <c r="O101" i="2"/>
  <c r="N101" i="2"/>
  <c r="O100" i="2"/>
  <c r="N100" i="2"/>
  <c r="O99" i="2"/>
  <c r="N99" i="2"/>
  <c r="O98" i="2"/>
  <c r="N98" i="2"/>
  <c r="O97" i="2"/>
  <c r="N97" i="2"/>
  <c r="O96" i="2"/>
  <c r="N96" i="2"/>
  <c r="O95" i="2"/>
  <c r="N95" i="2"/>
  <c r="O94" i="2"/>
  <c r="N94" i="2"/>
  <c r="O93" i="2"/>
  <c r="N93" i="2"/>
  <c r="O92" i="2"/>
  <c r="N92" i="2"/>
  <c r="O91" i="2"/>
  <c r="N91" i="2"/>
  <c r="O90" i="2"/>
  <c r="N90" i="2"/>
  <c r="O89" i="2"/>
  <c r="N89" i="2"/>
  <c r="O88" i="2"/>
  <c r="N88" i="2"/>
  <c r="O87" i="2"/>
  <c r="N87" i="2"/>
  <c r="O86" i="2"/>
  <c r="N86" i="2"/>
  <c r="O85" i="2"/>
  <c r="N85" i="2"/>
  <c r="O84" i="2"/>
  <c r="N84" i="2"/>
  <c r="O83" i="2"/>
  <c r="N83" i="2"/>
  <c r="O82" i="2"/>
  <c r="N82" i="2"/>
  <c r="O81" i="2"/>
  <c r="N81" i="2"/>
  <c r="O80" i="2"/>
  <c r="N80" i="2"/>
  <c r="O79" i="2"/>
  <c r="N79" i="2"/>
  <c r="O78" i="2"/>
  <c r="N78" i="2"/>
  <c r="O77" i="2"/>
  <c r="N77" i="2"/>
  <c r="O76" i="2"/>
  <c r="N76" i="2"/>
  <c r="O75" i="2"/>
  <c r="N75" i="2"/>
  <c r="O74" i="2"/>
  <c r="N74" i="2"/>
  <c r="O73" i="2"/>
  <c r="N73" i="2"/>
  <c r="O72" i="2"/>
  <c r="N72" i="2"/>
  <c r="O71" i="2"/>
  <c r="N71" i="2"/>
  <c r="O70" i="2"/>
  <c r="N70" i="2"/>
  <c r="O69" i="2"/>
  <c r="N69" i="2"/>
  <c r="O68" i="2"/>
  <c r="N68" i="2"/>
  <c r="O67" i="2"/>
  <c r="N67" i="2"/>
  <c r="O66" i="2"/>
  <c r="N66" i="2"/>
  <c r="O65" i="2"/>
  <c r="N65" i="2"/>
  <c r="O64" i="2"/>
  <c r="N64" i="2"/>
  <c r="O63" i="2"/>
  <c r="N63" i="2"/>
  <c r="O62" i="2"/>
  <c r="N62" i="2"/>
  <c r="O61" i="2"/>
  <c r="N61" i="2"/>
  <c r="O60" i="2"/>
  <c r="N60" i="2"/>
  <c r="O59" i="2"/>
  <c r="N59" i="2"/>
  <c r="O58" i="2"/>
  <c r="N58" i="2"/>
  <c r="O57" i="2"/>
  <c r="N57" i="2"/>
  <c r="O56" i="2"/>
  <c r="N56" i="2"/>
  <c r="O55" i="2"/>
  <c r="N55" i="2"/>
  <c r="O54" i="2"/>
  <c r="N54" i="2"/>
  <c r="O53" i="2"/>
  <c r="N53" i="2"/>
  <c r="O52" i="2"/>
  <c r="N52" i="2"/>
  <c r="O51" i="2"/>
  <c r="N51" i="2"/>
  <c r="O50" i="2"/>
  <c r="N50" i="2"/>
  <c r="O49" i="2"/>
  <c r="N49" i="2"/>
  <c r="O48" i="2"/>
  <c r="N48" i="2"/>
  <c r="O47" i="2"/>
  <c r="N47" i="2"/>
  <c r="O46" i="2"/>
  <c r="N46" i="2"/>
  <c r="O45" i="2"/>
  <c r="N45" i="2"/>
  <c r="O44" i="2"/>
  <c r="N44" i="2"/>
  <c r="O43" i="2"/>
  <c r="N43" i="2"/>
  <c r="O42" i="2"/>
  <c r="N42" i="2"/>
  <c r="O41" i="2"/>
  <c r="N41" i="2"/>
  <c r="O40" i="2"/>
  <c r="N40" i="2"/>
  <c r="O39" i="2"/>
  <c r="N39" i="2"/>
  <c r="O38" i="2"/>
  <c r="N38" i="2"/>
  <c r="O37" i="2"/>
  <c r="N37" i="2"/>
  <c r="O36" i="2"/>
  <c r="N36" i="2"/>
  <c r="O35" i="2"/>
  <c r="N35" i="2"/>
  <c r="O34" i="2"/>
  <c r="N34" i="2"/>
  <c r="O33" i="2"/>
  <c r="N33" i="2"/>
  <c r="O32" i="2"/>
  <c r="N32" i="2"/>
  <c r="O31" i="2"/>
  <c r="N31" i="2"/>
  <c r="O30" i="2"/>
  <c r="N30" i="2"/>
  <c r="O29" i="2"/>
  <c r="N29" i="2"/>
  <c r="O28" i="2"/>
  <c r="N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N13" i="2"/>
  <c r="O12" i="2"/>
  <c r="N12" i="2"/>
  <c r="O11" i="2"/>
  <c r="N11" i="2"/>
  <c r="O10" i="2"/>
  <c r="N10" i="2"/>
  <c r="O9" i="2"/>
  <c r="N9" i="2"/>
  <c r="O8" i="2"/>
  <c r="N8" i="2"/>
  <c r="O7" i="2"/>
  <c r="N7" i="2"/>
  <c r="O6" i="2"/>
  <c r="N6" i="2"/>
  <c r="O5" i="2"/>
  <c r="N5" i="2"/>
  <c r="O4" i="2"/>
  <c r="N4" i="2"/>
  <c r="O3" i="2"/>
  <c r="N3" i="2"/>
  <c r="O2" i="2"/>
  <c r="N2" i="2"/>
  <c r="L179" i="2"/>
  <c r="K179" i="2"/>
  <c r="L178" i="2"/>
  <c r="K178" i="2"/>
  <c r="L177" i="2"/>
  <c r="K177" i="2"/>
  <c r="L176" i="2"/>
  <c r="K176" i="2"/>
  <c r="L175" i="2"/>
  <c r="K175" i="2"/>
  <c r="L174" i="2"/>
  <c r="K174" i="2"/>
  <c r="L173" i="2"/>
  <c r="K173" i="2"/>
  <c r="L172" i="2"/>
  <c r="K172" i="2"/>
  <c r="L171" i="2"/>
  <c r="K171" i="2"/>
  <c r="L170" i="2"/>
  <c r="K170" i="2"/>
  <c r="L169" i="2"/>
  <c r="K169" i="2"/>
  <c r="L168" i="2"/>
  <c r="K168" i="2"/>
  <c r="L167" i="2"/>
  <c r="K167" i="2"/>
  <c r="L166" i="2"/>
  <c r="K166" i="2"/>
  <c r="L165" i="2"/>
  <c r="K165" i="2"/>
  <c r="L164" i="2"/>
  <c r="K164" i="2"/>
  <c r="L163" i="2"/>
  <c r="K163" i="2"/>
  <c r="L162" i="2"/>
  <c r="K162" i="2"/>
  <c r="L161" i="2"/>
  <c r="K161" i="2"/>
  <c r="L160" i="2"/>
  <c r="K160" i="2"/>
  <c r="L159" i="2"/>
  <c r="K159" i="2"/>
  <c r="L158" i="2"/>
  <c r="K158" i="2"/>
  <c r="L157" i="2"/>
  <c r="K157" i="2"/>
  <c r="L156" i="2"/>
  <c r="K156" i="2"/>
  <c r="L155" i="2"/>
  <c r="K155" i="2"/>
  <c r="L154" i="2"/>
  <c r="K154" i="2"/>
  <c r="L153" i="2"/>
  <c r="K153" i="2"/>
  <c r="L152" i="2"/>
  <c r="K152" i="2"/>
  <c r="L151" i="2"/>
  <c r="K151" i="2"/>
  <c r="L150" i="2"/>
  <c r="K150" i="2"/>
  <c r="L149" i="2"/>
  <c r="K149" i="2"/>
  <c r="L148" i="2"/>
  <c r="K148" i="2"/>
  <c r="L147" i="2"/>
  <c r="K147" i="2"/>
  <c r="L146" i="2"/>
  <c r="K146" i="2"/>
  <c r="L145" i="2"/>
  <c r="K145" i="2"/>
  <c r="L144" i="2"/>
  <c r="K144" i="2"/>
  <c r="L143" i="2"/>
  <c r="K143" i="2"/>
  <c r="L142" i="2"/>
  <c r="K142" i="2"/>
  <c r="L141" i="2"/>
  <c r="K141" i="2"/>
  <c r="L140" i="2"/>
  <c r="K140" i="2"/>
  <c r="L139" i="2"/>
  <c r="K139" i="2"/>
  <c r="L138" i="2"/>
  <c r="K138" i="2"/>
  <c r="L137" i="2"/>
  <c r="K137" i="2"/>
  <c r="L136" i="2"/>
  <c r="K136" i="2"/>
  <c r="L135" i="2"/>
  <c r="K135" i="2"/>
  <c r="L134" i="2"/>
  <c r="K134" i="2"/>
  <c r="L133" i="2"/>
  <c r="K133" i="2"/>
  <c r="L132" i="2"/>
  <c r="K132" i="2"/>
  <c r="L131" i="2"/>
  <c r="K131" i="2"/>
  <c r="L130" i="2"/>
  <c r="K130" i="2"/>
  <c r="L129" i="2"/>
  <c r="K129" i="2"/>
  <c r="L128" i="2"/>
  <c r="K128" i="2"/>
  <c r="L127" i="2"/>
  <c r="K127" i="2"/>
  <c r="L126" i="2"/>
  <c r="K126" i="2"/>
  <c r="L124" i="2"/>
  <c r="K124" i="2"/>
  <c r="L123" i="2"/>
  <c r="K123" i="2"/>
  <c r="L122" i="2"/>
  <c r="K122" i="2"/>
  <c r="L121" i="2"/>
  <c r="K121" i="2"/>
  <c r="L120" i="2"/>
  <c r="K120" i="2"/>
  <c r="L119" i="2"/>
  <c r="K119" i="2"/>
  <c r="L118" i="2"/>
  <c r="K118" i="2"/>
  <c r="L117" i="2"/>
  <c r="K117" i="2"/>
  <c r="L115" i="2"/>
  <c r="K115" i="2"/>
  <c r="L114" i="2"/>
  <c r="K114" i="2"/>
  <c r="L113" i="2"/>
  <c r="K113" i="2"/>
  <c r="L112" i="2"/>
  <c r="K112" i="2"/>
  <c r="L111" i="2"/>
  <c r="K111" i="2"/>
  <c r="L110" i="2"/>
  <c r="K110" i="2"/>
  <c r="L109" i="2"/>
  <c r="K109" i="2"/>
  <c r="L108" i="2"/>
  <c r="K108" i="2"/>
  <c r="L107" i="2"/>
  <c r="K107" i="2"/>
  <c r="L106" i="2"/>
  <c r="K106" i="2"/>
  <c r="L105" i="2"/>
  <c r="K105" i="2"/>
  <c r="L104" i="2"/>
  <c r="K104" i="2"/>
  <c r="L103" i="2"/>
  <c r="K103" i="2"/>
  <c r="L102" i="2"/>
  <c r="K102" i="2"/>
  <c r="L101" i="2"/>
  <c r="K101" i="2"/>
  <c r="L100" i="2"/>
  <c r="K100" i="2"/>
  <c r="L99" i="2"/>
  <c r="K99" i="2"/>
  <c r="L98" i="2"/>
  <c r="K98" i="2"/>
  <c r="L97" i="2"/>
  <c r="K97" i="2"/>
  <c r="L96" i="2"/>
  <c r="K96" i="2"/>
  <c r="L95" i="2"/>
  <c r="K95" i="2"/>
  <c r="L94" i="2"/>
  <c r="K94" i="2"/>
  <c r="L93" i="2"/>
  <c r="K93" i="2"/>
  <c r="L92" i="2"/>
  <c r="K92" i="2"/>
  <c r="L91" i="2"/>
  <c r="K91" i="2"/>
  <c r="L90" i="2"/>
  <c r="K90" i="2"/>
  <c r="L89" i="2"/>
  <c r="K89" i="2"/>
  <c r="L88" i="2"/>
  <c r="K88" i="2"/>
  <c r="L87" i="2"/>
  <c r="K87" i="2"/>
  <c r="L86" i="2"/>
  <c r="K86" i="2"/>
  <c r="L85" i="2"/>
  <c r="K85" i="2"/>
  <c r="L84" i="2"/>
  <c r="K84" i="2"/>
  <c r="L83" i="2"/>
  <c r="K83" i="2"/>
  <c r="L82" i="2"/>
  <c r="K82" i="2"/>
  <c r="L81" i="2"/>
  <c r="K81" i="2"/>
  <c r="L80" i="2"/>
  <c r="K80" i="2"/>
  <c r="L79" i="2"/>
  <c r="K79" i="2"/>
  <c r="L78" i="2"/>
  <c r="K78" i="2"/>
  <c r="L77" i="2"/>
  <c r="K77" i="2"/>
  <c r="L76" i="2"/>
  <c r="K76" i="2"/>
  <c r="L75" i="2"/>
  <c r="K75" i="2"/>
  <c r="L74" i="2"/>
  <c r="K74" i="2"/>
  <c r="L73" i="2"/>
  <c r="K73" i="2"/>
  <c r="L72" i="2"/>
  <c r="K72" i="2"/>
  <c r="L71" i="2"/>
  <c r="K71" i="2"/>
  <c r="L70" i="2"/>
  <c r="K70" i="2"/>
  <c r="L69" i="2"/>
  <c r="K69" i="2"/>
  <c r="L68" i="2"/>
  <c r="K68" i="2"/>
  <c r="L67" i="2"/>
  <c r="K67" i="2"/>
  <c r="L66" i="2"/>
  <c r="K66" i="2"/>
  <c r="L65" i="2"/>
  <c r="K65" i="2"/>
  <c r="L64" i="2"/>
  <c r="K64" i="2"/>
  <c r="L63" i="2"/>
  <c r="K63" i="2"/>
  <c r="L62" i="2"/>
  <c r="K62" i="2"/>
  <c r="L61" i="2"/>
  <c r="K61" i="2"/>
  <c r="L60" i="2"/>
  <c r="K60" i="2"/>
  <c r="L59" i="2"/>
  <c r="K59" i="2"/>
  <c r="L58" i="2"/>
  <c r="K58" i="2"/>
  <c r="L57" i="2"/>
  <c r="K57" i="2"/>
  <c r="L56" i="2"/>
  <c r="K56" i="2"/>
  <c r="L55" i="2"/>
  <c r="K55" i="2"/>
  <c r="L54" i="2"/>
  <c r="K54" i="2"/>
  <c r="L53" i="2"/>
  <c r="K53" i="2"/>
  <c r="L52" i="2"/>
  <c r="K52" i="2"/>
  <c r="L51" i="2"/>
  <c r="K51" i="2"/>
  <c r="L50" i="2"/>
  <c r="K50" i="2"/>
  <c r="L49" i="2"/>
  <c r="K49" i="2"/>
  <c r="L48" i="2"/>
  <c r="K48" i="2"/>
  <c r="L47" i="2"/>
  <c r="K47" i="2"/>
  <c r="L46" i="2"/>
  <c r="K46" i="2"/>
  <c r="L45" i="2"/>
  <c r="K45" i="2"/>
  <c r="L44" i="2"/>
  <c r="K44" i="2"/>
  <c r="L43" i="2"/>
  <c r="K43" i="2"/>
  <c r="L42" i="2"/>
  <c r="K42" i="2"/>
  <c r="L41" i="2"/>
  <c r="K41" i="2"/>
  <c r="L40" i="2"/>
  <c r="K40" i="2"/>
  <c r="L39" i="2"/>
  <c r="K39" i="2"/>
  <c r="L38" i="2"/>
  <c r="K38" i="2"/>
  <c r="L37" i="2"/>
  <c r="K37" i="2"/>
  <c r="L36" i="2"/>
  <c r="K36" i="2"/>
  <c r="L35" i="2"/>
  <c r="K35" i="2"/>
  <c r="L34" i="2"/>
  <c r="K34" i="2"/>
  <c r="L33" i="2"/>
  <c r="K33" i="2"/>
  <c r="L32" i="2"/>
  <c r="K32" i="2"/>
  <c r="L31" i="2"/>
  <c r="K31" i="2"/>
  <c r="L30" i="2"/>
  <c r="K30" i="2"/>
  <c r="L29" i="2"/>
  <c r="K29" i="2"/>
  <c r="L28" i="2"/>
  <c r="K28" i="2"/>
  <c r="L27" i="2"/>
  <c r="K27" i="2"/>
  <c r="L26" i="2"/>
  <c r="K26" i="2"/>
  <c r="L25" i="2"/>
  <c r="K25" i="2"/>
  <c r="L24" i="2"/>
  <c r="K24" i="2"/>
  <c r="L23" i="2"/>
  <c r="K23" i="2"/>
  <c r="L22" i="2"/>
  <c r="K22" i="2"/>
  <c r="L21" i="2"/>
  <c r="K21" i="2"/>
  <c r="L20" i="2"/>
  <c r="K20" i="2"/>
  <c r="L19" i="2"/>
  <c r="K19" i="2"/>
  <c r="L18" i="2"/>
  <c r="K18" i="2"/>
  <c r="L17" i="2"/>
  <c r="K17" i="2"/>
  <c r="L16" i="2"/>
  <c r="K16" i="2"/>
  <c r="L15" i="2"/>
  <c r="K15" i="2"/>
  <c r="L14" i="2"/>
  <c r="K14" i="2"/>
  <c r="L13" i="2"/>
  <c r="K13" i="2"/>
  <c r="L12" i="2"/>
  <c r="K12" i="2"/>
  <c r="L11" i="2"/>
  <c r="K11" i="2"/>
  <c r="L10" i="2"/>
  <c r="K10" i="2"/>
  <c r="L9" i="2"/>
  <c r="K9" i="2"/>
  <c r="L8" i="2"/>
  <c r="K8" i="2"/>
  <c r="L7" i="2"/>
  <c r="K7" i="2"/>
  <c r="L6" i="2"/>
  <c r="K6" i="2"/>
  <c r="L5" i="2"/>
  <c r="K5" i="2"/>
  <c r="L4" i="2"/>
  <c r="K4" i="2"/>
  <c r="L3" i="2"/>
  <c r="K3" i="2"/>
  <c r="L2" i="2"/>
  <c r="K2" i="2"/>
  <c r="I179" i="2"/>
  <c r="H179" i="2"/>
  <c r="I178" i="2"/>
  <c r="H178" i="2"/>
  <c r="I177" i="2"/>
  <c r="H177" i="2"/>
  <c r="I176" i="2"/>
  <c r="H176" i="2"/>
  <c r="I175" i="2"/>
  <c r="H175" i="2"/>
  <c r="I174" i="2"/>
  <c r="H174" i="2"/>
  <c r="I173" i="2"/>
  <c r="H173" i="2"/>
  <c r="I172" i="2"/>
  <c r="H172" i="2"/>
  <c r="I171" i="2"/>
  <c r="H171" i="2"/>
  <c r="I170" i="2"/>
  <c r="H170" i="2"/>
  <c r="I169" i="2"/>
  <c r="H169" i="2"/>
  <c r="I168" i="2"/>
  <c r="H168" i="2"/>
  <c r="I167" i="2"/>
  <c r="H167" i="2"/>
  <c r="I166" i="2"/>
  <c r="H166" i="2"/>
  <c r="I165" i="2"/>
  <c r="H165" i="2"/>
  <c r="I164" i="2"/>
  <c r="H164" i="2"/>
  <c r="I163" i="2"/>
  <c r="H163" i="2"/>
  <c r="I162" i="2"/>
  <c r="H162" i="2"/>
  <c r="I161" i="2"/>
  <c r="H161" i="2"/>
  <c r="I160" i="2"/>
  <c r="H160" i="2"/>
  <c r="I159" i="2"/>
  <c r="H159" i="2"/>
  <c r="I158" i="2"/>
  <c r="H158" i="2"/>
  <c r="I157" i="2"/>
  <c r="H157" i="2"/>
  <c r="I156" i="2"/>
  <c r="H156" i="2"/>
  <c r="I155" i="2"/>
  <c r="H155" i="2"/>
  <c r="I154" i="2"/>
  <c r="H154" i="2"/>
  <c r="I153" i="2"/>
  <c r="H153" i="2"/>
  <c r="I152" i="2"/>
  <c r="H152" i="2"/>
  <c r="I151" i="2"/>
  <c r="H151" i="2"/>
  <c r="I150" i="2"/>
  <c r="H150" i="2"/>
  <c r="I149" i="2"/>
  <c r="H149" i="2"/>
  <c r="I148" i="2"/>
  <c r="H148" i="2"/>
  <c r="I147" i="2"/>
  <c r="H147" i="2"/>
  <c r="I146" i="2"/>
  <c r="H146" i="2"/>
  <c r="I145" i="2"/>
  <c r="H145" i="2"/>
  <c r="I144" i="2"/>
  <c r="H144" i="2"/>
  <c r="I143" i="2"/>
  <c r="H143" i="2"/>
  <c r="I142" i="2"/>
  <c r="H142" i="2"/>
  <c r="I141" i="2"/>
  <c r="H141" i="2"/>
  <c r="I140" i="2"/>
  <c r="H140" i="2"/>
  <c r="I139" i="2"/>
  <c r="H139" i="2"/>
  <c r="I138" i="2"/>
  <c r="H138" i="2"/>
  <c r="I137" i="2"/>
  <c r="H137" i="2"/>
  <c r="I136" i="2"/>
  <c r="H136" i="2"/>
  <c r="I135" i="2"/>
  <c r="H135" i="2"/>
  <c r="I134" i="2"/>
  <c r="H134" i="2"/>
  <c r="I133" i="2"/>
  <c r="H133" i="2"/>
  <c r="I132" i="2"/>
  <c r="H132" i="2"/>
  <c r="I131" i="2"/>
  <c r="H131" i="2"/>
  <c r="I130" i="2"/>
  <c r="H130" i="2"/>
  <c r="I129" i="2"/>
  <c r="H129" i="2"/>
  <c r="I128" i="2"/>
  <c r="H128" i="2"/>
  <c r="I127" i="2"/>
  <c r="H127" i="2"/>
  <c r="I126" i="2"/>
  <c r="H126" i="2"/>
  <c r="I124" i="2"/>
  <c r="H124" i="2"/>
  <c r="I123" i="2"/>
  <c r="H123" i="2"/>
  <c r="I122" i="2"/>
  <c r="H122" i="2"/>
  <c r="I121" i="2"/>
  <c r="H121" i="2"/>
  <c r="I120" i="2"/>
  <c r="H120" i="2"/>
  <c r="I119" i="2"/>
  <c r="H119" i="2"/>
  <c r="I118" i="2"/>
  <c r="H118" i="2"/>
  <c r="I117" i="2"/>
  <c r="H117"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H3" i="2"/>
  <c r="I2" i="2"/>
  <c r="H2" i="2"/>
  <c r="E3" i="2"/>
  <c r="F3" i="2"/>
  <c r="E4" i="2"/>
  <c r="F4" i="2"/>
  <c r="E5" i="2"/>
  <c r="F5" i="2"/>
  <c r="E6" i="2"/>
  <c r="F6" i="2"/>
  <c r="E7" i="2"/>
  <c r="F7" i="2"/>
  <c r="E8" i="2"/>
  <c r="F8" i="2"/>
  <c r="E9" i="2"/>
  <c r="F9" i="2"/>
  <c r="E10" i="2"/>
  <c r="F10" i="2"/>
  <c r="E11" i="2"/>
  <c r="F11" i="2"/>
  <c r="E12" i="2"/>
  <c r="F12" i="2"/>
  <c r="E13" i="2"/>
  <c r="F13" i="2"/>
  <c r="E14" i="2"/>
  <c r="F14" i="2"/>
  <c r="E15" i="2"/>
  <c r="F15" i="2"/>
  <c r="E16" i="2"/>
  <c r="F16" i="2"/>
  <c r="E17" i="2"/>
  <c r="F17" i="2"/>
  <c r="E18" i="2"/>
  <c r="F18" i="2"/>
  <c r="E19" i="2"/>
  <c r="F19" i="2"/>
  <c r="E20" i="2"/>
  <c r="F20" i="2"/>
  <c r="E21" i="2"/>
  <c r="F21" i="2"/>
  <c r="E22" i="2"/>
  <c r="F22" i="2"/>
  <c r="E23" i="2"/>
  <c r="F23" i="2"/>
  <c r="E24" i="2"/>
  <c r="F24" i="2"/>
  <c r="E25" i="2"/>
  <c r="F25" i="2"/>
  <c r="E26" i="2"/>
  <c r="F26" i="2"/>
  <c r="E27" i="2"/>
  <c r="F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E117" i="2"/>
  <c r="F117" i="2"/>
  <c r="E118" i="2"/>
  <c r="F118" i="2"/>
  <c r="E119" i="2"/>
  <c r="F119" i="2"/>
  <c r="E120" i="2"/>
  <c r="F120" i="2"/>
  <c r="E121" i="2"/>
  <c r="F121" i="2"/>
  <c r="E122" i="2"/>
  <c r="F122" i="2"/>
  <c r="E123" i="2"/>
  <c r="F123" i="2"/>
  <c r="E124" i="2"/>
  <c r="F124" i="2"/>
  <c r="E126" i="2"/>
  <c r="F126" i="2"/>
  <c r="E127" i="2"/>
  <c r="F127" i="2"/>
  <c r="E128" i="2"/>
  <c r="F128" i="2"/>
  <c r="E129" i="2"/>
  <c r="F129" i="2"/>
  <c r="E130" i="2"/>
  <c r="F130" i="2"/>
  <c r="E131" i="2"/>
  <c r="F131" i="2"/>
  <c r="E132" i="2"/>
  <c r="F132" i="2"/>
  <c r="E133" i="2"/>
  <c r="F133" i="2"/>
  <c r="E134" i="2"/>
  <c r="F134" i="2"/>
  <c r="E135" i="2"/>
  <c r="F135" i="2"/>
  <c r="E136" i="2"/>
  <c r="F136" i="2"/>
  <c r="E137" i="2"/>
  <c r="F137" i="2"/>
  <c r="E138" i="2"/>
  <c r="F138" i="2"/>
  <c r="E139" i="2"/>
  <c r="F139" i="2"/>
  <c r="E140" i="2"/>
  <c r="F140" i="2"/>
  <c r="E141" i="2"/>
  <c r="F141" i="2"/>
  <c r="E142" i="2"/>
  <c r="F142" i="2"/>
  <c r="E143" i="2"/>
  <c r="F143" i="2"/>
  <c r="E144" i="2"/>
  <c r="F144" i="2"/>
  <c r="E145" i="2"/>
  <c r="F145" i="2"/>
  <c r="E146" i="2"/>
  <c r="F146" i="2"/>
  <c r="E147" i="2"/>
  <c r="F147" i="2"/>
  <c r="E148" i="2"/>
  <c r="F148" i="2"/>
  <c r="E149" i="2"/>
  <c r="F149" i="2"/>
  <c r="E150" i="2"/>
  <c r="F150" i="2"/>
  <c r="E151" i="2"/>
  <c r="F151" i="2"/>
  <c r="E152" i="2"/>
  <c r="F152" i="2"/>
  <c r="E153" i="2"/>
  <c r="F153" i="2"/>
  <c r="E154" i="2"/>
  <c r="F154" i="2"/>
  <c r="E155" i="2"/>
  <c r="F155" i="2"/>
  <c r="E156" i="2"/>
  <c r="F156" i="2"/>
  <c r="E157" i="2"/>
  <c r="F157" i="2"/>
  <c r="E158" i="2"/>
  <c r="F158" i="2"/>
  <c r="E159" i="2"/>
  <c r="F159" i="2"/>
  <c r="E160" i="2"/>
  <c r="F160" i="2"/>
  <c r="E161" i="2"/>
  <c r="F161" i="2"/>
  <c r="E162" i="2"/>
  <c r="F162" i="2"/>
  <c r="E163" i="2"/>
  <c r="F163" i="2"/>
  <c r="E164" i="2"/>
  <c r="F164" i="2"/>
  <c r="E165" i="2"/>
  <c r="F165" i="2"/>
  <c r="E166" i="2"/>
  <c r="F166" i="2"/>
  <c r="E167" i="2"/>
  <c r="F167" i="2"/>
  <c r="E168" i="2"/>
  <c r="F168" i="2"/>
  <c r="E169" i="2"/>
  <c r="F169" i="2"/>
  <c r="E170" i="2"/>
  <c r="F170" i="2"/>
  <c r="E171" i="2"/>
  <c r="F171" i="2"/>
  <c r="E172" i="2"/>
  <c r="F172" i="2"/>
  <c r="E173" i="2"/>
  <c r="F173" i="2"/>
  <c r="E174" i="2"/>
  <c r="F174" i="2"/>
  <c r="E175" i="2"/>
  <c r="F175" i="2"/>
  <c r="E176" i="2"/>
  <c r="F176" i="2"/>
  <c r="E177" i="2"/>
  <c r="F177" i="2"/>
  <c r="E178" i="2"/>
  <c r="F178" i="2"/>
  <c r="E179" i="2"/>
  <c r="F179" i="2"/>
  <c r="F2" i="2"/>
  <c r="E2" i="2"/>
  <c r="AE179" i="2"/>
  <c r="AB179" i="2"/>
  <c r="Y179" i="2"/>
  <c r="V179" i="2"/>
  <c r="S179" i="2"/>
  <c r="P179" i="2"/>
  <c r="M179" i="2"/>
  <c r="J179" i="2"/>
  <c r="G179" i="2"/>
  <c r="D179" i="2"/>
  <c r="AE173" i="2"/>
  <c r="AB173" i="2"/>
  <c r="Y173" i="2"/>
  <c r="V173" i="2"/>
  <c r="S173" i="2"/>
  <c r="P173" i="2"/>
  <c r="M173" i="2"/>
  <c r="J173" i="2"/>
  <c r="G173" i="2"/>
  <c r="D173" i="2"/>
  <c r="AE166" i="2"/>
  <c r="AB166" i="2"/>
  <c r="Y166" i="2"/>
  <c r="V166" i="2"/>
  <c r="S166" i="2"/>
  <c r="P166" i="2"/>
  <c r="M166" i="2"/>
  <c r="J166" i="2"/>
  <c r="G166" i="2"/>
  <c r="D166" i="2"/>
  <c r="AE161" i="2"/>
  <c r="AB161" i="2"/>
  <c r="Y161" i="2"/>
  <c r="V161" i="2"/>
  <c r="S161" i="2"/>
  <c r="P161" i="2"/>
  <c r="M161" i="2"/>
  <c r="J161" i="2"/>
  <c r="G161" i="2"/>
  <c r="D161" i="2"/>
  <c r="AE155" i="2"/>
  <c r="AB155" i="2"/>
  <c r="Y155" i="2"/>
  <c r="V155" i="2"/>
  <c r="S155" i="2"/>
  <c r="P155" i="2"/>
  <c r="M155" i="2"/>
  <c r="J155" i="2"/>
  <c r="G155" i="2"/>
  <c r="D155" i="2"/>
  <c r="AE149" i="2"/>
  <c r="AB149" i="2"/>
  <c r="Y149" i="2"/>
  <c r="V149" i="2"/>
  <c r="S149" i="2"/>
  <c r="P149" i="2"/>
  <c r="M149" i="2"/>
  <c r="J149" i="2"/>
  <c r="G149" i="2"/>
  <c r="D149" i="2"/>
  <c r="AE137" i="2"/>
  <c r="AB137" i="2"/>
  <c r="Y137" i="2"/>
  <c r="V137" i="2"/>
  <c r="S137" i="2"/>
  <c r="P137" i="2"/>
  <c r="M137" i="2"/>
  <c r="J137" i="2"/>
  <c r="G137" i="2"/>
  <c r="D137" i="2"/>
  <c r="AE131" i="2"/>
  <c r="AB131" i="2"/>
  <c r="Y131" i="2"/>
  <c r="V131" i="2"/>
  <c r="S131" i="2"/>
  <c r="P131" i="2"/>
  <c r="M131" i="2"/>
  <c r="J131" i="2"/>
  <c r="G131" i="2"/>
  <c r="D131" i="2"/>
  <c r="AE103" i="2"/>
  <c r="AB103" i="2"/>
  <c r="Y103" i="2"/>
  <c r="V103" i="2"/>
  <c r="S103" i="2"/>
  <c r="P103" i="2"/>
  <c r="M103" i="2"/>
  <c r="J103" i="2"/>
  <c r="G103" i="2"/>
  <c r="D103" i="2"/>
  <c r="AE98" i="2"/>
  <c r="AB98" i="2"/>
  <c r="Y98" i="2"/>
  <c r="V98" i="2"/>
  <c r="S98" i="2"/>
  <c r="P98" i="2"/>
  <c r="M98" i="2"/>
  <c r="J98" i="2"/>
  <c r="G98" i="2"/>
  <c r="D98" i="2"/>
  <c r="AE94" i="2"/>
  <c r="AB94" i="2"/>
  <c r="Y94" i="2"/>
  <c r="V94" i="2"/>
  <c r="S94" i="2"/>
  <c r="P94" i="2"/>
  <c r="M94" i="2"/>
  <c r="J94" i="2"/>
  <c r="G94" i="2"/>
  <c r="D94" i="2"/>
  <c r="AE88" i="2"/>
  <c r="AB88" i="2"/>
  <c r="Y88" i="2"/>
  <c r="V88" i="2"/>
  <c r="S88" i="2"/>
  <c r="P88" i="2"/>
  <c r="M88" i="2"/>
  <c r="J88" i="2"/>
  <c r="G88" i="2"/>
  <c r="D88" i="2"/>
  <c r="AE84" i="2"/>
  <c r="AB84" i="2"/>
  <c r="Y84" i="2"/>
  <c r="V84" i="2"/>
  <c r="S84" i="2"/>
  <c r="P84" i="2"/>
  <c r="M84" i="2"/>
  <c r="J84" i="2"/>
  <c r="G84" i="2"/>
  <c r="D84" i="2"/>
  <c r="AE78" i="2"/>
  <c r="AB78" i="2"/>
  <c r="Y78" i="2"/>
  <c r="V78" i="2"/>
  <c r="S78" i="2"/>
  <c r="P78" i="2"/>
  <c r="M78" i="2"/>
  <c r="J78" i="2"/>
  <c r="G78" i="2"/>
  <c r="D78" i="2"/>
  <c r="AE67" i="2"/>
  <c r="AB67" i="2"/>
  <c r="Y67" i="2"/>
  <c r="V67" i="2"/>
  <c r="S67" i="2"/>
  <c r="P67" i="2"/>
  <c r="M67" i="2"/>
  <c r="J67" i="2"/>
  <c r="G67" i="2"/>
  <c r="D67" i="2"/>
  <c r="AE61" i="2"/>
  <c r="AB61" i="2"/>
  <c r="Y61" i="2"/>
  <c r="V61" i="2"/>
  <c r="S61" i="2"/>
  <c r="P61" i="2"/>
  <c r="M61" i="2"/>
  <c r="J61" i="2"/>
  <c r="G61" i="2"/>
  <c r="D61" i="2"/>
  <c r="AE55" i="2"/>
  <c r="AB55" i="2"/>
  <c r="Y55" i="2"/>
  <c r="V55" i="2"/>
  <c r="S55" i="2"/>
  <c r="P55" i="2"/>
  <c r="M55" i="2"/>
  <c r="J55" i="2"/>
  <c r="G55" i="2"/>
  <c r="D55" i="2"/>
  <c r="AE48" i="2"/>
  <c r="AB48" i="2"/>
  <c r="Y48" i="2"/>
  <c r="V48" i="2"/>
  <c r="S48" i="2"/>
  <c r="P48" i="2"/>
  <c r="M48" i="2"/>
  <c r="J48" i="2"/>
  <c r="G48" i="2"/>
  <c r="D48" i="2"/>
  <c r="AE43" i="2"/>
  <c r="AB43" i="2"/>
  <c r="Y43" i="2"/>
  <c r="V43" i="2"/>
  <c r="S43" i="2"/>
  <c r="P43" i="2"/>
  <c r="M43" i="2"/>
  <c r="J43" i="2"/>
  <c r="G43" i="2"/>
  <c r="D43" i="2"/>
  <c r="AE38" i="2"/>
  <c r="AB38" i="2"/>
  <c r="Y38" i="2"/>
  <c r="V38" i="2"/>
  <c r="S38" i="2"/>
  <c r="P38" i="2"/>
  <c r="M38" i="2"/>
  <c r="J38" i="2"/>
  <c r="G38" i="2"/>
  <c r="D38" i="2"/>
  <c r="AE30" i="2"/>
  <c r="AB30" i="2"/>
  <c r="Y30" i="2"/>
  <c r="V30" i="2"/>
  <c r="S30" i="2"/>
  <c r="P30" i="2"/>
  <c r="M30" i="2"/>
  <c r="J30" i="2"/>
  <c r="G30" i="2"/>
  <c r="D30" i="2"/>
  <c r="AE25" i="2"/>
  <c r="AB25" i="2"/>
  <c r="Y25" i="2"/>
  <c r="V25" i="2"/>
  <c r="S25" i="2"/>
  <c r="P25" i="2"/>
  <c r="M25" i="2"/>
  <c r="J25" i="2"/>
  <c r="G25" i="2"/>
  <c r="D25" i="2"/>
  <c r="AE20" i="2"/>
  <c r="AB20" i="2"/>
  <c r="Y20" i="2"/>
  <c r="V20" i="2"/>
  <c r="S20" i="2"/>
  <c r="P20" i="2"/>
  <c r="M20" i="2"/>
  <c r="J20" i="2"/>
  <c r="G20" i="2"/>
  <c r="D20" i="2"/>
  <c r="AE11" i="2"/>
  <c r="AB11" i="2"/>
  <c r="Y11" i="2"/>
  <c r="V11" i="2"/>
  <c r="S11" i="2"/>
  <c r="P11" i="2"/>
  <c r="M11" i="2"/>
  <c r="J11" i="2"/>
  <c r="G11" i="2"/>
  <c r="D11" i="2"/>
  <c r="AE6" i="2"/>
  <c r="AB6" i="2"/>
  <c r="Y6" i="2"/>
  <c r="V6" i="2"/>
  <c r="S6" i="2"/>
  <c r="P6" i="2"/>
  <c r="M6" i="2"/>
  <c r="J6" i="2"/>
  <c r="G6" i="2"/>
  <c r="D6" i="2"/>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AG125" i="2"/>
  <c r="AF125" i="2"/>
  <c r="AD125" i="3"/>
  <c r="AC125" i="2"/>
  <c r="AA125" i="2"/>
  <c r="Z125" i="2"/>
  <c r="W125" i="2"/>
  <c r="U125" i="3"/>
  <c r="Q125" i="2"/>
  <c r="R125" i="2"/>
  <c r="N125" i="2"/>
  <c r="L125" i="3"/>
  <c r="K125" i="2"/>
  <c r="I125" i="2"/>
  <c r="H125" i="2"/>
  <c r="F125" i="3"/>
  <c r="F125" i="5" s="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D98"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F46" i="9" l="1"/>
  <c r="Y20" i="7"/>
  <c r="M44" i="9"/>
  <c r="J44" i="9"/>
  <c r="G44" i="9"/>
  <c r="J47" i="9"/>
  <c r="V44" i="9"/>
  <c r="M48" i="9"/>
  <c r="AF173" i="7"/>
  <c r="AG67" i="7"/>
  <c r="AD155" i="7"/>
  <c r="X137" i="7"/>
  <c r="X84" i="7"/>
  <c r="E67" i="7"/>
  <c r="E48" i="9" s="1"/>
  <c r="Q161" i="7"/>
  <c r="P161" i="7"/>
  <c r="P125" i="7"/>
  <c r="Q84" i="7"/>
  <c r="F6" i="7"/>
  <c r="E131" i="7"/>
  <c r="AE67" i="7"/>
  <c r="AE55" i="7"/>
  <c r="AE30" i="7"/>
  <c r="Y6" i="7"/>
  <c r="AG173" i="7"/>
  <c r="AF67" i="7"/>
  <c r="AD179" i="7"/>
  <c r="AC155" i="7"/>
  <c r="AD149" i="7"/>
  <c r="AD131" i="7"/>
  <c r="AD94" i="7"/>
  <c r="AD55" i="7"/>
  <c r="Z173" i="7"/>
  <c r="Z67" i="7"/>
  <c r="X161" i="7"/>
  <c r="V137" i="7"/>
  <c r="W84" i="7"/>
  <c r="V84" i="7"/>
  <c r="AF179" i="7"/>
  <c r="AF166" i="7"/>
  <c r="AG155" i="7"/>
  <c r="AF149" i="7"/>
  <c r="AF131" i="7"/>
  <c r="AE131" i="7"/>
  <c r="AG94" i="7"/>
  <c r="AG88" i="7"/>
  <c r="AF55" i="7"/>
  <c r="AG25" i="7"/>
  <c r="F67" i="7"/>
  <c r="F48" i="9" s="1"/>
  <c r="AC161" i="7"/>
  <c r="AD137" i="7"/>
  <c r="AC103" i="7"/>
  <c r="AD98" i="7"/>
  <c r="AC84" i="7"/>
  <c r="AB84" i="7"/>
  <c r="AB67" i="7"/>
  <c r="AC43" i="7"/>
  <c r="AC38" i="7"/>
  <c r="AB38" i="7"/>
  <c r="AB20" i="7"/>
  <c r="AD11" i="7"/>
  <c r="AA125" i="7"/>
  <c r="AA116" i="7"/>
  <c r="AA78" i="7"/>
  <c r="Z61" i="7"/>
  <c r="AA48" i="7"/>
  <c r="AA20" i="7"/>
  <c r="X179" i="7"/>
  <c r="W166" i="7"/>
  <c r="V166" i="7"/>
  <c r="X155" i="7"/>
  <c r="V155" i="7"/>
  <c r="X149" i="7"/>
  <c r="X131" i="7"/>
  <c r="W94" i="7"/>
  <c r="W88" i="7"/>
  <c r="W55" i="7"/>
  <c r="U173" i="7"/>
  <c r="P173" i="7"/>
  <c r="R161" i="7"/>
  <c r="R137" i="7"/>
  <c r="P116" i="7"/>
  <c r="R84" i="7"/>
  <c r="R38" i="7"/>
  <c r="O125" i="7"/>
  <c r="O116" i="7"/>
  <c r="N78" i="7"/>
  <c r="O61" i="7"/>
  <c r="N20" i="7"/>
  <c r="K179" i="7"/>
  <c r="K155" i="7"/>
  <c r="K149" i="7"/>
  <c r="K131" i="7"/>
  <c r="AB173" i="7"/>
  <c r="AC173" i="7"/>
  <c r="AB155" i="7"/>
  <c r="AC67" i="7"/>
  <c r="AD30" i="7"/>
  <c r="AC6" i="7"/>
  <c r="Y173" i="7"/>
  <c r="Y166" i="7"/>
  <c r="Z161" i="7"/>
  <c r="Y161" i="7"/>
  <c r="Y155" i="7"/>
  <c r="Y149" i="7"/>
  <c r="Z137" i="7"/>
  <c r="Y137" i="7"/>
  <c r="Y131" i="7"/>
  <c r="Z103" i="7"/>
  <c r="AA103" i="7"/>
  <c r="AA98" i="7"/>
  <c r="Z84" i="7"/>
  <c r="Y84" i="7"/>
  <c r="Y78" i="7"/>
  <c r="Z43" i="7"/>
  <c r="Z38" i="7"/>
  <c r="Z11" i="7"/>
  <c r="W125" i="7"/>
  <c r="V125" i="7"/>
  <c r="X116" i="7"/>
  <c r="W78" i="7"/>
  <c r="V78" i="7"/>
  <c r="X61" i="7"/>
  <c r="W48" i="7"/>
  <c r="X20" i="7"/>
  <c r="T179" i="7"/>
  <c r="T166" i="7"/>
  <c r="T155" i="7"/>
  <c r="S155" i="7"/>
  <c r="T149" i="7"/>
  <c r="T54" i="9" s="1"/>
  <c r="T131" i="7"/>
  <c r="S131" i="7"/>
  <c r="U94" i="7"/>
  <c r="U88" i="7"/>
  <c r="T55" i="7"/>
  <c r="T25" i="7"/>
  <c r="Q173" i="7"/>
  <c r="R67" i="7"/>
  <c r="R48" i="9" s="1"/>
  <c r="R30" i="7"/>
  <c r="Q6" i="7"/>
  <c r="M173" i="7"/>
  <c r="N161" i="7"/>
  <c r="N137" i="7"/>
  <c r="M125" i="7"/>
  <c r="M116" i="7"/>
  <c r="O103" i="7"/>
  <c r="O98" i="7"/>
  <c r="O84" i="7"/>
  <c r="M84" i="7"/>
  <c r="N43" i="7"/>
  <c r="O38" i="7"/>
  <c r="M38" i="7"/>
  <c r="O11" i="7"/>
  <c r="K125" i="7"/>
  <c r="K116" i="7"/>
  <c r="L78" i="7"/>
  <c r="L61" i="7"/>
  <c r="K20" i="7"/>
  <c r="I179" i="7"/>
  <c r="H155" i="7"/>
  <c r="I149" i="7"/>
  <c r="I131" i="7"/>
  <c r="I94" i="7"/>
  <c r="I55" i="7"/>
  <c r="H55" i="7"/>
  <c r="AB116" i="7"/>
  <c r="M166" i="7"/>
  <c r="M94" i="7"/>
  <c r="D11" i="7"/>
  <c r="D43" i="7"/>
  <c r="D116" i="7"/>
  <c r="F88" i="7"/>
  <c r="F149" i="7"/>
  <c r="F54" i="9" s="1"/>
  <c r="F155" i="7"/>
  <c r="E179" i="7"/>
  <c r="F20" i="7"/>
  <c r="E48" i="7"/>
  <c r="F61" i="7"/>
  <c r="F78" i="7"/>
  <c r="E78" i="7"/>
  <c r="E116" i="7"/>
  <c r="F125" i="7"/>
  <c r="V67" i="7"/>
  <c r="M131" i="7"/>
  <c r="J78" i="7"/>
  <c r="D55" i="7"/>
  <c r="E25" i="7"/>
  <c r="E55" i="7"/>
  <c r="F94" i="7"/>
  <c r="E166" i="7"/>
  <c r="X43" i="7"/>
  <c r="X38" i="7"/>
  <c r="X11" i="7"/>
  <c r="T125" i="7"/>
  <c r="U116" i="7"/>
  <c r="T78" i="7"/>
  <c r="U78" i="7"/>
  <c r="T61" i="7"/>
  <c r="U48" i="7"/>
  <c r="U20" i="7"/>
  <c r="R166" i="7"/>
  <c r="Q155" i="7"/>
  <c r="R149" i="7"/>
  <c r="Q131" i="7"/>
  <c r="R131" i="7"/>
  <c r="R94" i="7"/>
  <c r="R88" i="7"/>
  <c r="Q88" i="7"/>
  <c r="Q55" i="7"/>
  <c r="R25" i="7"/>
  <c r="O173" i="7"/>
  <c r="N67" i="7"/>
  <c r="O30" i="7"/>
  <c r="L161" i="7"/>
  <c r="L137" i="7"/>
  <c r="L103" i="7"/>
  <c r="L98" i="7"/>
  <c r="L84" i="7"/>
  <c r="K84" i="7"/>
  <c r="K43" i="7"/>
  <c r="L38" i="7"/>
  <c r="K38" i="7"/>
  <c r="L11" i="7"/>
  <c r="I125" i="7"/>
  <c r="I116" i="7"/>
  <c r="H78" i="7"/>
  <c r="I78" i="7"/>
  <c r="H61" i="7"/>
  <c r="I48" i="7"/>
  <c r="I20" i="7"/>
  <c r="P20" i="7"/>
  <c r="G55" i="7"/>
  <c r="AF125" i="7"/>
  <c r="AE125" i="7"/>
  <c r="AG116" i="7"/>
  <c r="AE116" i="7"/>
  <c r="S55" i="7"/>
  <c r="G179" i="7"/>
  <c r="G166" i="7"/>
  <c r="G131" i="7"/>
  <c r="G67" i="7"/>
  <c r="G48" i="9" s="1"/>
  <c r="G25" i="7"/>
  <c r="Y38" i="7"/>
  <c r="P30" i="7"/>
  <c r="AC179" i="7"/>
  <c r="AC149" i="7"/>
  <c r="AC131" i="7"/>
  <c r="AC94" i="7"/>
  <c r="AB94" i="7"/>
  <c r="AC55" i="7"/>
  <c r="AA173" i="7"/>
  <c r="AA67" i="7"/>
  <c r="V173" i="7"/>
  <c r="W161" i="7"/>
  <c r="V161" i="7"/>
  <c r="AG179" i="7"/>
  <c r="AG166" i="7"/>
  <c r="AF155" i="7"/>
  <c r="AG149" i="7"/>
  <c r="AG131" i="7"/>
  <c r="AF94" i="7"/>
  <c r="AF88" i="7"/>
  <c r="AG55" i="7"/>
  <c r="AF25" i="7"/>
  <c r="AD161" i="7"/>
  <c r="AB161" i="7"/>
  <c r="AB149" i="7"/>
  <c r="AC137" i="7"/>
  <c r="AD103" i="7"/>
  <c r="AC98" i="7"/>
  <c r="AD84" i="7"/>
  <c r="AD43" i="7"/>
  <c r="AD38" i="7"/>
  <c r="AC11" i="7"/>
  <c r="Z125" i="7"/>
  <c r="Y125" i="7"/>
  <c r="Z116" i="7"/>
  <c r="Y116" i="7"/>
  <c r="Z78" i="7"/>
  <c r="AA61" i="7"/>
  <c r="Z48" i="7"/>
  <c r="Z20" i="7"/>
  <c r="W179" i="7"/>
  <c r="X166" i="7"/>
  <c r="W155" i="7"/>
  <c r="W43" i="9"/>
  <c r="W149" i="7"/>
  <c r="W131" i="7"/>
  <c r="V131" i="7"/>
  <c r="X94" i="7"/>
  <c r="X88" i="7"/>
  <c r="X55" i="7"/>
  <c r="T173" i="7"/>
  <c r="Q137" i="7"/>
  <c r="P137" i="7"/>
  <c r="Q38" i="7"/>
  <c r="N125" i="7"/>
  <c r="N116" i="7"/>
  <c r="O78" i="7"/>
  <c r="O20" i="7"/>
  <c r="L179" i="7"/>
  <c r="L155" i="7"/>
  <c r="L149" i="7"/>
  <c r="AD173" i="7"/>
  <c r="AD67" i="7"/>
  <c r="AC30" i="7"/>
  <c r="AB25" i="7"/>
  <c r="AD6" i="7"/>
  <c r="AA161" i="7"/>
  <c r="AA137" i="7"/>
  <c r="Y103" i="7"/>
  <c r="Z98" i="7"/>
  <c r="Y98" i="7"/>
  <c r="Y94" i="7"/>
  <c r="AA84" i="7"/>
  <c r="AA43" i="7"/>
  <c r="AA38" i="7"/>
  <c r="AA11" i="7"/>
  <c r="W137" i="7"/>
  <c r="X125" i="7"/>
  <c r="W116" i="7"/>
  <c r="V116" i="7"/>
  <c r="X78" i="7"/>
  <c r="W61" i="7"/>
  <c r="X48" i="7"/>
  <c r="W20" i="7"/>
  <c r="U179" i="7"/>
  <c r="U166" i="7"/>
  <c r="U155" i="7"/>
  <c r="U149" i="7"/>
  <c r="U131" i="7"/>
  <c r="T94" i="7"/>
  <c r="T88" i="7"/>
  <c r="U55" i="7"/>
  <c r="U25" i="7"/>
  <c r="R173" i="7"/>
  <c r="Q67" i="7"/>
  <c r="Q30" i="7"/>
  <c r="R6" i="7"/>
  <c r="O161" i="7"/>
  <c r="O137" i="7"/>
  <c r="M137" i="7"/>
  <c r="N103" i="7"/>
  <c r="N98" i="7"/>
  <c r="N84" i="7"/>
  <c r="O43" i="7"/>
  <c r="N38" i="7"/>
  <c r="M20" i="7"/>
  <c r="N11" i="7"/>
  <c r="L125" i="7"/>
  <c r="L116" i="7"/>
  <c r="K78" i="7"/>
  <c r="L20" i="7"/>
  <c r="H149" i="7"/>
  <c r="M61" i="7"/>
  <c r="E88" i="7"/>
  <c r="F131" i="7"/>
  <c r="E149" i="7"/>
  <c r="E54" i="9" s="1"/>
  <c r="E155" i="7"/>
  <c r="F179" i="7"/>
  <c r="E20" i="7"/>
  <c r="F48" i="7"/>
  <c r="E61" i="7"/>
  <c r="F116" i="7"/>
  <c r="E125" i="7"/>
  <c r="AB137" i="7"/>
  <c r="Y48" i="7"/>
  <c r="V179" i="7"/>
  <c r="M179" i="7"/>
  <c r="J173" i="7"/>
  <c r="D161" i="7"/>
  <c r="F25" i="7"/>
  <c r="F55" i="7"/>
  <c r="E94" i="7"/>
  <c r="F166" i="7"/>
  <c r="W43" i="7"/>
  <c r="W38" i="7"/>
  <c r="V38" i="7"/>
  <c r="W11" i="7"/>
  <c r="V11" i="7"/>
  <c r="U125" i="7"/>
  <c r="T116" i="7"/>
  <c r="S116" i="7"/>
  <c r="S78" i="7"/>
  <c r="U61" i="7"/>
  <c r="S61" i="7"/>
  <c r="T48" i="7"/>
  <c r="T20" i="7"/>
  <c r="S20" i="7"/>
  <c r="Q179" i="7"/>
  <c r="R179" i="7"/>
  <c r="Q166" i="7"/>
  <c r="R155" i="7"/>
  <c r="Q149" i="7"/>
  <c r="Q94" i="7"/>
  <c r="R55" i="7"/>
  <c r="Q25" i="7"/>
  <c r="N173" i="7"/>
  <c r="O67" i="7"/>
  <c r="N30" i="7"/>
  <c r="O6" i="7"/>
  <c r="N6" i="7"/>
  <c r="J179" i="7"/>
  <c r="J166" i="7"/>
  <c r="K161" i="7"/>
  <c r="J161" i="7"/>
  <c r="J155" i="7"/>
  <c r="K137" i="7"/>
  <c r="J116" i="7"/>
  <c r="K103" i="7"/>
  <c r="J103" i="7"/>
  <c r="K98" i="7"/>
  <c r="J98" i="7"/>
  <c r="J84" i="7"/>
  <c r="J67" i="7"/>
  <c r="J48" i="9" s="1"/>
  <c r="L43" i="7"/>
  <c r="J43" i="7"/>
  <c r="J38" i="7"/>
  <c r="J30" i="7"/>
  <c r="J20" i="7"/>
  <c r="K11" i="7"/>
  <c r="J11" i="7"/>
  <c r="H125" i="7"/>
  <c r="G125" i="7"/>
  <c r="H116" i="7"/>
  <c r="G116" i="7"/>
  <c r="G78" i="7"/>
  <c r="I61" i="7"/>
  <c r="G61" i="7"/>
  <c r="H48" i="7"/>
  <c r="H20" i="7"/>
  <c r="G20" i="7"/>
  <c r="D84" i="7"/>
  <c r="AG125" i="7"/>
  <c r="S25" i="7"/>
  <c r="S6" i="7"/>
  <c r="G155" i="7"/>
  <c r="AE179" i="7"/>
  <c r="V20" i="7"/>
  <c r="V48" i="7"/>
  <c r="S94" i="7"/>
  <c r="AF116" i="7"/>
  <c r="AF78" i="7"/>
  <c r="AE78" i="7"/>
  <c r="AG61" i="7"/>
  <c r="AE61" i="7"/>
  <c r="AF48" i="7"/>
  <c r="AF20" i="7"/>
  <c r="AC125" i="7"/>
  <c r="AD116" i="7"/>
  <c r="AD78" i="7"/>
  <c r="AB78" i="7"/>
  <c r="AD61" i="7"/>
  <c r="AB61" i="7"/>
  <c r="AC48" i="7"/>
  <c r="AB48" i="7"/>
  <c r="AC20" i="7"/>
  <c r="AA179" i="7"/>
  <c r="AA166" i="7"/>
  <c r="Z155" i="7"/>
  <c r="AA155" i="7"/>
  <c r="AA149" i="7"/>
  <c r="AA131" i="7"/>
  <c r="Z94" i="7"/>
  <c r="AA88" i="7"/>
  <c r="AA55" i="7"/>
  <c r="Z25" i="7"/>
  <c r="W173" i="7"/>
  <c r="W67" i="7"/>
  <c r="X30" i="7"/>
  <c r="W6" i="7"/>
  <c r="U161" i="7"/>
  <c r="S161" i="7"/>
  <c r="U137" i="7"/>
  <c r="T103" i="7"/>
  <c r="T98" i="7"/>
  <c r="T84" i="7"/>
  <c r="S84" i="7"/>
  <c r="T43" i="7"/>
  <c r="T38" i="7"/>
  <c r="S38" i="7"/>
  <c r="T11" i="7"/>
  <c r="S11" i="7"/>
  <c r="R125" i="7"/>
  <c r="Q116" i="7"/>
  <c r="Q78" i="7"/>
  <c r="R61" i="7"/>
  <c r="R48" i="7"/>
  <c r="R20" i="7"/>
  <c r="N179" i="7"/>
  <c r="O166" i="7"/>
  <c r="O155" i="7"/>
  <c r="N149" i="7"/>
  <c r="O149" i="7"/>
  <c r="O54" i="9" s="1"/>
  <c r="O131" i="7"/>
  <c r="O94" i="7"/>
  <c r="O88" i="7"/>
  <c r="N25" i="7"/>
  <c r="K173" i="7"/>
  <c r="L67" i="7"/>
  <c r="L30" i="7"/>
  <c r="K6" i="7"/>
  <c r="I161" i="7"/>
  <c r="I137" i="7"/>
  <c r="I103" i="7"/>
  <c r="H98" i="7"/>
  <c r="G98" i="7"/>
  <c r="H84" i="7"/>
  <c r="G84" i="7"/>
  <c r="H43" i="7"/>
  <c r="G43" i="7"/>
  <c r="I38" i="7"/>
  <c r="I11" i="7"/>
  <c r="AF161" i="7"/>
  <c r="AF137" i="7"/>
  <c r="AE137" i="7"/>
  <c r="AG103" i="7"/>
  <c r="AF98" i="7"/>
  <c r="AE98" i="7"/>
  <c r="AG84" i="7"/>
  <c r="AG43" i="7"/>
  <c r="AF43" i="7"/>
  <c r="AG38" i="7"/>
  <c r="AG11" i="7"/>
  <c r="L94" i="7"/>
  <c r="L88" i="7"/>
  <c r="K55" i="7"/>
  <c r="L25" i="7"/>
  <c r="I173" i="7"/>
  <c r="I67" i="7"/>
  <c r="H30" i="7"/>
  <c r="H6" i="7"/>
  <c r="E11" i="7"/>
  <c r="E38" i="7"/>
  <c r="E43" i="7"/>
  <c r="E84" i="7"/>
  <c r="F98" i="7"/>
  <c r="E103" i="7"/>
  <c r="F137" i="7"/>
  <c r="S173" i="7"/>
  <c r="V55" i="7"/>
  <c r="S30" i="7"/>
  <c r="AB30" i="7"/>
  <c r="P43" i="9"/>
  <c r="J43" i="9"/>
  <c r="AG78" i="7"/>
  <c r="AF61" i="7"/>
  <c r="AG48" i="7"/>
  <c r="AG20" i="7"/>
  <c r="AD125" i="7"/>
  <c r="AC116" i="7"/>
  <c r="AC78" i="7"/>
  <c r="AC61" i="7"/>
  <c r="AD48" i="7"/>
  <c r="AD20" i="7"/>
  <c r="Z179" i="7"/>
  <c r="Y179" i="7"/>
  <c r="Z166" i="7"/>
  <c r="Z149" i="7"/>
  <c r="Z131" i="7"/>
  <c r="AA94" i="7"/>
  <c r="Z88" i="7"/>
  <c r="Z55" i="7"/>
  <c r="AA25" i="7"/>
  <c r="X173" i="7"/>
  <c r="X67" i="7"/>
  <c r="W30" i="7"/>
  <c r="X6" i="7"/>
  <c r="T161" i="7"/>
  <c r="T137" i="7"/>
  <c r="U103" i="7"/>
  <c r="S103" i="7"/>
  <c r="U98" i="7"/>
  <c r="S98" i="7"/>
  <c r="U84" i="7"/>
  <c r="U43" i="7"/>
  <c r="S43" i="7"/>
  <c r="U38" i="7"/>
  <c r="U11" i="7"/>
  <c r="Q125" i="7"/>
  <c r="R116" i="7"/>
  <c r="R78" i="7"/>
  <c r="Q61" i="7"/>
  <c r="Q48" i="7"/>
  <c r="Q20" i="7"/>
  <c r="O179" i="7"/>
  <c r="N166" i="7"/>
  <c r="N155" i="7"/>
  <c r="N131" i="7"/>
  <c r="N94" i="7"/>
  <c r="N88" i="7"/>
  <c r="N55" i="7"/>
  <c r="O55" i="7"/>
  <c r="O25" i="7"/>
  <c r="L173" i="7"/>
  <c r="K67" i="7"/>
  <c r="K30" i="7"/>
  <c r="L6" i="7"/>
  <c r="H161" i="7"/>
  <c r="G161" i="7"/>
  <c r="H137" i="7"/>
  <c r="H103" i="7"/>
  <c r="G103" i="7"/>
  <c r="I98" i="7"/>
  <c r="I84" i="7"/>
  <c r="I43" i="7"/>
  <c r="H38" i="7"/>
  <c r="G38" i="7"/>
  <c r="H11" i="7"/>
  <c r="G11" i="7"/>
  <c r="AG161" i="7"/>
  <c r="AG137" i="7"/>
  <c r="AE103" i="7"/>
  <c r="AF103" i="7"/>
  <c r="AG98" i="7"/>
  <c r="AF84" i="7"/>
  <c r="AE84" i="7"/>
  <c r="AE43" i="7"/>
  <c r="AF38" i="7"/>
  <c r="AE38" i="7"/>
  <c r="AF11" i="7"/>
  <c r="K94" i="7"/>
  <c r="K88" i="7"/>
  <c r="L55" i="7"/>
  <c r="K25" i="7"/>
  <c r="H173" i="7"/>
  <c r="H67" i="7"/>
  <c r="I30" i="7"/>
  <c r="I6" i="7"/>
  <c r="F11" i="7"/>
  <c r="F38" i="7"/>
  <c r="F43" i="7"/>
  <c r="F84" i="7"/>
  <c r="E98" i="7"/>
  <c r="F103" i="7"/>
  <c r="E137" i="7"/>
  <c r="E161" i="7"/>
  <c r="F161" i="7"/>
  <c r="U6" i="7"/>
  <c r="L131" i="7"/>
  <c r="V94" i="7"/>
  <c r="S67" i="7"/>
  <c r="S48" i="9" s="1"/>
  <c r="M78" i="7"/>
  <c r="V25" i="7"/>
  <c r="AE88" i="7"/>
  <c r="AE25" i="7"/>
  <c r="M43" i="9"/>
  <c r="G6" i="7"/>
  <c r="E28" i="9"/>
  <c r="R44" i="9"/>
  <c r="W27" i="9"/>
  <c r="T28" i="9"/>
  <c r="U46" i="9"/>
  <c r="K27" i="9"/>
  <c r="E46" i="9"/>
  <c r="H46" i="9"/>
  <c r="K13" i="9"/>
  <c r="K10" i="9"/>
  <c r="E13" i="9"/>
  <c r="L45" i="9"/>
  <c r="K9" i="9"/>
  <c r="T43" i="9"/>
  <c r="Q47" i="9"/>
  <c r="N10" i="9"/>
  <c r="E29" i="9"/>
  <c r="R47" i="9"/>
  <c r="H10" i="9"/>
  <c r="Q9" i="9"/>
  <c r="Q10" i="9"/>
  <c r="E30" i="9"/>
  <c r="N53" i="9"/>
  <c r="K25" i="9"/>
  <c r="E52" i="9"/>
  <c r="U44" i="9"/>
  <c r="U43" i="9"/>
  <c r="Q44" i="9"/>
  <c r="L46" i="9"/>
  <c r="L49" i="9"/>
  <c r="R49" i="9"/>
  <c r="Q25" i="9"/>
  <c r="L54" i="9"/>
  <c r="T46" i="9"/>
  <c r="W25" i="9"/>
  <c r="H31" i="9"/>
  <c r="I55" i="9"/>
  <c r="E44" i="9"/>
  <c r="T34" i="9"/>
  <c r="K43" i="9"/>
  <c r="K46" i="9"/>
  <c r="I50" i="9"/>
  <c r="Q54" i="9"/>
  <c r="L43" i="9"/>
  <c r="W50" i="9"/>
  <c r="R43" i="9"/>
  <c r="N48" i="9"/>
  <c r="T27" i="9"/>
  <c r="Q35" i="9"/>
  <c r="Q45" i="9"/>
  <c r="Q52" i="9"/>
  <c r="O45" i="9"/>
  <c r="Q43" i="9"/>
  <c r="K35" i="9"/>
  <c r="H28" i="9"/>
  <c r="H55" i="9"/>
  <c r="Q55" i="9"/>
  <c r="H116" i="6"/>
  <c r="H37" i="9" s="1"/>
  <c r="X149" i="3"/>
  <c r="X149" i="5" s="1"/>
  <c r="X20" i="9" s="1"/>
  <c r="AH149" i="1"/>
  <c r="X149" i="6"/>
  <c r="W149" i="3"/>
  <c r="W149" i="2"/>
  <c r="X149" i="2"/>
  <c r="X51" i="9"/>
  <c r="X47" i="9"/>
  <c r="N45" i="9"/>
  <c r="N54" i="9"/>
  <c r="F44" i="9"/>
  <c r="O46" i="9"/>
  <c r="T25" i="9"/>
  <c r="I43" i="9"/>
  <c r="F43" i="9"/>
  <c r="N34" i="9"/>
  <c r="O44" i="9"/>
  <c r="I54" i="9"/>
  <c r="X43" i="9"/>
  <c r="E43" i="9"/>
  <c r="E34" i="9"/>
  <c r="O47" i="9"/>
  <c r="K48" i="9"/>
  <c r="H49" i="9"/>
  <c r="AF116" i="6"/>
  <c r="T52" i="9"/>
  <c r="AC116" i="6"/>
  <c r="W116" i="6"/>
  <c r="W37" i="9" s="1"/>
  <c r="R45" i="9"/>
  <c r="N50" i="9"/>
  <c r="X50" i="9"/>
  <c r="T47" i="9"/>
  <c r="O53" i="9"/>
  <c r="O48" i="9"/>
  <c r="H27" i="9"/>
  <c r="W10" i="9"/>
  <c r="X55" i="9"/>
  <c r="T48" i="9"/>
  <c r="Q53" i="9"/>
  <c r="U47" i="9"/>
  <c r="K50" i="9"/>
  <c r="I47" i="9"/>
  <c r="R51" i="9"/>
  <c r="K45" i="9"/>
  <c r="I45" i="9"/>
  <c r="W55" i="9"/>
  <c r="Q21" i="9"/>
  <c r="X46" i="9"/>
  <c r="N31" i="9"/>
  <c r="E51" i="9"/>
  <c r="X52" i="9"/>
  <c r="T31" i="9"/>
  <c r="Q46" i="9"/>
  <c r="L52" i="9"/>
  <c r="E53" i="9"/>
  <c r="N28" i="9"/>
  <c r="E19" i="9"/>
  <c r="E47" i="9"/>
  <c r="W52" i="9"/>
  <c r="T49" i="9"/>
  <c r="R46" i="9"/>
  <c r="K52" i="9"/>
  <c r="H34" i="9"/>
  <c r="I44" i="9"/>
  <c r="F53" i="9"/>
  <c r="T18" i="9"/>
  <c r="Q16" i="9"/>
  <c r="K16" i="9"/>
  <c r="U49" i="9"/>
  <c r="H44" i="9"/>
  <c r="E36" i="9"/>
  <c r="H9" i="9"/>
  <c r="W16" i="9"/>
  <c r="N16" i="9"/>
  <c r="W35" i="9"/>
  <c r="F47" i="9"/>
  <c r="K31" i="9"/>
  <c r="W48" i="9"/>
  <c r="R54" i="9"/>
  <c r="N43" i="9"/>
  <c r="L48" i="9"/>
  <c r="I49" i="9"/>
  <c r="E27" i="9"/>
  <c r="Q27" i="9"/>
  <c r="E25" i="9"/>
  <c r="U52" i="9"/>
  <c r="Q34" i="9"/>
  <c r="N35" i="9"/>
  <c r="W34" i="9"/>
  <c r="X48" i="9"/>
  <c r="T35" i="9"/>
  <c r="N25" i="9"/>
  <c r="K44" i="9"/>
  <c r="I52" i="9"/>
  <c r="F45" i="9"/>
  <c r="E15" i="9"/>
  <c r="Q12" i="9"/>
  <c r="W21" i="9"/>
  <c r="H21" i="9"/>
  <c r="E35" i="9"/>
  <c r="U53" i="9"/>
  <c r="U45" i="9"/>
  <c r="Q50" i="9"/>
  <c r="O43" i="9"/>
  <c r="L44" i="9"/>
  <c r="H35" i="9"/>
  <c r="H52" i="9"/>
  <c r="E45" i="9"/>
  <c r="Q31" i="9"/>
  <c r="N12" i="9"/>
  <c r="W12" i="9"/>
  <c r="AC116" i="5"/>
  <c r="T116" i="5"/>
  <c r="W28" i="9"/>
  <c r="E33" i="9"/>
  <c r="X44" i="9"/>
  <c r="T53" i="9"/>
  <c r="T45" i="9"/>
  <c r="R50" i="9"/>
  <c r="O51" i="9"/>
  <c r="H53" i="9"/>
  <c r="H48" i="9"/>
  <c r="F49" i="9"/>
  <c r="U48" i="9"/>
  <c r="R53" i="9"/>
  <c r="N46" i="9"/>
  <c r="L51" i="9"/>
  <c r="W46" i="9"/>
  <c r="Q48" i="9"/>
  <c r="L50" i="9"/>
  <c r="H43" i="9"/>
  <c r="U54" i="9"/>
  <c r="N44" i="9"/>
  <c r="L53" i="9"/>
  <c r="I46" i="9"/>
  <c r="F51" i="9"/>
  <c r="E31" i="9"/>
  <c r="W44" i="9"/>
  <c r="Q28" i="9"/>
  <c r="K34" i="9"/>
  <c r="H45" i="9"/>
  <c r="I48" i="9"/>
  <c r="E49" i="9"/>
  <c r="H16" i="9"/>
  <c r="D135" i="7"/>
  <c r="D137" i="7" s="1"/>
  <c r="E12" i="9"/>
  <c r="D143" i="7"/>
  <c r="D48" i="9" s="1"/>
  <c r="E14" i="9"/>
  <c r="V142" i="7"/>
  <c r="V47" i="9" s="1"/>
  <c r="W13" i="9"/>
  <c r="S142" i="7"/>
  <c r="S47" i="9" s="1"/>
  <c r="M148" i="7"/>
  <c r="M53" i="9" s="1"/>
  <c r="N19" i="9"/>
  <c r="M140" i="7"/>
  <c r="M45" i="9" s="1"/>
  <c r="N11" i="9"/>
  <c r="D146" i="7"/>
  <c r="D51" i="9" s="1"/>
  <c r="E17" i="9"/>
  <c r="S148" i="7"/>
  <c r="S53" i="9" s="1"/>
  <c r="T19" i="9"/>
  <c r="S140" i="7"/>
  <c r="S45" i="9" s="1"/>
  <c r="T11" i="9"/>
  <c r="N55" i="9"/>
  <c r="N116" i="6"/>
  <c r="N37" i="9" s="1"/>
  <c r="O55" i="9"/>
  <c r="N116" i="5"/>
  <c r="P148" i="7"/>
  <c r="P53" i="9" s="1"/>
  <c r="Q19" i="9"/>
  <c r="J148" i="7"/>
  <c r="J53" i="9" s="1"/>
  <c r="K19" i="9"/>
  <c r="J140" i="7"/>
  <c r="J45" i="9" s="1"/>
  <c r="K11" i="9"/>
  <c r="G148" i="7"/>
  <c r="G53" i="9" s="1"/>
  <c r="H19" i="9"/>
  <c r="G140" i="7"/>
  <c r="G45" i="9" s="1"/>
  <c r="H11" i="9"/>
  <c r="H26" i="9"/>
  <c r="H32" i="9"/>
  <c r="E26" i="9"/>
  <c r="E32" i="9"/>
  <c r="Q26" i="9"/>
  <c r="Q32" i="9"/>
  <c r="K32" i="9"/>
  <c r="K26" i="9"/>
  <c r="V144" i="7"/>
  <c r="V49" i="9" s="1"/>
  <c r="W15" i="9"/>
  <c r="V138" i="7"/>
  <c r="W9" i="9"/>
  <c r="E116" i="6"/>
  <c r="E37" i="9" s="1"/>
  <c r="E55" i="9"/>
  <c r="F55" i="9"/>
  <c r="E116" i="5"/>
  <c r="R55" i="9"/>
  <c r="S146" i="7"/>
  <c r="S51" i="9" s="1"/>
  <c r="S138" i="7"/>
  <c r="T9" i="9"/>
  <c r="M144" i="7"/>
  <c r="M49" i="9" s="1"/>
  <c r="N15" i="9"/>
  <c r="J147" i="7"/>
  <c r="J52" i="9" s="1"/>
  <c r="K18" i="9"/>
  <c r="S144" i="7"/>
  <c r="S49" i="9" s="1"/>
  <c r="T15" i="9"/>
  <c r="S139" i="7"/>
  <c r="S44" i="9" s="1"/>
  <c r="T16" i="9"/>
  <c r="T10" i="9"/>
  <c r="L55" i="9"/>
  <c r="K116" i="5"/>
  <c r="K116" i="6"/>
  <c r="K37" i="9" s="1"/>
  <c r="K55" i="9"/>
  <c r="Z116" i="6"/>
  <c r="V146" i="7"/>
  <c r="V51" i="9" s="1"/>
  <c r="V143" i="7"/>
  <c r="V48" i="9" s="1"/>
  <c r="D138" i="7"/>
  <c r="E9" i="9"/>
  <c r="J135" i="7"/>
  <c r="J137" i="7" s="1"/>
  <c r="K12" i="9"/>
  <c r="J144" i="7"/>
  <c r="J49" i="9" s="1"/>
  <c r="K15" i="9"/>
  <c r="G144" i="7"/>
  <c r="G49" i="9" s="1"/>
  <c r="H15" i="9"/>
  <c r="S135" i="7"/>
  <c r="S137" i="7" s="1"/>
  <c r="T12" i="9"/>
  <c r="Q116" i="6"/>
  <c r="Q37" i="9" s="1"/>
  <c r="D147" i="7"/>
  <c r="D52" i="9" s="1"/>
  <c r="E18" i="9"/>
  <c r="G147" i="7"/>
  <c r="G52" i="9" s="1"/>
  <c r="H18" i="9"/>
  <c r="G135" i="7"/>
  <c r="G137" i="7" s="1"/>
  <c r="H12" i="9"/>
  <c r="W26" i="9"/>
  <c r="W32" i="9"/>
  <c r="T26" i="9"/>
  <c r="T32" i="9"/>
  <c r="T116" i="6"/>
  <c r="T37" i="9" s="1"/>
  <c r="D139" i="7"/>
  <c r="D44" i="9" s="1"/>
  <c r="E10" i="9"/>
  <c r="E16" i="9"/>
  <c r="P144" i="7"/>
  <c r="P49" i="9" s="1"/>
  <c r="Q15" i="9"/>
  <c r="V148" i="7"/>
  <c r="V53" i="9" s="1"/>
  <c r="W19" i="9"/>
  <c r="V140" i="7"/>
  <c r="V45" i="9" s="1"/>
  <c r="W11" i="9"/>
  <c r="P140" i="7"/>
  <c r="P45" i="9" s="1"/>
  <c r="Q11" i="9"/>
  <c r="D140" i="7"/>
  <c r="D45" i="9" s="1"/>
  <c r="E11" i="9"/>
  <c r="N26" i="9"/>
  <c r="N32" i="9"/>
  <c r="U55" i="9"/>
  <c r="W125" i="3"/>
  <c r="W125" i="5" s="1"/>
  <c r="X125" i="6"/>
  <c r="O125" i="5"/>
  <c r="N125" i="3"/>
  <c r="O125" i="6"/>
  <c r="O125" i="2"/>
  <c r="AD125" i="2"/>
  <c r="U125" i="2"/>
  <c r="R125" i="6"/>
  <c r="Q125" i="3"/>
  <c r="Q125" i="5" s="1"/>
  <c r="AG125" i="3"/>
  <c r="AG125" i="5" s="1"/>
  <c r="K125" i="3"/>
  <c r="L125" i="6"/>
  <c r="R125" i="3"/>
  <c r="I125" i="6"/>
  <c r="H125" i="3"/>
  <c r="H125" i="5" s="1"/>
  <c r="AG125" i="6"/>
  <c r="AF125" i="3"/>
  <c r="X125" i="3"/>
  <c r="I125" i="3"/>
  <c r="I125" i="5" s="1"/>
  <c r="Z125" i="3"/>
  <c r="AA125" i="6"/>
  <c r="U125" i="6"/>
  <c r="T125" i="3"/>
  <c r="AA125" i="3"/>
  <c r="AA125" i="5" s="1"/>
  <c r="L125" i="2"/>
  <c r="X125" i="2"/>
  <c r="E125" i="2"/>
  <c r="AD125" i="6"/>
  <c r="AC125" i="3"/>
  <c r="F125" i="2"/>
  <c r="F125" i="6"/>
  <c r="E125" i="3"/>
  <c r="W166" i="6"/>
  <c r="Q103" i="6"/>
  <c r="AC25" i="6"/>
  <c r="AC131" i="6"/>
  <c r="AC94" i="6"/>
  <c r="N88" i="6"/>
  <c r="W103" i="5"/>
  <c r="Q179" i="6"/>
  <c r="Q6" i="6"/>
  <c r="Q29" i="9" s="1"/>
  <c r="Z94" i="6"/>
  <c r="W67" i="6"/>
  <c r="W30" i="9" s="1"/>
  <c r="K155" i="5"/>
  <c r="Q173" i="5"/>
  <c r="AA6" i="5"/>
  <c r="Z6" i="5"/>
  <c r="U11" i="5"/>
  <c r="T11" i="5"/>
  <c r="T11" i="6"/>
  <c r="O20" i="5"/>
  <c r="N20" i="5"/>
  <c r="N51" i="9"/>
  <c r="N20" i="6"/>
  <c r="N33" i="9" s="1"/>
  <c r="H25" i="5"/>
  <c r="I25" i="5"/>
  <c r="AG25" i="5"/>
  <c r="AF25" i="5"/>
  <c r="AA30" i="5"/>
  <c r="Z30" i="5"/>
  <c r="U38" i="5"/>
  <c r="T38" i="5"/>
  <c r="T38" i="6"/>
  <c r="N43" i="6"/>
  <c r="O43" i="5"/>
  <c r="I48" i="5"/>
  <c r="H48" i="5"/>
  <c r="H48" i="6"/>
  <c r="AF48" i="5"/>
  <c r="AF48" i="6"/>
  <c r="AG48" i="5"/>
  <c r="Z55" i="6"/>
  <c r="AA55" i="5"/>
  <c r="U61" i="5"/>
  <c r="T61" i="5"/>
  <c r="T61" i="6"/>
  <c r="I78" i="5"/>
  <c r="H78" i="5"/>
  <c r="H78" i="6"/>
  <c r="AG78" i="5"/>
  <c r="AF78" i="5"/>
  <c r="AA84" i="5"/>
  <c r="Z84" i="5"/>
  <c r="U88" i="5"/>
  <c r="T88" i="6"/>
  <c r="O94" i="5"/>
  <c r="N94" i="5"/>
  <c r="N94" i="6"/>
  <c r="I98" i="5"/>
  <c r="H98" i="5"/>
  <c r="H98" i="6"/>
  <c r="AG98" i="5"/>
  <c r="AF98" i="5"/>
  <c r="U125" i="5"/>
  <c r="O131" i="5"/>
  <c r="N131" i="5"/>
  <c r="N131" i="6"/>
  <c r="I137" i="5"/>
  <c r="H137" i="5"/>
  <c r="H137" i="6"/>
  <c r="AG137" i="5"/>
  <c r="AF137" i="5"/>
  <c r="AF137" i="6"/>
  <c r="U155" i="5"/>
  <c r="T155" i="5"/>
  <c r="T155" i="6"/>
  <c r="N161" i="6"/>
  <c r="O161" i="5"/>
  <c r="I166" i="5"/>
  <c r="H166" i="5"/>
  <c r="H166" i="6"/>
  <c r="AG166" i="5"/>
  <c r="AA173" i="5"/>
  <c r="Z173" i="5"/>
  <c r="U179" i="5"/>
  <c r="T179" i="5"/>
  <c r="Z6" i="6"/>
  <c r="Z149" i="6"/>
  <c r="T179" i="6"/>
  <c r="N48" i="6"/>
  <c r="K149" i="6"/>
  <c r="K36" i="9" s="1"/>
  <c r="N67" i="5"/>
  <c r="N14" i="9" s="1"/>
  <c r="X11" i="5"/>
  <c r="W11" i="5"/>
  <c r="Q20" i="6"/>
  <c r="Q33" i="9" s="1"/>
  <c r="R20" i="5"/>
  <c r="Q51" i="9"/>
  <c r="E30" i="5"/>
  <c r="F30" i="5"/>
  <c r="E30" i="6"/>
  <c r="AC30" i="5"/>
  <c r="AD30" i="5"/>
  <c r="W38" i="5"/>
  <c r="X38" i="5"/>
  <c r="W38" i="6"/>
  <c r="Q43" i="6"/>
  <c r="R43" i="5"/>
  <c r="Q43" i="5"/>
  <c r="L48" i="5"/>
  <c r="K48" i="5"/>
  <c r="K48" i="6"/>
  <c r="X61" i="5"/>
  <c r="W61" i="5"/>
  <c r="W61" i="6"/>
  <c r="Q67" i="5"/>
  <c r="Q14" i="9" s="1"/>
  <c r="R67" i="5"/>
  <c r="L78" i="5"/>
  <c r="K78" i="5"/>
  <c r="AC84" i="5"/>
  <c r="AC84" i="6"/>
  <c r="AD84" i="5"/>
  <c r="R94" i="5"/>
  <c r="Q94" i="5"/>
  <c r="L98" i="5"/>
  <c r="K98" i="5"/>
  <c r="K98" i="6"/>
  <c r="E103" i="5"/>
  <c r="F103" i="5"/>
  <c r="E103" i="6"/>
  <c r="AD103" i="5"/>
  <c r="AC103" i="5"/>
  <c r="AC103" i="6"/>
  <c r="Q131" i="5"/>
  <c r="R131" i="5"/>
  <c r="Q131" i="6"/>
  <c r="L137" i="5"/>
  <c r="K137" i="5"/>
  <c r="AC149" i="5"/>
  <c r="AD149" i="5"/>
  <c r="AC149" i="6"/>
  <c r="W155" i="5"/>
  <c r="W155" i="6"/>
  <c r="X155" i="5"/>
  <c r="Q161" i="5"/>
  <c r="R161" i="5"/>
  <c r="Q161" i="6"/>
  <c r="L166" i="5"/>
  <c r="K166" i="5"/>
  <c r="AD173" i="5"/>
  <c r="AC173" i="6"/>
  <c r="AC173" i="5"/>
  <c r="X179" i="5"/>
  <c r="W179" i="5"/>
  <c r="W179" i="6"/>
  <c r="Z84" i="6"/>
  <c r="AC30" i="6"/>
  <c r="E48" i="6"/>
  <c r="W11" i="6"/>
  <c r="I6" i="5"/>
  <c r="I13" i="9" s="1"/>
  <c r="H6" i="6"/>
  <c r="H29" i="9" s="1"/>
  <c r="H47" i="9"/>
  <c r="AG6" i="5"/>
  <c r="AF6" i="5"/>
  <c r="AA11" i="5"/>
  <c r="Z11" i="5"/>
  <c r="U20" i="5"/>
  <c r="T20" i="5"/>
  <c r="T51" i="9"/>
  <c r="T20" i="6"/>
  <c r="T33" i="9" s="1"/>
  <c r="O25" i="5"/>
  <c r="N25" i="6"/>
  <c r="H30" i="5"/>
  <c r="I30" i="5"/>
  <c r="H30" i="6"/>
  <c r="AG30" i="5"/>
  <c r="AF30" i="5"/>
  <c r="AF30" i="6"/>
  <c r="Z38" i="6"/>
  <c r="AA38" i="5"/>
  <c r="Z38" i="5"/>
  <c r="U43" i="5"/>
  <c r="T43" i="6"/>
  <c r="T43" i="5"/>
  <c r="O48" i="5"/>
  <c r="N48" i="5"/>
  <c r="H55" i="6"/>
  <c r="H55" i="5"/>
  <c r="I55" i="5"/>
  <c r="AF55" i="6"/>
  <c r="AG55" i="5"/>
  <c r="AF55" i="5"/>
  <c r="Z61" i="5"/>
  <c r="AA61" i="5"/>
  <c r="Z61" i="6"/>
  <c r="T67" i="6"/>
  <c r="T30" i="9" s="1"/>
  <c r="U67" i="5"/>
  <c r="T67" i="5"/>
  <c r="T14" i="9" s="1"/>
  <c r="O78" i="5"/>
  <c r="N78" i="5"/>
  <c r="N78" i="6"/>
  <c r="I84" i="5"/>
  <c r="H84" i="6"/>
  <c r="H84" i="5"/>
  <c r="AF84" i="5"/>
  <c r="AG84" i="5"/>
  <c r="AF84" i="6"/>
  <c r="Z88" i="5"/>
  <c r="Z88" i="6"/>
  <c r="AA88" i="5"/>
  <c r="T94" i="5"/>
  <c r="U94" i="5"/>
  <c r="O98" i="5"/>
  <c r="N98" i="5"/>
  <c r="N98" i="6"/>
  <c r="H103" i="6"/>
  <c r="H103" i="5"/>
  <c r="I103" i="5"/>
  <c r="AF103" i="6"/>
  <c r="AG103" i="5"/>
  <c r="AF103" i="5"/>
  <c r="T131" i="6"/>
  <c r="U131" i="5"/>
  <c r="T131" i="5"/>
  <c r="O137" i="5"/>
  <c r="N137" i="5"/>
  <c r="N137" i="6"/>
  <c r="I149" i="5"/>
  <c r="I20" i="9" s="1"/>
  <c r="H54" i="9"/>
  <c r="H149" i="6"/>
  <c r="H36" i="9" s="1"/>
  <c r="H149" i="5"/>
  <c r="AG149" i="5"/>
  <c r="AF149" i="5"/>
  <c r="AF149" i="6"/>
  <c r="AA155" i="5"/>
  <c r="Z155" i="5"/>
  <c r="T161" i="5"/>
  <c r="U161" i="5"/>
  <c r="T161" i="6"/>
  <c r="N166" i="5"/>
  <c r="O166" i="5"/>
  <c r="N166" i="6"/>
  <c r="I173" i="5"/>
  <c r="H173" i="6"/>
  <c r="H173" i="5"/>
  <c r="AG173" i="5"/>
  <c r="AF173" i="5"/>
  <c r="AF173" i="6"/>
  <c r="Z179" i="5"/>
  <c r="Z179" i="6"/>
  <c r="AA179" i="5"/>
  <c r="Q67" i="6"/>
  <c r="Q30" i="9" s="1"/>
  <c r="Z103" i="5"/>
  <c r="Z67" i="6"/>
  <c r="W88" i="5"/>
  <c r="K78" i="6"/>
  <c r="T88" i="5"/>
  <c r="L6" i="5"/>
  <c r="L13" i="9" s="1"/>
  <c r="K6" i="6"/>
  <c r="K29" i="9" s="1"/>
  <c r="K47" i="9"/>
  <c r="AD11" i="5"/>
  <c r="W20" i="5"/>
  <c r="W20" i="6"/>
  <c r="W33" i="9" s="1"/>
  <c r="X20" i="5"/>
  <c r="R25" i="5"/>
  <c r="Q25" i="5"/>
  <c r="Q25" i="6"/>
  <c r="L30" i="5"/>
  <c r="K30" i="5"/>
  <c r="K30" i="6"/>
  <c r="AD38" i="5"/>
  <c r="AC38" i="5"/>
  <c r="W43" i="5"/>
  <c r="W43" i="6"/>
  <c r="X43" i="5"/>
  <c r="Q48" i="5"/>
  <c r="R48" i="5"/>
  <c r="Q48" i="6"/>
  <c r="L55" i="5"/>
  <c r="K55" i="5"/>
  <c r="AD61" i="5"/>
  <c r="AC61" i="5"/>
  <c r="X67" i="5"/>
  <c r="W67" i="5"/>
  <c r="W14" i="9" s="1"/>
  <c r="Q78" i="5"/>
  <c r="Q78" i="6"/>
  <c r="R78" i="5"/>
  <c r="L84" i="5"/>
  <c r="K84" i="5"/>
  <c r="K84" i="6"/>
  <c r="AD88" i="5"/>
  <c r="AC88" i="5"/>
  <c r="AC88" i="6"/>
  <c r="X94" i="5"/>
  <c r="W94" i="5"/>
  <c r="W94" i="6"/>
  <c r="R98" i="5"/>
  <c r="Q98" i="5"/>
  <c r="Q98" i="6"/>
  <c r="L103" i="5"/>
  <c r="K103" i="5"/>
  <c r="AD125" i="5"/>
  <c r="X131" i="5"/>
  <c r="W131" i="5"/>
  <c r="W131" i="6"/>
  <c r="R137" i="5"/>
  <c r="Q137" i="6"/>
  <c r="AC155" i="5"/>
  <c r="AC155" i="6"/>
  <c r="AD155" i="5"/>
  <c r="W161" i="5"/>
  <c r="X161" i="5"/>
  <c r="W161" i="6"/>
  <c r="R166" i="5"/>
  <c r="Q166" i="6"/>
  <c r="Q166" i="5"/>
  <c r="L173" i="5"/>
  <c r="K173" i="5"/>
  <c r="AD179" i="5"/>
  <c r="AC179" i="5"/>
  <c r="AC179" i="6"/>
  <c r="AF25" i="6"/>
  <c r="AF166" i="5"/>
  <c r="AC55" i="6"/>
  <c r="Z149" i="5"/>
  <c r="Z20" i="6"/>
  <c r="T78" i="6"/>
  <c r="N161" i="5"/>
  <c r="AC38" i="6"/>
  <c r="W51" i="9"/>
  <c r="Q94" i="6"/>
  <c r="N43" i="5"/>
  <c r="Z173" i="6"/>
  <c r="Q137" i="5"/>
  <c r="N25" i="5"/>
  <c r="K103" i="6"/>
  <c r="H11" i="5"/>
  <c r="I11" i="5"/>
  <c r="H11" i="6"/>
  <c r="T25" i="5"/>
  <c r="U25" i="5"/>
  <c r="T25" i="6"/>
  <c r="AG38" i="5"/>
  <c r="AF38" i="5"/>
  <c r="O55" i="5"/>
  <c r="N55" i="5"/>
  <c r="Z67" i="5"/>
  <c r="AA67" i="5"/>
  <c r="AF88" i="6"/>
  <c r="AG88" i="5"/>
  <c r="AF88" i="5"/>
  <c r="O103" i="5"/>
  <c r="N103" i="6"/>
  <c r="T137" i="5"/>
  <c r="T137" i="6"/>
  <c r="U137" i="5"/>
  <c r="AG155" i="5"/>
  <c r="AF155" i="5"/>
  <c r="I179" i="5"/>
  <c r="H179" i="5"/>
  <c r="H179" i="6"/>
  <c r="R6" i="5"/>
  <c r="R13" i="9" s="1"/>
  <c r="Q6" i="5"/>
  <c r="L11" i="5"/>
  <c r="K11" i="6"/>
  <c r="K11" i="5"/>
  <c r="AD20" i="5"/>
  <c r="AC20" i="6"/>
  <c r="AC20" i="5"/>
  <c r="W25" i="5"/>
  <c r="X25" i="5"/>
  <c r="W25" i="6"/>
  <c r="R30" i="5"/>
  <c r="Q30" i="5"/>
  <c r="L38" i="5"/>
  <c r="K38" i="6"/>
  <c r="AD43" i="5"/>
  <c r="W48" i="5"/>
  <c r="X48" i="5"/>
  <c r="Q55" i="6"/>
  <c r="R55" i="5"/>
  <c r="Q55" i="5"/>
  <c r="L61" i="5"/>
  <c r="K61" i="6"/>
  <c r="AC67" i="6"/>
  <c r="AD67" i="5"/>
  <c r="X78" i="5"/>
  <c r="W78" i="6"/>
  <c r="Q84" i="5"/>
  <c r="R84" i="5"/>
  <c r="Q84" i="6"/>
  <c r="K88" i="5"/>
  <c r="L88" i="5"/>
  <c r="K88" i="6"/>
  <c r="AD94" i="5"/>
  <c r="AC94" i="5"/>
  <c r="AF155" i="6"/>
  <c r="AC61" i="6"/>
  <c r="W103" i="6"/>
  <c r="N67" i="6"/>
  <c r="N30" i="9" s="1"/>
  <c r="K54" i="9"/>
  <c r="K61" i="5"/>
  <c r="AC6" i="5"/>
  <c r="AD6" i="5"/>
  <c r="L25" i="5"/>
  <c r="K25" i="5"/>
  <c r="K25" i="6"/>
  <c r="N6" i="5"/>
  <c r="O6" i="5"/>
  <c r="O13" i="9" s="1"/>
  <c r="N47" i="9"/>
  <c r="N6" i="6"/>
  <c r="N29" i="9" s="1"/>
  <c r="AG11" i="5"/>
  <c r="AF11" i="5"/>
  <c r="AF11" i="6"/>
  <c r="O30" i="5"/>
  <c r="N30" i="5"/>
  <c r="Z43" i="6"/>
  <c r="AA43" i="5"/>
  <c r="Z43" i="5"/>
  <c r="I61" i="5"/>
  <c r="H61" i="5"/>
  <c r="AG61" i="5"/>
  <c r="AF61" i="5"/>
  <c r="AF61" i="6"/>
  <c r="O84" i="5"/>
  <c r="N84" i="5"/>
  <c r="N84" i="6"/>
  <c r="AA94" i="5"/>
  <c r="Z94" i="5"/>
  <c r="O149" i="5"/>
  <c r="O20" i="9" s="1"/>
  <c r="N149" i="5"/>
  <c r="N149" i="6"/>
  <c r="N36" i="9" s="1"/>
  <c r="Z161" i="6"/>
  <c r="AA161" i="5"/>
  <c r="U166" i="5"/>
  <c r="T166" i="5"/>
  <c r="T166" i="6"/>
  <c r="AG179" i="5"/>
  <c r="AF179" i="5"/>
  <c r="AF179" i="6"/>
  <c r="AF78" i="6"/>
  <c r="AF166" i="6"/>
  <c r="T6" i="5"/>
  <c r="U6" i="5"/>
  <c r="U13" i="9" s="1"/>
  <c r="N11" i="5"/>
  <c r="O11" i="5"/>
  <c r="I20" i="5"/>
  <c r="H51" i="9"/>
  <c r="H20" i="6"/>
  <c r="H33" i="9" s="1"/>
  <c r="H20" i="5"/>
  <c r="AG20" i="5"/>
  <c r="AF20" i="5"/>
  <c r="AF20" i="6"/>
  <c r="AA25" i="5"/>
  <c r="Z25" i="6"/>
  <c r="T30" i="6"/>
  <c r="U30" i="5"/>
  <c r="T30" i="5"/>
  <c r="O38" i="5"/>
  <c r="N38" i="5"/>
  <c r="N38" i="6"/>
  <c r="H43" i="6"/>
  <c r="I43" i="5"/>
  <c r="H43" i="5"/>
  <c r="AG43" i="5"/>
  <c r="AF43" i="5"/>
  <c r="AF43" i="6"/>
  <c r="AA48" i="5"/>
  <c r="Z48" i="5"/>
  <c r="U55" i="5"/>
  <c r="T55" i="5"/>
  <c r="T55" i="6"/>
  <c r="N61" i="5"/>
  <c r="O61" i="5"/>
  <c r="N61" i="6"/>
  <c r="H67" i="5"/>
  <c r="H14" i="9" s="1"/>
  <c r="I67" i="5"/>
  <c r="H67" i="6"/>
  <c r="H30" i="9" s="1"/>
  <c r="AF67" i="5"/>
  <c r="AG67" i="5"/>
  <c r="AF67" i="6"/>
  <c r="Z78" i="6"/>
  <c r="AA78" i="5"/>
  <c r="Z78" i="5"/>
  <c r="U84" i="5"/>
  <c r="T84" i="5"/>
  <c r="T84" i="6"/>
  <c r="O88" i="5"/>
  <c r="N88" i="5"/>
  <c r="H94" i="5"/>
  <c r="I94" i="5"/>
  <c r="H94" i="6"/>
  <c r="AG94" i="5"/>
  <c r="AF94" i="5"/>
  <c r="AF94" i="6"/>
  <c r="Z98" i="6"/>
  <c r="AA98" i="5"/>
  <c r="Z98" i="5"/>
  <c r="T103" i="5"/>
  <c r="U103" i="5"/>
  <c r="T103" i="6"/>
  <c r="H131" i="5"/>
  <c r="I131" i="5"/>
  <c r="H131" i="6"/>
  <c r="AG131" i="5"/>
  <c r="AF131" i="5"/>
  <c r="Z137" i="6"/>
  <c r="AA137" i="5"/>
  <c r="T149" i="5"/>
  <c r="U149" i="5"/>
  <c r="U20" i="9" s="1"/>
  <c r="T149" i="6"/>
  <c r="T36" i="9" s="1"/>
  <c r="O155" i="5"/>
  <c r="N155" i="5"/>
  <c r="N155" i="6"/>
  <c r="I161" i="5"/>
  <c r="H161" i="5"/>
  <c r="H161" i="6"/>
  <c r="AF161" i="6"/>
  <c r="AF161" i="5"/>
  <c r="AG161" i="5"/>
  <c r="Z166" i="5"/>
  <c r="AA166" i="5"/>
  <c r="Z166" i="6"/>
  <c r="T173" i="5"/>
  <c r="U173" i="5"/>
  <c r="O179" i="5"/>
  <c r="N179" i="5"/>
  <c r="N179" i="6"/>
  <c r="Z30" i="6"/>
  <c r="AC55" i="5"/>
  <c r="AC11" i="6"/>
  <c r="Z11" i="6"/>
  <c r="N103" i="5"/>
  <c r="K149" i="5"/>
  <c r="H61" i="6"/>
  <c r="H25" i="6"/>
  <c r="Z25" i="5"/>
  <c r="K38" i="5"/>
  <c r="H6" i="5"/>
  <c r="G47" i="9" s="1"/>
  <c r="AA20" i="5"/>
  <c r="Z20" i="5"/>
  <c r="I38" i="5"/>
  <c r="H38" i="6"/>
  <c r="U48" i="5"/>
  <c r="T48" i="6"/>
  <c r="U78" i="5"/>
  <c r="T78" i="5"/>
  <c r="I88" i="5"/>
  <c r="H88" i="5"/>
  <c r="H88" i="6"/>
  <c r="T98" i="5"/>
  <c r="U98" i="5"/>
  <c r="T98" i="6"/>
  <c r="AA131" i="5"/>
  <c r="Z131" i="6"/>
  <c r="Z131" i="5"/>
  <c r="I155" i="5"/>
  <c r="H155" i="6"/>
  <c r="N173" i="6"/>
  <c r="O173" i="5"/>
  <c r="X6" i="5"/>
  <c r="X13" i="9" s="1"/>
  <c r="W47" i="9"/>
  <c r="W6" i="6"/>
  <c r="W29" i="9" s="1"/>
  <c r="Q11" i="6"/>
  <c r="R11" i="5"/>
  <c r="Q11" i="5"/>
  <c r="K20" i="5"/>
  <c r="K20" i="6"/>
  <c r="K33" i="9" s="1"/>
  <c r="L20" i="5"/>
  <c r="AD25" i="5"/>
  <c r="AC25" i="5"/>
  <c r="X30" i="5"/>
  <c r="W30" i="6"/>
  <c r="Q38" i="5"/>
  <c r="Q38" i="6"/>
  <c r="R38" i="5"/>
  <c r="L43" i="5"/>
  <c r="K43" i="6"/>
  <c r="K43" i="5"/>
  <c r="E48" i="5"/>
  <c r="F48" i="5"/>
  <c r="AD48" i="5"/>
  <c r="AC48" i="5"/>
  <c r="AC48" i="6"/>
  <c r="W55" i="6"/>
  <c r="W55" i="5"/>
  <c r="X55" i="5"/>
  <c r="R61" i="5"/>
  <c r="Q61" i="5"/>
  <c r="Q61" i="6"/>
  <c r="L67" i="5"/>
  <c r="K67" i="6"/>
  <c r="K30" i="9" s="1"/>
  <c r="K67" i="5"/>
  <c r="K14" i="9" s="1"/>
  <c r="AD78" i="5"/>
  <c r="AC78" i="5"/>
  <c r="W84" i="5"/>
  <c r="X84" i="5"/>
  <c r="R88" i="5"/>
  <c r="Q88" i="6"/>
  <c r="K94" i="5"/>
  <c r="L94" i="5"/>
  <c r="K94" i="6"/>
  <c r="AD98" i="5"/>
  <c r="AC98" i="5"/>
  <c r="L131" i="5"/>
  <c r="K131" i="5"/>
  <c r="K131" i="6"/>
  <c r="AD137" i="5"/>
  <c r="AC137" i="6"/>
  <c r="AC137" i="5"/>
  <c r="W149" i="5"/>
  <c r="W54" i="9"/>
  <c r="R155" i="5"/>
  <c r="Q155" i="5"/>
  <c r="K161" i="6"/>
  <c r="L161" i="5"/>
  <c r="E166" i="5"/>
  <c r="F166" i="5"/>
  <c r="AD166" i="5"/>
  <c r="AC166" i="5"/>
  <c r="AC166" i="6"/>
  <c r="W173" i="5"/>
  <c r="X173" i="5"/>
  <c r="Q179" i="5"/>
  <c r="R179" i="5"/>
  <c r="AF98" i="6"/>
  <c r="T94" i="6"/>
  <c r="T6" i="6"/>
  <c r="T29" i="9" s="1"/>
  <c r="AC43" i="6"/>
  <c r="AC98" i="6"/>
  <c r="Z103" i="6"/>
  <c r="Z55" i="5"/>
  <c r="W88" i="6"/>
  <c r="Q30" i="6"/>
  <c r="K137" i="6"/>
  <c r="K51" i="9"/>
  <c r="Q20" i="5"/>
  <c r="N30" i="6"/>
  <c r="K55" i="6"/>
  <c r="AC161" i="6"/>
  <c r="W98" i="6"/>
  <c r="Q173" i="6"/>
  <c r="Q149" i="6"/>
  <c r="Q36" i="9" s="1"/>
  <c r="L179" i="5"/>
  <c r="Q103" i="5"/>
  <c r="K179" i="6"/>
  <c r="L125" i="5"/>
  <c r="X98" i="5"/>
  <c r="W98" i="5"/>
  <c r="AD131" i="5"/>
  <c r="AC131" i="5"/>
  <c r="W137" i="6"/>
  <c r="W137" i="5"/>
  <c r="Q149" i="5"/>
  <c r="R149" i="5"/>
  <c r="R20" i="9" s="1"/>
  <c r="W166" i="5"/>
  <c r="AC161" i="5"/>
  <c r="K155" i="6"/>
  <c r="D149" i="7" l="1"/>
  <c r="D54" i="9" s="1"/>
  <c r="D43" i="9"/>
  <c r="G149" i="7"/>
  <c r="G54" i="9" s="1"/>
  <c r="M149" i="7"/>
  <c r="M54" i="9" s="1"/>
  <c r="S149" i="7"/>
  <c r="S54" i="9" s="1"/>
  <c r="S43" i="9"/>
  <c r="V149" i="7"/>
  <c r="V54" i="9" s="1"/>
  <c r="V43" i="9"/>
  <c r="J149" i="7"/>
  <c r="J54" i="9" s="1"/>
  <c r="P149" i="7"/>
  <c r="P54" i="9" s="1"/>
  <c r="N13" i="9"/>
  <c r="H13" i="9"/>
  <c r="T13" i="9"/>
  <c r="Q13" i="9"/>
  <c r="Q17" i="9"/>
  <c r="N17" i="9"/>
  <c r="H17" i="9"/>
  <c r="K17" i="9"/>
  <c r="W17" i="9"/>
  <c r="T17" i="9"/>
  <c r="X54" i="9"/>
  <c r="W149" i="6"/>
  <c r="W36" i="9" s="1"/>
  <c r="K125" i="5"/>
  <c r="K21" i="9"/>
  <c r="E21" i="9"/>
  <c r="N21" i="9"/>
  <c r="AF125" i="6"/>
  <c r="Q125" i="6"/>
  <c r="T21" i="9"/>
  <c r="H20" i="9"/>
  <c r="T125" i="6"/>
  <c r="T20" i="9"/>
  <c r="T125" i="5"/>
  <c r="W20" i="9"/>
  <c r="W125" i="6"/>
  <c r="N20" i="9"/>
  <c r="X125" i="5"/>
  <c r="K20" i="9"/>
  <c r="Q20" i="9"/>
  <c r="AC125" i="6"/>
  <c r="R125" i="5"/>
  <c r="N125" i="6"/>
  <c r="AF125" i="5"/>
  <c r="K125" i="6"/>
  <c r="Z125" i="5"/>
  <c r="N125" i="5"/>
  <c r="H125" i="6"/>
  <c r="AC125" i="5"/>
  <c r="Z125" i="6"/>
  <c r="E125" i="5"/>
  <c r="E125" i="6"/>
</calcChain>
</file>

<file path=xl/sharedStrings.xml><?xml version="1.0" encoding="utf-8"?>
<sst xmlns="http://schemas.openxmlformats.org/spreadsheetml/2006/main" count="3473" uniqueCount="489">
  <si>
    <t>PCTcode</t>
  </si>
  <si>
    <t>PCT</t>
  </si>
  <si>
    <t>AT</t>
  </si>
  <si>
    <t>2002 denom</t>
  </si>
  <si>
    <t>2002MMR1d</t>
  </si>
  <si>
    <t>2002MMR2d</t>
  </si>
  <si>
    <t>2003 denom</t>
  </si>
  <si>
    <t>2003MMR1d</t>
  </si>
  <si>
    <t>2003MMR2d</t>
  </si>
  <si>
    <t>2004 denom</t>
  </si>
  <si>
    <t>2004MMR1d</t>
  </si>
  <si>
    <t>2004MMR2d</t>
  </si>
  <si>
    <t>2005 denom</t>
  </si>
  <si>
    <t>2005MMR1D</t>
  </si>
  <si>
    <t>2005MMR2D</t>
  </si>
  <si>
    <t>2006 denom</t>
  </si>
  <si>
    <t>2006MMR1D</t>
  </si>
  <si>
    <t>2006MMR2D</t>
  </si>
  <si>
    <t>2007 denom</t>
  </si>
  <si>
    <t>2007MMR1D</t>
  </si>
  <si>
    <t>2007MMR2D</t>
  </si>
  <si>
    <t>2008 denom</t>
  </si>
  <si>
    <t>2008MMR1D</t>
  </si>
  <si>
    <t>2008MMR2D</t>
  </si>
  <si>
    <t>2009 denom</t>
  </si>
  <si>
    <t>2009MMR1D</t>
  </si>
  <si>
    <t>2009MMR2D</t>
  </si>
  <si>
    <t>2010 denom</t>
  </si>
  <si>
    <t>2010MMR1D</t>
  </si>
  <si>
    <t>2010MMR2D</t>
  </si>
  <si>
    <t>2011 denom</t>
  </si>
  <si>
    <t>2011MMR1D</t>
  </si>
  <si>
    <t>2011MMR2D</t>
  </si>
  <si>
    <t>5CN</t>
  </si>
  <si>
    <t>Herefordshire PCT</t>
  </si>
  <si>
    <t>ARDEN, HEREFORDSHIRE AND WORCESTERSHIRE LOCAL AREA TEAM</t>
  </si>
  <si>
    <t>5MD</t>
  </si>
  <si>
    <t>Coventry Teaching PCT</t>
  </si>
  <si>
    <t>5PL</t>
  </si>
  <si>
    <t>Worcestershire PCT</t>
  </si>
  <si>
    <t>5PM</t>
  </si>
  <si>
    <t>Warwickshire PCT</t>
  </si>
  <si>
    <t>5FL</t>
  </si>
  <si>
    <t>Bath &amp; North East Somerset PCT</t>
  </si>
  <si>
    <t>BATH, GLOUCESTERSHIRE, SWINDON AND WILTSHIRE LOCAL AREA TEAM</t>
  </si>
  <si>
    <t>5K3</t>
  </si>
  <si>
    <t>Swindon PCT</t>
  </si>
  <si>
    <t>5QH</t>
  </si>
  <si>
    <t>Gloucestershire PCT</t>
  </si>
  <si>
    <t>5QK</t>
  </si>
  <si>
    <t>Wiltshire PCT</t>
  </si>
  <si>
    <t>5M1</t>
  </si>
  <si>
    <t>South Birmingham PCT</t>
  </si>
  <si>
    <t>5M3</t>
  </si>
  <si>
    <t>Walsall Teaching PCT</t>
  </si>
  <si>
    <t>5MV</t>
  </si>
  <si>
    <t>Wolverhampton City PCT</t>
  </si>
  <si>
    <t>5MX</t>
  </si>
  <si>
    <t>Heart of Birmingham Teaching PCT</t>
  </si>
  <si>
    <t>5PE</t>
  </si>
  <si>
    <t>Dudley PCT</t>
  </si>
  <si>
    <t>5PF</t>
  </si>
  <si>
    <t>Sandwell PCT</t>
  </si>
  <si>
    <t>5PG</t>
  </si>
  <si>
    <t>Birmingham East &amp; North PCT</t>
  </si>
  <si>
    <t>TAM</t>
  </si>
  <si>
    <t>Solihull Care Trust</t>
  </si>
  <si>
    <t>5A3</t>
  </si>
  <si>
    <t>South Gloucestershire PCT</t>
  </si>
  <si>
    <t>BRISTOL, NORTH SOMERSET, SOMERSET AND SOUTH GLOUCESTERSHIRE LOCAL AREA TEAM</t>
  </si>
  <si>
    <t>5M8</t>
  </si>
  <si>
    <t>North Somerset PCT</t>
  </si>
  <si>
    <t>5QJ</t>
  </si>
  <si>
    <t>Bristol PCT</t>
  </si>
  <si>
    <t>5QL</t>
  </si>
  <si>
    <t>Somerset PCT</t>
  </si>
  <si>
    <t>5J2</t>
  </si>
  <si>
    <t>Warrington PCT</t>
  </si>
  <si>
    <t>CHESHIRE, WARRINGTON AND WIRRAL LOCAL AREA TEAM</t>
  </si>
  <si>
    <t>5NK</t>
  </si>
  <si>
    <t>Wirral PCT</t>
  </si>
  <si>
    <t>5NN</t>
  </si>
  <si>
    <t>Western Cheshire PCT</t>
  </si>
  <si>
    <t>5NP</t>
  </si>
  <si>
    <t>Central &amp; Eastern Cheshire PCT</t>
  </si>
  <si>
    <t>5D7</t>
  </si>
  <si>
    <t>Newcastle PCT</t>
  </si>
  <si>
    <t>CUMBRIA, NORTHUMBERLAND, TYNE AND WEAR LOCAL AREA TEAM</t>
  </si>
  <si>
    <t>5D8</t>
  </si>
  <si>
    <t>North Tyneside PCT</t>
  </si>
  <si>
    <t>5KF</t>
  </si>
  <si>
    <t>Gateshead PCT</t>
  </si>
  <si>
    <t>5KG</t>
  </si>
  <si>
    <t>South Tyneside PCT</t>
  </si>
  <si>
    <t>5KL</t>
  </si>
  <si>
    <t>Sunderland Teaching PCT</t>
  </si>
  <si>
    <t>5NE</t>
  </si>
  <si>
    <t>Cumbria PCT</t>
  </si>
  <si>
    <t>TAC</t>
  </si>
  <si>
    <t>Northumberland Care Trust PCT</t>
  </si>
  <si>
    <t>5EM</t>
  </si>
  <si>
    <t>Nottingham City PCT</t>
  </si>
  <si>
    <t>DERBYSHIRE AND NOTTINGHAMSHIRE LOCAL AREA TEAM</t>
  </si>
  <si>
    <t>5N6</t>
  </si>
  <si>
    <t>Derbyshire County PCT</t>
  </si>
  <si>
    <t>5N7</t>
  </si>
  <si>
    <t>Derby City PCT</t>
  </si>
  <si>
    <t>5N8</t>
  </si>
  <si>
    <t>Nottinghamshire County PCT</t>
  </si>
  <si>
    <t>5F1</t>
  </si>
  <si>
    <t>Plymouth Teaching PCT</t>
  </si>
  <si>
    <t>DEVON, CORNWALL AND ISLES OF SCILLY LOCAL AREA TEAM</t>
  </si>
  <si>
    <t>5QP</t>
  </si>
  <si>
    <t>Cornwall &amp; Isles of Scilly PCT</t>
  </si>
  <si>
    <t>5QQ</t>
  </si>
  <si>
    <t>Devon PCT</t>
  </si>
  <si>
    <t>TAL</t>
  </si>
  <si>
    <t>Torbay Care Trust</t>
  </si>
  <si>
    <t>5D9</t>
  </si>
  <si>
    <t>Hartlepool PCT</t>
  </si>
  <si>
    <t>DURHAM, DARLINGTON AND TEES LOCAL AREA TEAM</t>
  </si>
  <si>
    <t>5E1</t>
  </si>
  <si>
    <t>North Tees PCT</t>
  </si>
  <si>
    <t>5J9</t>
  </si>
  <si>
    <t>Darlington PCT</t>
  </si>
  <si>
    <t>5KM</t>
  </si>
  <si>
    <t>Middlesbrough PCT</t>
  </si>
  <si>
    <t>5ND</t>
  </si>
  <si>
    <t>County Durham PCT</t>
  </si>
  <si>
    <t>5QR</t>
  </si>
  <si>
    <t>REDCAR &amp; CLEVELAND PCT</t>
  </si>
  <si>
    <t>5PN</t>
  </si>
  <si>
    <t>Peterborough PCT</t>
  </si>
  <si>
    <t>EAST ANGLIA LOCAL AREA TEAM</t>
  </si>
  <si>
    <t>5PP</t>
  </si>
  <si>
    <t>Cambridgeshire PCT</t>
  </si>
  <si>
    <t>5PQ</t>
  </si>
  <si>
    <t>Norfolk PCT</t>
  </si>
  <si>
    <t>5PR</t>
  </si>
  <si>
    <t>Great Yarmouth &amp; Waveney PCT</t>
  </si>
  <si>
    <t>5PT</t>
  </si>
  <si>
    <t>Suffolk PCT</t>
  </si>
  <si>
    <t>5P1</t>
  </si>
  <si>
    <t>South East Essex PCT</t>
  </si>
  <si>
    <t>ESSEX LOCAL AREA TEAM</t>
  </si>
  <si>
    <t>5PV</t>
  </si>
  <si>
    <t>West Essex PCT</t>
  </si>
  <si>
    <t>5PW</t>
  </si>
  <si>
    <t>North East Essex PCT</t>
  </si>
  <si>
    <t>5PX</t>
  </si>
  <si>
    <t>Mid Essex PCT</t>
  </si>
  <si>
    <t>5PY</t>
  </si>
  <si>
    <t>South West Essex PCT</t>
  </si>
  <si>
    <t>5F5</t>
  </si>
  <si>
    <t>Salford PCT</t>
  </si>
  <si>
    <t>GREATER MANCHESTER LOCAL AREA TEAM</t>
  </si>
  <si>
    <t>5F7</t>
  </si>
  <si>
    <t>Stockport PCT</t>
  </si>
  <si>
    <t>5HG</t>
  </si>
  <si>
    <t>Ashton, Leigh &amp; Wigan PCT</t>
  </si>
  <si>
    <t>5HQ</t>
  </si>
  <si>
    <t>Bolton PCT</t>
  </si>
  <si>
    <t>5J5</t>
  </si>
  <si>
    <t>Oldham PCT</t>
  </si>
  <si>
    <t>5JX</t>
  </si>
  <si>
    <t>Bury PCT</t>
  </si>
  <si>
    <t>5LH</t>
  </si>
  <si>
    <t>Tameside &amp; Glossop PCT</t>
  </si>
  <si>
    <t>5NQ</t>
  </si>
  <si>
    <t>Heywood, Middleton &amp; Rochdale PCT</t>
  </si>
  <si>
    <t>5NR</t>
  </si>
  <si>
    <t>Trafford PCT</t>
  </si>
  <si>
    <t>5NT</t>
  </si>
  <si>
    <t>Manchester PCT</t>
  </si>
  <si>
    <t>5CQ</t>
  </si>
  <si>
    <t>Milton Keynes PCT</t>
  </si>
  <si>
    <t>HERTFORDSHIRE AND THE SOUTH MIDLANDS LOCAL AREA TEAM</t>
  </si>
  <si>
    <t>5GC</t>
  </si>
  <si>
    <t>Luton PCT</t>
  </si>
  <si>
    <t>5P2</t>
  </si>
  <si>
    <t>Bedfordshire PCT</t>
  </si>
  <si>
    <t>5P4</t>
  </si>
  <si>
    <t>Hertfordshire PCT</t>
  </si>
  <si>
    <t>5PD</t>
  </si>
  <si>
    <t>Northamptonshire PCT</t>
  </si>
  <si>
    <t>5L3</t>
  </si>
  <si>
    <t>Medway PCT</t>
  </si>
  <si>
    <t>KENT AND MEDWAY LOCAL AREA TEAM</t>
  </si>
  <si>
    <t>5P9</t>
  </si>
  <si>
    <t>West Kent PCT</t>
  </si>
  <si>
    <t>5QA</t>
  </si>
  <si>
    <t>Eastern &amp; Coastal Kent PCT</t>
  </si>
  <si>
    <t>5CC</t>
  </si>
  <si>
    <t>Blackburn with Darwen PCT</t>
  </si>
  <si>
    <t>LANCASHIRE LOCAL AREA TEAM</t>
  </si>
  <si>
    <t>5HP</t>
  </si>
  <si>
    <t>Blackpool PCT</t>
  </si>
  <si>
    <t>5NF</t>
  </si>
  <si>
    <t>North Lancashire PCT</t>
  </si>
  <si>
    <t>5NG</t>
  </si>
  <si>
    <t>Central Lancashire PCT</t>
  </si>
  <si>
    <t>5NH</t>
  </si>
  <si>
    <t>East Lancashire PCT</t>
  </si>
  <si>
    <t>5N9</t>
  </si>
  <si>
    <t>Lincolnshire PCT</t>
  </si>
  <si>
    <t>LEICESTERSHIRE AND LINCOLNSHIRE LOCAL AREA TEAM</t>
  </si>
  <si>
    <t>5PA</t>
  </si>
  <si>
    <t>Leicestershire County &amp; Rutland PCT</t>
  </si>
  <si>
    <t>5PC</t>
  </si>
  <si>
    <t>Leicester City PCT</t>
  </si>
  <si>
    <t>5J4</t>
  </si>
  <si>
    <t>Knowsley PCT</t>
  </si>
  <si>
    <t>MERSEYSIDE LOCAL AREA TEAM</t>
  </si>
  <si>
    <t>5NJ</t>
  </si>
  <si>
    <t>Sefton PCT</t>
  </si>
  <si>
    <t>5NL</t>
  </si>
  <si>
    <t>Liverpool PCT</t>
  </si>
  <si>
    <t>5NM</t>
  </si>
  <si>
    <t>Halton &amp; St Helens PCT</t>
  </si>
  <si>
    <t>5A4</t>
  </si>
  <si>
    <t>HAVERING PCT</t>
  </si>
  <si>
    <t>NORTH EAST LONDON LOCAL AREA TEAM</t>
  </si>
  <si>
    <t>5A9</t>
  </si>
  <si>
    <t>Barnet PCT</t>
  </si>
  <si>
    <t>5C1</t>
  </si>
  <si>
    <t>Enfield PCT</t>
  </si>
  <si>
    <t>5C2</t>
  </si>
  <si>
    <t>Barking &amp; Dagenham PCT</t>
  </si>
  <si>
    <t>5C3</t>
  </si>
  <si>
    <t>CITY &amp; HACKNEY TEACHING PCT</t>
  </si>
  <si>
    <t>5C4</t>
  </si>
  <si>
    <t>TOWER HAMLETS PCT</t>
  </si>
  <si>
    <t>5C5</t>
  </si>
  <si>
    <t>Newham PCT</t>
  </si>
  <si>
    <t>5C9</t>
  </si>
  <si>
    <t>HARINGEY TEACHING PCT</t>
  </si>
  <si>
    <t>5K7</t>
  </si>
  <si>
    <t>Camden PCT</t>
  </si>
  <si>
    <t>5K8</t>
  </si>
  <si>
    <t>Islington PCT</t>
  </si>
  <si>
    <t>5NA</t>
  </si>
  <si>
    <t>Redbridge PCT</t>
  </si>
  <si>
    <t>5NC</t>
  </si>
  <si>
    <t>Waltham Forest PCT</t>
  </si>
  <si>
    <t>5AT</t>
  </si>
  <si>
    <t>Hillingdon PCT</t>
  </si>
  <si>
    <t>NORTH WEST LONDON LOCAL AREA TEAM</t>
  </si>
  <si>
    <t>5H1</t>
  </si>
  <si>
    <t>Hammersmith &amp; Fulham PCT</t>
  </si>
  <si>
    <t>5HX</t>
  </si>
  <si>
    <t>Ealing PCT</t>
  </si>
  <si>
    <t>5HY</t>
  </si>
  <si>
    <t>Hounslow PCT</t>
  </si>
  <si>
    <t>5K5</t>
  </si>
  <si>
    <t>Brent Teaching PCT</t>
  </si>
  <si>
    <t>5K6</t>
  </si>
  <si>
    <t>Harrow PCT</t>
  </si>
  <si>
    <t>5LA</t>
  </si>
  <si>
    <t>Kensington &amp; Chelsea PCT</t>
  </si>
  <si>
    <t>5LC</t>
  </si>
  <si>
    <t>Westminster PCT</t>
  </si>
  <si>
    <t>5AN</t>
  </si>
  <si>
    <t>North East Lincolnshire PCT</t>
  </si>
  <si>
    <t>NORTH YORKSHIRE AND HUMBER LOCAL AREA TEAM</t>
  </si>
  <si>
    <t>5EF</t>
  </si>
  <si>
    <t>North Lincolnshire PCT</t>
  </si>
  <si>
    <t>5NV</t>
  </si>
  <si>
    <t>North Yorkshire &amp; York PCT</t>
  </si>
  <si>
    <t>5NW</t>
  </si>
  <si>
    <t>East Riding of Yorkshire PCT</t>
  </si>
  <si>
    <t>5NX</t>
  </si>
  <si>
    <t>Hull PCT</t>
  </si>
  <si>
    <t>5M2</t>
  </si>
  <si>
    <t>Shropshire County PCT</t>
  </si>
  <si>
    <t>SHROPSHIRE AND STAFFORDSHIRE LOCAL AREA TEAM</t>
  </si>
  <si>
    <t>5MK</t>
  </si>
  <si>
    <t>Telford &amp; Wrekin PCT</t>
  </si>
  <si>
    <t>5PH</t>
  </si>
  <si>
    <t>North Staffordshire PCT</t>
  </si>
  <si>
    <t>5PJ</t>
  </si>
  <si>
    <t>Stoke on Trent PCT</t>
  </si>
  <si>
    <t>5PK</t>
  </si>
  <si>
    <t>SOUTH STAFFORDSHIRE PCT</t>
  </si>
  <si>
    <t>5A5</t>
  </si>
  <si>
    <t>Kingston PCT</t>
  </si>
  <si>
    <t>SOUTH LONDON LOCAL AREA TEAM</t>
  </si>
  <si>
    <t>5A7</t>
  </si>
  <si>
    <t>Bromley PCT</t>
  </si>
  <si>
    <t>5A8</t>
  </si>
  <si>
    <t>Greenwich Teaching PCT</t>
  </si>
  <si>
    <t>5K9</t>
  </si>
  <si>
    <t>Croydon PCT</t>
  </si>
  <si>
    <t>5LD</t>
  </si>
  <si>
    <t>Lambeth PCT</t>
  </si>
  <si>
    <t>5LE</t>
  </si>
  <si>
    <t>Southwark PCT</t>
  </si>
  <si>
    <t>5LF</t>
  </si>
  <si>
    <t>Lewisham PCT</t>
  </si>
  <si>
    <t>5LG</t>
  </si>
  <si>
    <t>Wandsworth PCT</t>
  </si>
  <si>
    <t>5M6</t>
  </si>
  <si>
    <t>Richmond &amp; Twickenham PCT</t>
  </si>
  <si>
    <t>5M7</t>
  </si>
  <si>
    <t>Sutton &amp; Merton PCT</t>
  </si>
  <si>
    <t>TAK</t>
  </si>
  <si>
    <t>Bexley Care Trust PCT</t>
  </si>
  <si>
    <t>5ET</t>
  </si>
  <si>
    <t>Bassetlaw PCT</t>
  </si>
  <si>
    <t>SOUTH YORKSHIRE AND BASSETLAW LOCAL AREA TEAM</t>
  </si>
  <si>
    <t>5H8</t>
  </si>
  <si>
    <t>Rotherham PCT</t>
  </si>
  <si>
    <t>5JE</t>
  </si>
  <si>
    <t>Barnsley PCT</t>
  </si>
  <si>
    <t>5N4</t>
  </si>
  <si>
    <t>Sheffield PCT</t>
  </si>
  <si>
    <t>5N5</t>
  </si>
  <si>
    <t>Doncaster PCT</t>
  </si>
  <si>
    <t>5LQ</t>
  </si>
  <si>
    <t>Brighton &amp; Hove City PCT</t>
  </si>
  <si>
    <t>SURREY AND SUSSEX LOCAL AREA TEAM</t>
  </si>
  <si>
    <t>5P5</t>
  </si>
  <si>
    <t>Surrey PCT</t>
  </si>
  <si>
    <t>5P6</t>
  </si>
  <si>
    <t>West Sussex PCT</t>
  </si>
  <si>
    <t>5P7</t>
  </si>
  <si>
    <t>East Sussex Downs &amp; Weald PCT</t>
  </si>
  <si>
    <t>5P8</t>
  </si>
  <si>
    <t>Hastings &amp; Rother PCT</t>
  </si>
  <si>
    <t>5QD</t>
  </si>
  <si>
    <t>Buckinghamshire PCT</t>
  </si>
  <si>
    <t>THAMES VALLEY LOCAL AREA TEAM</t>
  </si>
  <si>
    <t>5QE</t>
  </si>
  <si>
    <t>Oxfordshire PCT</t>
  </si>
  <si>
    <t>5QF</t>
  </si>
  <si>
    <t>Berkshire West PCT</t>
  </si>
  <si>
    <t>5QG</t>
  </si>
  <si>
    <t>Berkshire East PCT</t>
  </si>
  <si>
    <t>5FE</t>
  </si>
  <si>
    <t>Portsmouth City Teaching PCT</t>
  </si>
  <si>
    <t>WESSEX LOCAL AREA TEAM</t>
  </si>
  <si>
    <t>5L1</t>
  </si>
  <si>
    <t>Southampton City PCT</t>
  </si>
  <si>
    <t>5QC</t>
  </si>
  <si>
    <t>Hampshire PCT</t>
  </si>
  <si>
    <t>5QM</t>
  </si>
  <si>
    <t>Dorset PCT</t>
  </si>
  <si>
    <t>5QN</t>
  </si>
  <si>
    <t>Bournemouth &amp; Poole PCT</t>
  </si>
  <si>
    <t>5QT</t>
  </si>
  <si>
    <t>Isle of Wight Healthcare PCT</t>
  </si>
  <si>
    <t>5J6</t>
  </si>
  <si>
    <t>Calderdale PCT</t>
  </si>
  <si>
    <t>WEST YORKSHIRE LOCAL AREA TEAM</t>
  </si>
  <si>
    <t>5N1</t>
  </si>
  <si>
    <t>Leeds PCT</t>
  </si>
  <si>
    <t>5N2</t>
  </si>
  <si>
    <t>KIRKLEES PCT</t>
  </si>
  <si>
    <t>5N3</t>
  </si>
  <si>
    <t>Wakefield District PCT</t>
  </si>
  <si>
    <t>5NY</t>
  </si>
  <si>
    <t>Bradford &amp; Airedale PCT</t>
  </si>
  <si>
    <t>16y adjusted susceptibility</t>
  </si>
  <si>
    <t>16y susceptibility</t>
  </si>
  <si>
    <t>15y susceptibility</t>
  </si>
  <si>
    <t>15y adjusted susceptibility</t>
  </si>
  <si>
    <t>14y adjusted susceptibility</t>
  </si>
  <si>
    <t>14y susceptibility</t>
  </si>
  <si>
    <t>13y adjusted susceptibility</t>
  </si>
  <si>
    <t>13y susceptibility</t>
  </si>
  <si>
    <t>12y adjusted susceptibility</t>
  </si>
  <si>
    <t>12y susceptibility</t>
  </si>
  <si>
    <t>11y adjusted susceptibility</t>
  </si>
  <si>
    <t>11y susceptibility</t>
  </si>
  <si>
    <t>10y adjusted susceptibility</t>
  </si>
  <si>
    <t>10y susceptibility</t>
  </si>
  <si>
    <t>9y adjusted susceptibility</t>
  </si>
  <si>
    <t>9y susceptibility</t>
  </si>
  <si>
    <t>8y adjusted susceptibility</t>
  </si>
  <si>
    <t>8y susceptibility</t>
  </si>
  <si>
    <t>7y adjusted susceptibility</t>
  </si>
  <si>
    <t>7y susceptibility</t>
  </si>
  <si>
    <t>16y Needs MMR1</t>
  </si>
  <si>
    <t>16 yNeeds MMR2</t>
  </si>
  <si>
    <t>15y Needs MMR1</t>
  </si>
  <si>
    <t>14y Needs MMR1</t>
  </si>
  <si>
    <t>13y Needs MMR1</t>
  </si>
  <si>
    <t>12y Needs MMR1</t>
  </si>
  <si>
    <t>11y Needs MMR1</t>
  </si>
  <si>
    <t>10y Needs MMR1</t>
  </si>
  <si>
    <t>10y Needs MMR2</t>
  </si>
  <si>
    <t>11y Needs MMR2</t>
  </si>
  <si>
    <t>15y Needs MMR2</t>
  </si>
  <si>
    <t>14y Needs MMR2</t>
  </si>
  <si>
    <t>13y Needs MMR2</t>
  </si>
  <si>
    <t>12y Needs MMR2</t>
  </si>
  <si>
    <t>9y Needs MMR1</t>
  </si>
  <si>
    <t>9y Needs MMR2</t>
  </si>
  <si>
    <t>8y Needs MMR1</t>
  </si>
  <si>
    <t>8y Needs MMR2</t>
  </si>
  <si>
    <t>7y Needs MMR1</t>
  </si>
  <si>
    <t>7y Needs MMR2</t>
  </si>
  <si>
    <t>Age 16 MMR1%</t>
  </si>
  <si>
    <t>Age 16 MMR2%</t>
  </si>
  <si>
    <t>Age 9 MMR1%</t>
  </si>
  <si>
    <t>Age 9 MMR2%</t>
  </si>
  <si>
    <t>Age 10 MMR2%</t>
  </si>
  <si>
    <t>Age 15 MMR1%</t>
  </si>
  <si>
    <t>Age 15 MMR2%</t>
  </si>
  <si>
    <t>Age 14 MMR1%</t>
  </si>
  <si>
    <t>Age 14 MMR2%</t>
  </si>
  <si>
    <t>Age 13 MMR1%</t>
  </si>
  <si>
    <t>Age 13 MMR2%</t>
  </si>
  <si>
    <t>Age 12 MMR1%</t>
  </si>
  <si>
    <t>Age 12 MMR2%</t>
  </si>
  <si>
    <t>Age 11 MMR1%</t>
  </si>
  <si>
    <t>Age 11 MMR2%</t>
  </si>
  <si>
    <t>Age 10 MMR1%</t>
  </si>
  <si>
    <t>Age 8 MMR1%</t>
  </si>
  <si>
    <t>Age 8 MMR2%</t>
  </si>
  <si>
    <t>Age 7 MMR1%</t>
  </si>
  <si>
    <t>Age 7 MMR2%</t>
  </si>
  <si>
    <t>Estimate of the proportion of unvaccinated children who have subsequently received dose 1</t>
  </si>
  <si>
    <t>Estimate of the proportion of partially vaccinated children who have subsequently received dose 2</t>
  </si>
  <si>
    <t>Ready Reckoner 2013</t>
  </si>
  <si>
    <t>Name of Area Team</t>
  </si>
  <si>
    <t>16 years</t>
  </si>
  <si>
    <t>10 years</t>
  </si>
  <si>
    <t>12 years</t>
  </si>
  <si>
    <t>13 years</t>
  </si>
  <si>
    <t>14 years</t>
  </si>
  <si>
    <t>15 years</t>
  </si>
  <si>
    <t>MMR1</t>
  </si>
  <si>
    <t>MMR2</t>
  </si>
  <si>
    <t>All PCTs</t>
  </si>
  <si>
    <t>Q53</t>
  </si>
  <si>
    <t>Q64</t>
  </si>
  <si>
    <t>Q54</t>
  </si>
  <si>
    <t>Q65</t>
  </si>
  <si>
    <t>Q44</t>
  </si>
  <si>
    <t>Q49</t>
  </si>
  <si>
    <t>Q55</t>
  </si>
  <si>
    <t>Q66</t>
  </si>
  <si>
    <t>Q45</t>
  </si>
  <si>
    <t>Q56</t>
  </si>
  <si>
    <t>Q57</t>
  </si>
  <si>
    <t>Q46</t>
  </si>
  <si>
    <t>Q58</t>
  </si>
  <si>
    <t>Q67</t>
  </si>
  <si>
    <t>Q47</t>
  </si>
  <si>
    <t>Q59</t>
  </si>
  <si>
    <t>Q48</t>
  </si>
  <si>
    <t>Q61</t>
  </si>
  <si>
    <t>Q62</t>
  </si>
  <si>
    <t>Q51</t>
  </si>
  <si>
    <t>Q60</t>
  </si>
  <si>
    <t>Q50</t>
  </si>
  <si>
    <t>Q63</t>
  </si>
  <si>
    <t>Q68</t>
  </si>
  <si>
    <t>Q69</t>
  </si>
  <si>
    <t>Q70</t>
  </si>
  <si>
    <t>Q52</t>
  </si>
  <si>
    <t>Estimated coverage</t>
  </si>
  <si>
    <t>Estimated measles susceptibility</t>
  </si>
  <si>
    <t>11 years</t>
  </si>
  <si>
    <t>cohort</t>
  </si>
  <si>
    <t>Unvaccinated</t>
  </si>
  <si>
    <t>Target</t>
  </si>
  <si>
    <t>Redcar &amp; Cleveland PCT</t>
  </si>
  <si>
    <t>Havering PCT</t>
  </si>
  <si>
    <t>City &amp; Hackney Teaching PCT</t>
  </si>
  <si>
    <t>Tower Hamlets PCT</t>
  </si>
  <si>
    <t>Haringey Teaching PCT</t>
  </si>
  <si>
    <t>South Staffordshire PCT</t>
  </si>
  <si>
    <t>Kirklees PCT</t>
  </si>
  <si>
    <t>Average</t>
  </si>
  <si>
    <t>Please enter (suggested 0.3)</t>
  </si>
  <si>
    <t>Please enter (suggested 0.5)</t>
  </si>
  <si>
    <t>Select from menu</t>
  </si>
  <si>
    <t>Partial</t>
  </si>
  <si>
    <t>Estimated numbers unvaccinated, partially vaccinated and target number of unvaccinated to reach 95% at least one dose</t>
  </si>
  <si>
    <t>BIRMINGHAM, SOLIHULL AND THE BLACK COUNTRY LOCAL AREA TEAM</t>
  </si>
  <si>
    <t>Coverage data supplied between 2002 and 2006 has been remapped to the most recent PCT cofigurations. For those former PCTs that did not map exactly, data has been allocated according to closest PCT. This means that some denominators may be inconsistent before and after 2006.</t>
  </si>
  <si>
    <t xml:space="preserve">For years where PCTs were missing data or where data was implausible, annual coverage has been estimated from quarterly data or from regional data, adjusted for the ratio of PCT to regional coverage in a consistent year. This adjustment was required more during the 2002-2006 period, and during 2006-2007 in London when CHIS systems were migrating. </t>
  </si>
  <si>
    <t xml:space="preserve">Coverage data is known to under-estimate true coverage by a small percentage, in addition, some children will have been vaccinated after the age of five years, as part of the national catch up campaign in 2008, in response to local outbreaks or for travel. </t>
  </si>
  <si>
    <t>Therefore the data should be adjusted on the assumption that a proportion of those recorded as unvaccinated at five have in fact received measles vaccine. We suggest you use the adjustments 0.3 for unvaccinated children, and 0.5 for partially vaccinated children based on audits in some areas. These are likely to be minimum estimates and are required to correct for inaccuracy in the underlying data and any vaccination that has occurred subsequently, either during the 2008 catch-up or in response to local outbreaks and initiatives. The adjustments probably need to be higher in London, because of underlying data accuracy and the 2005 Capital Catch-up Campaign.</t>
  </si>
  <si>
    <r>
      <t xml:space="preserve">For any queries please email </t>
    </r>
    <r>
      <rPr>
        <b/>
        <u/>
        <sz val="11"/>
        <color theme="1"/>
        <rFont val="Calibri"/>
        <family val="2"/>
        <scheme val="minor"/>
      </rPr>
      <t>cover@phe.gov.uk</t>
    </r>
  </si>
  <si>
    <t>Immunisation Department Head Public Health England</t>
  </si>
  <si>
    <t>Dr. Mary Ramsay</t>
  </si>
  <si>
    <t>This sheet is designed to allow local Area Teams to estimate the current MMR coverage by age for the PCTs in their patch, the data is based upon vaccine coverage for MMR collected for each birth cohort at the age of five years, who are now aged 10-16 current measles susceptibility, the numbers of unvaccinated children and the number requiring vaccination to reach 95%.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</si>
</sst>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18"/>
      <color theme="0"/>
      <name val="Calibri"/>
      <family val="2"/>
      <scheme val="minor"/>
    </font>
    <font>
      <b/>
      <sz val="12"/>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49998474074526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medium">
        <color indexed="64"/>
      </bottom>
      <diagonal/>
    </border>
  </borders>
  <cellStyleXfs count="2">
    <xf numFmtId="0" fontId="0" fillId="0" borderId="0"/>
    <xf numFmtId="0" fontId="2" fillId="0" borderId="0"/>
  </cellStyleXfs>
  <cellXfs count="72">
    <xf numFmtId="0" fontId="0" fillId="0" borderId="0" xfId="0"/>
    <xf numFmtId="1" fontId="0" fillId="0" borderId="0" xfId="0" applyNumberFormat="1"/>
    <xf numFmtId="1" fontId="0" fillId="2" borderId="0" xfId="0" applyNumberFormat="1" applyFill="1"/>
    <xf numFmtId="1" fontId="0" fillId="3" borderId="0" xfId="0" applyNumberFormat="1" applyFill="1"/>
    <xf numFmtId="0" fontId="1" fillId="0" borderId="0" xfId="0" applyFont="1"/>
    <xf numFmtId="1" fontId="1" fillId="0" borderId="0" xfId="0" applyNumberFormat="1" applyFont="1"/>
    <xf numFmtId="1" fontId="0" fillId="4" borderId="0" xfId="0" applyNumberFormat="1" applyFill="1"/>
    <xf numFmtId="0" fontId="0" fillId="2" borderId="0" xfId="0" applyFill="1"/>
    <xf numFmtId="1" fontId="2" fillId="3" borderId="1" xfId="1" applyNumberFormat="1" applyFont="1" applyFill="1" applyBorder="1" applyAlignment="1"/>
    <xf numFmtId="1" fontId="3" fillId="3" borderId="1" xfId="1" applyNumberFormat="1" applyFont="1" applyFill="1" applyBorder="1" applyAlignment="1">
      <alignment horizontal="right" wrapText="1"/>
    </xf>
    <xf numFmtId="1" fontId="3" fillId="3" borderId="2" xfId="1" applyNumberFormat="1" applyFont="1" applyFill="1" applyBorder="1" applyAlignment="1">
      <alignment horizontal="right" wrapText="1"/>
    </xf>
    <xf numFmtId="164" fontId="0" fillId="0" borderId="0" xfId="0" applyNumberFormat="1"/>
    <xf numFmtId="0" fontId="0" fillId="0" borderId="0" xfId="0" applyFont="1"/>
    <xf numFmtId="1" fontId="0" fillId="0" borderId="0" xfId="0" applyNumberFormat="1" applyFont="1"/>
    <xf numFmtId="1" fontId="1" fillId="2" borderId="0" xfId="0" applyNumberFormat="1" applyFont="1" applyFill="1"/>
    <xf numFmtId="164" fontId="0" fillId="4" borderId="0" xfId="0" applyNumberFormat="1" applyFill="1"/>
    <xf numFmtId="0" fontId="1" fillId="0" borderId="0" xfId="0" applyFont="1" applyAlignment="1" applyProtection="1">
      <alignment horizontal="left"/>
      <protection hidden="1"/>
    </xf>
    <xf numFmtId="0" fontId="0" fillId="0" borderId="0" xfId="0" applyProtection="1">
      <protection hidden="1"/>
    </xf>
    <xf numFmtId="0" fontId="1"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0" fillId="2" borderId="0" xfId="0" applyFill="1" applyProtection="1">
      <protection hidden="1"/>
    </xf>
    <xf numFmtId="0" fontId="1" fillId="0" borderId="0" xfId="0" applyFont="1" applyAlignment="1" applyProtection="1">
      <alignment horizontal="center"/>
      <protection hidden="1"/>
    </xf>
    <xf numFmtId="0" fontId="1" fillId="0" borderId="0" xfId="0" applyFont="1" applyAlignment="1" applyProtection="1">
      <alignment horizontal="right"/>
      <protection hidden="1"/>
    </xf>
    <xf numFmtId="164" fontId="0" fillId="0" borderId="0" xfId="0" applyNumberFormat="1" applyProtection="1">
      <protection hidden="1"/>
    </xf>
    <xf numFmtId="164" fontId="0" fillId="0" borderId="0" xfId="0" applyNumberFormat="1" applyFont="1" applyProtection="1">
      <protection hidden="1"/>
    </xf>
    <xf numFmtId="0" fontId="0" fillId="0" borderId="0" xfId="0" applyFont="1" applyProtection="1">
      <protection hidden="1"/>
    </xf>
    <xf numFmtId="10" fontId="0" fillId="0" borderId="0" xfId="0" applyNumberFormat="1" applyAlignment="1" applyProtection="1">
      <protection hidden="1"/>
    </xf>
    <xf numFmtId="10" fontId="0" fillId="0" borderId="0" xfId="0" applyNumberFormat="1" applyAlignment="1" applyProtection="1">
      <alignment horizontal="center"/>
      <protection hidden="1"/>
    </xf>
    <xf numFmtId="0" fontId="1" fillId="0" borderId="0" xfId="0" applyFont="1" applyProtection="1">
      <protection hidden="1"/>
    </xf>
    <xf numFmtId="0" fontId="1" fillId="0" borderId="0" xfId="0" applyFont="1" applyAlignment="1" applyProtection="1">
      <protection hidden="1"/>
    </xf>
    <xf numFmtId="1" fontId="0" fillId="0" borderId="0" xfId="0" applyNumberFormat="1" applyProtection="1">
      <protection hidden="1"/>
    </xf>
    <xf numFmtId="0" fontId="0" fillId="3" borderId="0" xfId="0" applyFill="1" applyProtection="1">
      <protection locked="0"/>
    </xf>
    <xf numFmtId="0" fontId="1" fillId="0" borderId="0" xfId="0" applyFont="1" applyProtection="1"/>
    <xf numFmtId="0" fontId="0" fillId="0" borderId="0" xfId="0" applyProtection="1"/>
    <xf numFmtId="0" fontId="1" fillId="0" borderId="0" xfId="0" applyFont="1" applyAlignment="1" applyProtection="1">
      <alignment horizontal="center"/>
      <protection hidden="1"/>
    </xf>
    <xf numFmtId="0" fontId="1" fillId="0" borderId="3" xfId="0" applyFont="1" applyBorder="1" applyAlignment="1" applyProtection="1">
      <alignment horizontal="center"/>
      <protection hidden="1"/>
    </xf>
    <xf numFmtId="0" fontId="0" fillId="0" borderId="0" xfId="0" applyAlignment="1" applyProtection="1">
      <alignment horizontal="center"/>
      <protection hidden="1"/>
    </xf>
    <xf numFmtId="164" fontId="0" fillId="0" borderId="4" xfId="0" applyNumberFormat="1" applyBorder="1" applyAlignment="1" applyProtection="1">
      <alignment horizontal="center"/>
      <protection hidden="1"/>
    </xf>
    <xf numFmtId="164" fontId="0" fillId="0" borderId="0" xfId="0" applyNumberFormat="1" applyAlignment="1" applyProtection="1">
      <alignment horizontal="center"/>
      <protection hidden="1"/>
    </xf>
    <xf numFmtId="164" fontId="0" fillId="0" borderId="3" xfId="0" applyNumberFormat="1" applyBorder="1" applyAlignment="1" applyProtection="1">
      <alignment horizontal="center"/>
      <protection hidden="1"/>
    </xf>
    <xf numFmtId="0" fontId="0" fillId="0" borderId="0" xfId="0" applyFont="1" applyAlignment="1" applyProtection="1">
      <alignment horizontal="center"/>
      <protection hidden="1"/>
    </xf>
    <xf numFmtId="164" fontId="0" fillId="0" borderId="3" xfId="0" applyNumberFormat="1" applyFont="1" applyBorder="1" applyAlignment="1" applyProtection="1">
      <alignment horizontal="center"/>
      <protection hidden="1"/>
    </xf>
    <xf numFmtId="164" fontId="0" fillId="0" borderId="0" xfId="0" applyNumberFormat="1" applyFont="1" applyAlignment="1" applyProtection="1">
      <alignment horizontal="center"/>
      <protection hidden="1"/>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1" fontId="0" fillId="0" borderId="3"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0" fontId="0" fillId="0" borderId="0" xfId="0" applyAlignment="1" applyProtection="1"/>
    <xf numFmtId="0" fontId="0" fillId="0" borderId="0" xfId="0" applyBorder="1" applyProtection="1"/>
    <xf numFmtId="14"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left" wrapText="1"/>
    </xf>
    <xf numFmtId="0" fontId="4" fillId="5" borderId="0" xfId="0" applyFont="1" applyFill="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5"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horizontal="right"/>
      <protection hidden="1"/>
    </xf>
    <xf numFmtId="0" fontId="1" fillId="0" borderId="0" xfId="0" applyFont="1" applyAlignment="1" applyProtection="1">
      <alignment horizontal="left"/>
      <protection hidden="1"/>
    </xf>
    <xf numFmtId="0" fontId="1" fillId="0" borderId="5" xfId="0" applyFont="1" applyBorder="1" applyAlignment="1" applyProtection="1">
      <alignment horizontal="center"/>
      <protection locked="0" hidden="1"/>
    </xf>
    <xf numFmtId="0" fontId="1" fillId="0" borderId="6" xfId="0" applyFont="1" applyBorder="1" applyAlignment="1" applyProtection="1">
      <alignment horizontal="center"/>
      <protection locked="0" hidden="1"/>
    </xf>
    <xf numFmtId="0" fontId="1" fillId="0" borderId="3" xfId="0" applyFont="1" applyBorder="1" applyAlignment="1" applyProtection="1">
      <alignment horizontal="center"/>
      <protection hidden="1"/>
    </xf>
    <xf numFmtId="0" fontId="0" fillId="3" borderId="0" xfId="0" applyFill="1" applyAlignment="1" applyProtection="1">
      <alignment horizontal="center"/>
      <protection locked="0"/>
    </xf>
    <xf numFmtId="0" fontId="0" fillId="0" borderId="0" xfId="0" applyAlignment="1" applyProtection="1">
      <alignment horizontal="left"/>
      <protection hidden="1"/>
    </xf>
    <xf numFmtId="10" fontId="0" fillId="0" borderId="5" xfId="0" applyNumberFormat="1" applyBorder="1" applyAlignment="1" applyProtection="1">
      <alignment horizontal="center"/>
      <protection hidden="1"/>
    </xf>
    <xf numFmtId="10" fontId="0" fillId="0" borderId="6" xfId="0" applyNumberFormat="1" applyBorder="1" applyAlignment="1" applyProtection="1">
      <alignment horizontal="center"/>
      <protection hidden="1"/>
    </xf>
    <xf numFmtId="10" fontId="0" fillId="0" borderId="8" xfId="0" applyNumberFormat="1" applyBorder="1" applyAlignment="1" applyProtection="1">
      <alignment horizontal="center"/>
      <protection hidden="1"/>
    </xf>
    <xf numFmtId="10" fontId="0" fillId="0" borderId="9" xfId="0" applyNumberFormat="1" applyBorder="1" applyAlignment="1" applyProtection="1">
      <alignment horizontal="center"/>
      <protection hidden="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B12" sqref="B12:M14"/>
    </sheetView>
  </sheetViews>
  <sheetFormatPr defaultRowHeight="15" x14ac:dyDescent="0.25"/>
  <cols>
    <col min="1" max="2" width="9.140625" style="33"/>
    <col min="3" max="3" width="10.7109375" style="33" bestFit="1" customWidth="1"/>
    <col min="4" max="4" width="12.140625" style="33" bestFit="1" customWidth="1"/>
    <col min="5" max="5" width="13.28515625" style="33" customWidth="1"/>
    <col min="6" max="16384" width="9.140625" style="33"/>
  </cols>
  <sheetData>
    <row r="1" spans="1:13" x14ac:dyDescent="0.25">
      <c r="A1" s="32"/>
    </row>
    <row r="2" spans="1:13" ht="46.5" customHeight="1" x14ac:dyDescent="0.25">
      <c r="B2" s="54" t="s">
        <v>423</v>
      </c>
      <c r="C2" s="54"/>
      <c r="D2" s="54"/>
      <c r="E2" s="48"/>
      <c r="F2" s="48"/>
      <c r="G2" s="48"/>
      <c r="H2" s="48"/>
      <c r="I2" s="48"/>
      <c r="J2" s="48"/>
      <c r="K2" s="48"/>
      <c r="L2" s="48"/>
      <c r="M2" s="48"/>
    </row>
    <row r="3" spans="1:13" x14ac:dyDescent="0.25">
      <c r="A3" s="47"/>
      <c r="B3" s="48"/>
      <c r="C3" s="48"/>
      <c r="D3" s="48"/>
      <c r="E3" s="48"/>
      <c r="F3" s="48"/>
      <c r="G3" s="48"/>
      <c r="H3" s="48"/>
      <c r="I3" s="48"/>
      <c r="J3" s="48"/>
      <c r="K3" s="48"/>
      <c r="L3" s="48"/>
      <c r="M3" s="48"/>
    </row>
    <row r="4" spans="1:13" x14ac:dyDescent="0.25">
      <c r="B4" s="55" t="s">
        <v>488</v>
      </c>
      <c r="C4" s="55"/>
      <c r="D4" s="55"/>
      <c r="E4" s="55"/>
      <c r="F4" s="55"/>
      <c r="G4" s="55"/>
      <c r="H4" s="55"/>
      <c r="I4" s="55"/>
      <c r="J4" s="55"/>
      <c r="K4" s="55"/>
      <c r="L4" s="55"/>
      <c r="M4" s="55"/>
    </row>
    <row r="5" spans="1:13" x14ac:dyDescent="0.25">
      <c r="B5" s="55"/>
      <c r="C5" s="55"/>
      <c r="D5" s="55"/>
      <c r="E5" s="55"/>
      <c r="F5" s="55"/>
      <c r="G5" s="55"/>
      <c r="H5" s="55"/>
      <c r="I5" s="55"/>
      <c r="J5" s="55"/>
      <c r="K5" s="55"/>
      <c r="L5" s="55"/>
      <c r="M5" s="55"/>
    </row>
    <row r="6" spans="1:13" ht="15.75" thickBot="1" x14ac:dyDescent="0.3">
      <c r="B6" s="56"/>
      <c r="C6" s="56"/>
      <c r="D6" s="56"/>
      <c r="E6" s="56"/>
      <c r="F6" s="56"/>
      <c r="G6" s="56"/>
      <c r="H6" s="56"/>
      <c r="I6" s="56"/>
      <c r="J6" s="56"/>
      <c r="K6" s="56"/>
      <c r="L6" s="56"/>
      <c r="M6" s="56"/>
    </row>
    <row r="7" spans="1:13" x14ac:dyDescent="0.25">
      <c r="B7" s="48"/>
      <c r="C7" s="48"/>
      <c r="D7" s="48"/>
      <c r="E7" s="48"/>
      <c r="F7" s="48"/>
      <c r="G7" s="48"/>
      <c r="H7" s="48"/>
      <c r="I7" s="48"/>
      <c r="J7" s="48"/>
      <c r="K7" s="48"/>
      <c r="L7" s="48"/>
      <c r="M7" s="48"/>
    </row>
    <row r="8" spans="1:13" x14ac:dyDescent="0.25">
      <c r="B8" s="51" t="s">
        <v>481</v>
      </c>
      <c r="C8" s="51"/>
      <c r="D8" s="51"/>
      <c r="E8" s="51"/>
      <c r="F8" s="51"/>
      <c r="G8" s="51"/>
      <c r="H8" s="51"/>
      <c r="I8" s="51"/>
      <c r="J8" s="51"/>
      <c r="K8" s="51"/>
      <c r="L8" s="51"/>
      <c r="M8" s="51"/>
    </row>
    <row r="9" spans="1:13" x14ac:dyDescent="0.25">
      <c r="B9" s="51"/>
      <c r="C9" s="51"/>
      <c r="D9" s="51"/>
      <c r="E9" s="51"/>
      <c r="F9" s="51"/>
      <c r="G9" s="51"/>
      <c r="H9" s="51"/>
      <c r="I9" s="51"/>
      <c r="J9" s="51"/>
      <c r="K9" s="51"/>
      <c r="L9" s="51"/>
      <c r="M9" s="51"/>
    </row>
    <row r="10" spans="1:13" x14ac:dyDescent="0.25">
      <c r="B10" s="51"/>
      <c r="C10" s="51"/>
      <c r="D10" s="51"/>
      <c r="E10" s="51"/>
      <c r="F10" s="51"/>
      <c r="G10" s="51"/>
      <c r="H10" s="51"/>
      <c r="I10" s="51"/>
      <c r="J10" s="51"/>
      <c r="K10" s="51"/>
      <c r="L10" s="51"/>
      <c r="M10" s="51"/>
    </row>
    <row r="11" spans="1:13" x14ac:dyDescent="0.25">
      <c r="B11" s="48"/>
      <c r="C11" s="48"/>
      <c r="D11" s="48"/>
      <c r="E11" s="48"/>
      <c r="F11" s="48"/>
      <c r="G11" s="48"/>
      <c r="H11" s="48"/>
      <c r="I11" s="48"/>
      <c r="J11" s="48"/>
      <c r="K11" s="48"/>
      <c r="L11" s="48"/>
      <c r="M11" s="48"/>
    </row>
    <row r="12" spans="1:13" x14ac:dyDescent="0.25">
      <c r="B12" s="51" t="s">
        <v>482</v>
      </c>
      <c r="C12" s="51"/>
      <c r="D12" s="51"/>
      <c r="E12" s="51"/>
      <c r="F12" s="51"/>
      <c r="G12" s="51"/>
      <c r="H12" s="51"/>
      <c r="I12" s="51"/>
      <c r="J12" s="51"/>
      <c r="K12" s="51"/>
      <c r="L12" s="51"/>
      <c r="M12" s="51"/>
    </row>
    <row r="13" spans="1:13" x14ac:dyDescent="0.25">
      <c r="B13" s="51"/>
      <c r="C13" s="51"/>
      <c r="D13" s="51"/>
      <c r="E13" s="51"/>
      <c r="F13" s="51"/>
      <c r="G13" s="51"/>
      <c r="H13" s="51"/>
      <c r="I13" s="51"/>
      <c r="J13" s="51"/>
      <c r="K13" s="51"/>
      <c r="L13" s="51"/>
      <c r="M13" s="51"/>
    </row>
    <row r="14" spans="1:13" x14ac:dyDescent="0.25">
      <c r="B14" s="51"/>
      <c r="C14" s="51"/>
      <c r="D14" s="51"/>
      <c r="E14" s="51"/>
      <c r="F14" s="51"/>
      <c r="G14" s="51"/>
      <c r="H14" s="51"/>
      <c r="I14" s="51"/>
      <c r="J14" s="51"/>
      <c r="K14" s="51"/>
      <c r="L14" s="51"/>
      <c r="M14" s="51"/>
    </row>
    <row r="15" spans="1:13" x14ac:dyDescent="0.25">
      <c r="B15" s="48"/>
      <c r="C15" s="48"/>
      <c r="D15" s="48"/>
      <c r="E15" s="48"/>
      <c r="F15" s="48"/>
      <c r="G15" s="48"/>
      <c r="H15" s="48"/>
      <c r="I15" s="48"/>
      <c r="J15" s="48"/>
      <c r="K15" s="48"/>
      <c r="L15" s="48"/>
      <c r="M15" s="48"/>
    </row>
    <row r="16" spans="1:13" x14ac:dyDescent="0.25">
      <c r="B16" s="51" t="s">
        <v>483</v>
      </c>
      <c r="C16" s="51"/>
      <c r="D16" s="51"/>
      <c r="E16" s="51"/>
      <c r="F16" s="51"/>
      <c r="G16" s="51"/>
      <c r="H16" s="51"/>
      <c r="I16" s="51"/>
      <c r="J16" s="51"/>
      <c r="K16" s="51"/>
      <c r="L16" s="51"/>
      <c r="M16" s="51"/>
    </row>
    <row r="17" spans="2:13" x14ac:dyDescent="0.25">
      <c r="B17" s="51"/>
      <c r="C17" s="51"/>
      <c r="D17" s="51"/>
      <c r="E17" s="51"/>
      <c r="F17" s="51"/>
      <c r="G17" s="51"/>
      <c r="H17" s="51"/>
      <c r="I17" s="51"/>
      <c r="J17" s="51"/>
      <c r="K17" s="51"/>
      <c r="L17" s="51"/>
      <c r="M17" s="51"/>
    </row>
    <row r="18" spans="2:13" x14ac:dyDescent="0.25">
      <c r="B18" s="51"/>
      <c r="C18" s="51"/>
      <c r="D18" s="51"/>
      <c r="E18" s="51"/>
      <c r="F18" s="51"/>
      <c r="G18" s="51"/>
      <c r="H18" s="51"/>
      <c r="I18" s="51"/>
      <c r="J18" s="51"/>
      <c r="K18" s="51"/>
      <c r="L18" s="51"/>
      <c r="M18" s="51"/>
    </row>
    <row r="19" spans="2:13" x14ac:dyDescent="0.25">
      <c r="B19" s="48"/>
      <c r="C19" s="48"/>
      <c r="D19" s="48"/>
      <c r="E19" s="48"/>
      <c r="F19" s="48"/>
      <c r="G19" s="48"/>
      <c r="H19" s="48"/>
      <c r="I19" s="48"/>
      <c r="J19" s="48"/>
      <c r="K19" s="48"/>
      <c r="L19" s="48"/>
      <c r="M19" s="48"/>
    </row>
    <row r="20" spans="2:13" x14ac:dyDescent="0.25">
      <c r="B20" s="51" t="s">
        <v>484</v>
      </c>
      <c r="C20" s="51"/>
      <c r="D20" s="51"/>
      <c r="E20" s="51"/>
      <c r="F20" s="51"/>
      <c r="G20" s="51"/>
      <c r="H20" s="51"/>
      <c r="I20" s="51"/>
      <c r="J20" s="51"/>
      <c r="K20" s="51"/>
      <c r="L20" s="51"/>
      <c r="M20" s="51"/>
    </row>
    <row r="21" spans="2:13" x14ac:dyDescent="0.25">
      <c r="B21" s="51"/>
      <c r="C21" s="51"/>
      <c r="D21" s="51"/>
      <c r="E21" s="51"/>
      <c r="F21" s="51"/>
      <c r="G21" s="51"/>
      <c r="H21" s="51"/>
      <c r="I21" s="51"/>
      <c r="J21" s="51"/>
      <c r="K21" s="51"/>
      <c r="L21" s="51"/>
      <c r="M21" s="51"/>
    </row>
    <row r="22" spans="2:13" x14ac:dyDescent="0.25">
      <c r="B22" s="51"/>
      <c r="C22" s="51"/>
      <c r="D22" s="51"/>
      <c r="E22" s="51"/>
      <c r="F22" s="51"/>
      <c r="G22" s="51"/>
      <c r="H22" s="51"/>
      <c r="I22" s="51"/>
      <c r="J22" s="51"/>
      <c r="K22" s="51"/>
      <c r="L22" s="51"/>
      <c r="M22" s="51"/>
    </row>
    <row r="23" spans="2:13" x14ac:dyDescent="0.25">
      <c r="B23" s="51"/>
      <c r="C23" s="51"/>
      <c r="D23" s="51"/>
      <c r="E23" s="51"/>
      <c r="F23" s="51"/>
      <c r="G23" s="51"/>
      <c r="H23" s="51"/>
      <c r="I23" s="51"/>
      <c r="J23" s="51"/>
      <c r="K23" s="51"/>
      <c r="L23" s="51"/>
      <c r="M23" s="51"/>
    </row>
    <row r="24" spans="2:13" x14ac:dyDescent="0.25">
      <c r="B24" s="51"/>
      <c r="C24" s="51"/>
      <c r="D24" s="51"/>
      <c r="E24" s="51"/>
      <c r="F24" s="51"/>
      <c r="G24" s="51"/>
      <c r="H24" s="51"/>
      <c r="I24" s="51"/>
      <c r="J24" s="51"/>
      <c r="K24" s="51"/>
      <c r="L24" s="51"/>
      <c r="M24" s="51"/>
    </row>
    <row r="25" spans="2:13" x14ac:dyDescent="0.25">
      <c r="B25" s="51"/>
      <c r="C25" s="51"/>
      <c r="D25" s="51"/>
      <c r="E25" s="51"/>
      <c r="F25" s="51"/>
      <c r="G25" s="51"/>
      <c r="H25" s="51"/>
      <c r="I25" s="51"/>
      <c r="J25" s="51"/>
      <c r="K25" s="51"/>
      <c r="L25" s="51"/>
      <c r="M25" s="51"/>
    </row>
    <row r="26" spans="2:13" x14ac:dyDescent="0.25">
      <c r="B26" s="51"/>
      <c r="C26" s="51"/>
      <c r="D26" s="51"/>
      <c r="E26" s="51"/>
      <c r="F26" s="51"/>
      <c r="G26" s="51"/>
      <c r="H26" s="51"/>
      <c r="I26" s="51"/>
      <c r="J26" s="51"/>
      <c r="K26" s="51"/>
      <c r="L26" s="51"/>
      <c r="M26" s="51"/>
    </row>
    <row r="27" spans="2:13" x14ac:dyDescent="0.25">
      <c r="B27" s="48"/>
      <c r="C27" s="48"/>
      <c r="D27" s="48"/>
      <c r="E27" s="48"/>
      <c r="F27" s="48"/>
      <c r="G27" s="48"/>
      <c r="H27" s="48"/>
      <c r="I27" s="48"/>
      <c r="J27" s="48"/>
      <c r="K27" s="48"/>
      <c r="L27" s="48"/>
      <c r="M27" s="48"/>
    </row>
    <row r="28" spans="2:13" ht="15.75" x14ac:dyDescent="0.25">
      <c r="B28" s="50" t="s">
        <v>487</v>
      </c>
      <c r="C28" s="50"/>
      <c r="E28" s="49">
        <v>41382</v>
      </c>
      <c r="F28" s="48"/>
      <c r="G28" s="48"/>
      <c r="H28" s="48"/>
      <c r="I28" s="48"/>
      <c r="J28" s="48"/>
      <c r="K28" s="48"/>
      <c r="L28" s="48"/>
      <c r="M28" s="48"/>
    </row>
    <row r="29" spans="2:13" x14ac:dyDescent="0.25">
      <c r="B29" s="53" t="s">
        <v>486</v>
      </c>
      <c r="C29" s="53"/>
      <c r="D29" s="53"/>
      <c r="F29" s="48"/>
      <c r="G29" s="48"/>
      <c r="H29" s="48"/>
      <c r="I29" s="48"/>
      <c r="J29" s="48"/>
      <c r="K29" s="48"/>
      <c r="L29" s="48"/>
      <c r="M29" s="48"/>
    </row>
    <row r="30" spans="2:13" ht="17.25" customHeight="1" x14ac:dyDescent="0.25">
      <c r="B30" s="53"/>
      <c r="C30" s="53"/>
      <c r="D30" s="53"/>
      <c r="G30" s="48"/>
      <c r="H30" s="48"/>
      <c r="I30" s="48"/>
      <c r="J30" s="48"/>
      <c r="K30" s="48"/>
      <c r="L30" s="48"/>
      <c r="M30" s="48"/>
    </row>
    <row r="32" spans="2:13" ht="23.25" customHeight="1" x14ac:dyDescent="0.25">
      <c r="B32" s="52" t="s">
        <v>485</v>
      </c>
      <c r="C32" s="52"/>
      <c r="D32" s="52"/>
      <c r="E32" s="52"/>
      <c r="F32" s="52"/>
    </row>
  </sheetData>
  <sheetProtection password="E67A" sheet="1" objects="1" scenarios="1"/>
  <customSheetViews>
    <customSheetView guid="{08EC0CBE-9C85-4092-ADCC-B618E2366753}">
      <selection activeCell="A21" sqref="A19:A24"/>
      <pageMargins left="0.7" right="0.7" top="0.75" bottom="0.75" header="0.3" footer="0.3"/>
      <pageSetup paperSize="9" orientation="portrait" r:id="rId1"/>
    </customSheetView>
  </customSheetViews>
  <mergeCells count="8">
    <mergeCell ref="B16:M18"/>
    <mergeCell ref="B20:M26"/>
    <mergeCell ref="B32:F32"/>
    <mergeCell ref="B29:D30"/>
    <mergeCell ref="B2:D2"/>
    <mergeCell ref="B4:M6"/>
    <mergeCell ref="B8:M10"/>
    <mergeCell ref="B12:M1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workbookViewId="0">
      <pane ySplit="4" topLeftCell="A22" activePane="bottomLeft" state="frozen"/>
      <selection activeCell="A21" sqref="A19:A24"/>
      <selection pane="bottomLeft" activeCell="M22" sqref="M22"/>
    </sheetView>
  </sheetViews>
  <sheetFormatPr defaultRowHeight="15" x14ac:dyDescent="0.25"/>
  <cols>
    <col min="1" max="1" width="9.140625" style="17"/>
    <col min="2" max="2" width="26.7109375" style="17" bestFit="1" customWidth="1"/>
    <col min="3" max="3" width="9.140625" style="17"/>
    <col min="4" max="4" width="6.5703125" style="17" bestFit="1" customWidth="1"/>
    <col min="5" max="5" width="13.140625" style="17" bestFit="1" customWidth="1"/>
    <col min="6" max="6" width="6.85546875" style="17" bestFit="1" customWidth="1"/>
    <col min="7" max="7" width="9.140625" style="17"/>
    <col min="8" max="8" width="13.140625" style="17" bestFit="1" customWidth="1"/>
    <col min="9" max="9" width="18.42578125" style="17" bestFit="1" customWidth="1"/>
    <col min="10" max="10" width="9.140625" style="17"/>
    <col min="11" max="12" width="13.140625" style="17" bestFit="1" customWidth="1"/>
    <col min="13" max="13" width="9.140625" style="17"/>
    <col min="14" max="14" width="13.140625" style="17" bestFit="1" customWidth="1"/>
    <col min="15" max="15" width="6.85546875" style="17" bestFit="1" customWidth="1"/>
    <col min="16" max="16" width="9.140625" style="17"/>
    <col min="17" max="17" width="13.140625" style="17" bestFit="1" customWidth="1"/>
    <col min="18" max="18" width="6.85546875" style="17" bestFit="1" customWidth="1"/>
    <col min="19" max="19" width="9.140625" style="17"/>
    <col min="20" max="20" width="13.140625" style="17" bestFit="1" customWidth="1"/>
    <col min="21" max="21" width="6.85546875" style="17" bestFit="1" customWidth="1"/>
    <col min="22" max="22" width="9.140625" style="17"/>
    <col min="23" max="23" width="13.140625" style="17" bestFit="1" customWidth="1"/>
    <col min="24" max="24" width="6.85546875" style="17" bestFit="1" customWidth="1"/>
    <col min="25" max="38" width="9.140625" style="17"/>
    <col min="39" max="39" width="11.140625" style="17" bestFit="1" customWidth="1"/>
    <col min="40" max="16384" width="9.140625" style="17"/>
  </cols>
  <sheetData>
    <row r="1" spans="1:28" x14ac:dyDescent="0.25">
      <c r="A1" s="60" t="s">
        <v>424</v>
      </c>
      <c r="B1" s="60"/>
      <c r="C1" s="21"/>
      <c r="D1" s="61" t="s">
        <v>477</v>
      </c>
      <c r="E1" s="61"/>
      <c r="F1" s="61"/>
      <c r="G1" s="66" t="s">
        <v>212</v>
      </c>
      <c r="H1" s="66"/>
      <c r="I1" s="66"/>
      <c r="J1" s="66"/>
      <c r="K1" s="66"/>
      <c r="L1" s="66"/>
      <c r="M1" s="66"/>
      <c r="N1" s="66"/>
      <c r="O1" s="66"/>
      <c r="P1" s="66"/>
    </row>
    <row r="2" spans="1:28" s="20" customFormat="1" x14ac:dyDescent="0.25">
      <c r="A2" s="18"/>
      <c r="B2" s="18"/>
      <c r="C2" s="18"/>
      <c r="D2" s="18"/>
      <c r="E2" s="19"/>
      <c r="F2" s="19"/>
      <c r="G2" s="19"/>
      <c r="H2" s="19"/>
      <c r="I2" s="19"/>
      <c r="J2" s="19"/>
      <c r="K2" s="19"/>
      <c r="L2" s="19"/>
      <c r="M2" s="19"/>
      <c r="N2" s="19"/>
    </row>
    <row r="3" spans="1:28" x14ac:dyDescent="0.25">
      <c r="B3" s="17" t="s">
        <v>475</v>
      </c>
      <c r="C3" s="31">
        <v>0.3</v>
      </c>
      <c r="E3" s="67" t="s">
        <v>421</v>
      </c>
      <c r="F3" s="67"/>
      <c r="G3" s="67"/>
      <c r="H3" s="67"/>
      <c r="I3" s="67"/>
      <c r="J3" s="67"/>
      <c r="K3" s="67"/>
      <c r="L3" s="67"/>
      <c r="M3" s="67"/>
    </row>
    <row r="4" spans="1:28" x14ac:dyDescent="0.25">
      <c r="B4" s="17" t="s">
        <v>476</v>
      </c>
      <c r="C4" s="31">
        <v>0.5</v>
      </c>
      <c r="E4" s="67" t="s">
        <v>422</v>
      </c>
      <c r="F4" s="67"/>
      <c r="G4" s="67"/>
      <c r="H4" s="67"/>
      <c r="I4" s="67"/>
      <c r="J4" s="67"/>
      <c r="K4" s="67"/>
      <c r="L4" s="67"/>
      <c r="M4" s="67"/>
    </row>
    <row r="6" spans="1:28" x14ac:dyDescent="0.25">
      <c r="A6" s="62" t="s">
        <v>461</v>
      </c>
      <c r="B6" s="62"/>
      <c r="C6" s="62"/>
      <c r="D6" s="16"/>
    </row>
    <row r="7" spans="1:28" x14ac:dyDescent="0.25">
      <c r="D7" s="36"/>
      <c r="E7" s="65" t="s">
        <v>425</v>
      </c>
      <c r="F7" s="65"/>
      <c r="G7" s="34"/>
      <c r="H7" s="65" t="s">
        <v>430</v>
      </c>
      <c r="I7" s="65"/>
      <c r="J7" s="34"/>
      <c r="K7" s="65" t="s">
        <v>429</v>
      </c>
      <c r="L7" s="65"/>
      <c r="M7" s="34"/>
      <c r="N7" s="65" t="s">
        <v>428</v>
      </c>
      <c r="O7" s="65"/>
      <c r="P7" s="34"/>
      <c r="Q7" s="65" t="s">
        <v>427</v>
      </c>
      <c r="R7" s="65"/>
      <c r="S7" s="34"/>
      <c r="T7" s="65" t="s">
        <v>463</v>
      </c>
      <c r="U7" s="65"/>
      <c r="V7" s="34"/>
      <c r="W7" s="65" t="s">
        <v>426</v>
      </c>
      <c r="X7" s="65"/>
    </row>
    <row r="8" spans="1:28" x14ac:dyDescent="0.25">
      <c r="D8" s="36"/>
      <c r="E8" s="35" t="s">
        <v>431</v>
      </c>
      <c r="F8" s="35" t="s">
        <v>432</v>
      </c>
      <c r="G8" s="34"/>
      <c r="H8" s="35" t="s">
        <v>431</v>
      </c>
      <c r="I8" s="35" t="s">
        <v>432</v>
      </c>
      <c r="J8" s="34"/>
      <c r="K8" s="35" t="s">
        <v>431</v>
      </c>
      <c r="L8" s="35" t="s">
        <v>432</v>
      </c>
      <c r="M8" s="34"/>
      <c r="N8" s="35" t="s">
        <v>431</v>
      </c>
      <c r="O8" s="35" t="s">
        <v>432</v>
      </c>
      <c r="P8" s="34"/>
      <c r="Q8" s="35" t="s">
        <v>431</v>
      </c>
      <c r="R8" s="35" t="s">
        <v>432</v>
      </c>
      <c r="S8" s="34"/>
      <c r="T8" s="35" t="s">
        <v>431</v>
      </c>
      <c r="U8" s="35" t="s">
        <v>432</v>
      </c>
      <c r="V8" s="34"/>
      <c r="W8" s="35" t="s">
        <v>431</v>
      </c>
      <c r="X8" s="35" t="s">
        <v>432</v>
      </c>
      <c r="AB8" s="22"/>
    </row>
    <row r="9" spans="1:28" x14ac:dyDescent="0.25">
      <c r="A9" s="23" t="str">
        <f>IF('adjusted coverage'!$C2='numbers and coverage by AT'!$G$1,'adjusted coverage'!A2,IF('adjusted coverage'!$C7='numbers and coverage by AT'!$G$1,'adjusted coverage'!A7,IF('adjusted coverage'!$C12='numbers and coverage by AT'!$G$1,'adjusted coverage'!A12,IF('adjusted coverage'!$C21='numbers and coverage by AT'!$G$1,'adjusted coverage'!A21,IF('adjusted coverage'!$C26='numbers and coverage by AT'!$G$1,'adjusted coverage'!A26,IF('adjusted coverage'!$C31='numbers and coverage by AT'!$G$1,'adjusted coverage'!A31,IF('adjusted coverage'!$C39='numbers and coverage by AT'!$G$1,'adjusted coverage'!A39,IF('adjusted coverage'!$C44='numbers and coverage by AT'!$G$1,'adjusted coverage'!A44,IF('adjusted coverage'!$C49='numbers and coverage by AT'!$G$1,'adjusted coverage'!A49,IF('adjusted coverage'!$C56='numbers and coverage by AT'!$G$1,'adjusted coverage'!A56,IF('adjusted coverage'!$C62='numbers and coverage by AT'!$G$1,'adjusted coverage'!A62,IF('adjusted coverage'!$C68='numbers and coverage by AT'!$G$1,'adjusted coverage'!A68,IF('adjusted coverage'!$C79='numbers and coverage by AT'!$G$1,'adjusted coverage'!A79,IF('adjusted coverage'!$C85='numbers and coverage by AT'!$G$1,'adjusted coverage'!A85,IF('adjusted coverage'!$C89='numbers and coverage by AT'!$G$1,'adjusted coverage'!A89,IF('adjusted coverage'!$C95='numbers and coverage by AT'!$G$1,'adjusted coverage'!A95,IF('adjusted coverage'!$C99='numbers and coverage by AT'!$G$1,'adjusted coverage'!A99,IF('adjusted coverage'!$C104='numbers and coverage by AT'!$G$1,'adjusted coverage'!A104,IF('adjusted coverage'!$C117='numbers and coverage by AT'!$G$1,'adjusted coverage'!A117,IF('adjusted coverage'!$C126='numbers and coverage by AT'!$G$1,'adjusted coverage'!A126,IF('adjusted coverage'!$C132='numbers and coverage by AT'!$G$1,'adjusted coverage'!A132,IF('adjusted coverage'!$C138='numbers and coverage by AT'!$G$1,'adjusted coverage'!A138,IF('adjusted coverage'!$C150='numbers and coverage by AT'!$G$1,'adjusted coverage'!A150,IF('adjusted coverage'!$C156='numbers and coverage by AT'!$G$1,'adjusted coverage'!A156,IF('adjusted coverage'!$C162='numbers and coverage by AT'!$G$1,'adjusted coverage'!A162,IF('adjusted coverage'!$C167='numbers and coverage by AT'!$G$1,'adjusted coverage'!A167,IF('adjusted coverage'!$C174='numbers and coverage by AT'!$G$1,'adjusted coverage'!A174,"")))))))))))))))))))))))))))</f>
        <v>5J4</v>
      </c>
      <c r="B9" s="23" t="str">
        <f>IF('adjusted coverage'!$C2='numbers and coverage by AT'!$G$1,'adjusted coverage'!B2,IF('adjusted coverage'!$C7='numbers and coverage by AT'!$G$1,'adjusted coverage'!B7,IF('adjusted coverage'!$C12='numbers and coverage by AT'!$G$1,'adjusted coverage'!B12,IF('adjusted coverage'!$C21='numbers and coverage by AT'!$G$1,'adjusted coverage'!B21,IF('adjusted coverage'!$C26='numbers and coverage by AT'!$G$1,'adjusted coverage'!B26,IF('adjusted coverage'!$C31='numbers and coverage by AT'!$G$1,'adjusted coverage'!B31,IF('adjusted coverage'!$C39='numbers and coverage by AT'!$G$1,'adjusted coverage'!B39,IF('adjusted coverage'!$C44='numbers and coverage by AT'!$G$1,'adjusted coverage'!B44,IF('adjusted coverage'!$C49='numbers and coverage by AT'!$G$1,'adjusted coverage'!B49,IF('adjusted coverage'!$C56='numbers and coverage by AT'!$G$1,'adjusted coverage'!B56,IF('adjusted coverage'!$C62='numbers and coverage by AT'!$G$1,'adjusted coverage'!B62,IF('adjusted coverage'!$C68='numbers and coverage by AT'!$G$1,'adjusted coverage'!B68,IF('adjusted coverage'!$C79='numbers and coverage by AT'!$G$1,'adjusted coverage'!B79,IF('adjusted coverage'!$C85='numbers and coverage by AT'!$G$1,'adjusted coverage'!B85,IF('adjusted coverage'!$C89='numbers and coverage by AT'!$G$1,'adjusted coverage'!B89,IF('adjusted coverage'!$C95='numbers and coverage by AT'!$G$1,'adjusted coverage'!B95,IF('adjusted coverage'!$C99='numbers and coverage by AT'!$G$1,'adjusted coverage'!B99,IF('adjusted coverage'!$C104='numbers and coverage by AT'!$G$1,'adjusted coverage'!B104,IF('adjusted coverage'!$C117='numbers and coverage by AT'!$G$1,'adjusted coverage'!B117,IF('adjusted coverage'!$C126='numbers and coverage by AT'!$G$1,'adjusted coverage'!B126,IF('adjusted coverage'!$C132='numbers and coverage by AT'!$G$1,'adjusted coverage'!B132,IF('adjusted coverage'!$C138='numbers and coverage by AT'!$G$1,'adjusted coverage'!B138,IF('adjusted coverage'!$C150='numbers and coverage by AT'!$G$1,'adjusted coverage'!B150,IF('adjusted coverage'!$C156='numbers and coverage by AT'!$G$1,'adjusted coverage'!B156,IF('adjusted coverage'!$C162='numbers and coverage by AT'!$G$1,'adjusted coverage'!B162,IF('adjusted coverage'!$C167='numbers and coverage by AT'!$G$1,'adjusted coverage'!B167,IF('adjusted coverage'!$C174='numbers and coverage by AT'!$G$1,'adjusted coverage'!B174,"")))))))))))))))))))))))))))</f>
        <v>Knowsley PCT</v>
      </c>
      <c r="D9" s="36"/>
      <c r="E9" s="37">
        <f>IF('adjusted coverage'!$C2='numbers and coverage by AT'!$G$1,'adjusted coverage'!E2,IF('adjusted coverage'!$C7='numbers and coverage by AT'!$G$1,'adjusted coverage'!E7,IF('adjusted coverage'!$C12='numbers and coverage by AT'!$G$1,'adjusted coverage'!E12,IF('adjusted coverage'!$C21='numbers and coverage by AT'!$G$1,'adjusted coverage'!E21,IF('adjusted coverage'!$C26='numbers and coverage by AT'!$G$1,'adjusted coverage'!E26,IF('adjusted coverage'!$C31='numbers and coverage by AT'!$G$1,'adjusted coverage'!E31,IF('adjusted coverage'!$C39='numbers and coverage by AT'!$G$1,'adjusted coverage'!E39,IF('adjusted coverage'!$C44='numbers and coverage by AT'!$G$1,'adjusted coverage'!E44,IF('adjusted coverage'!$C49='numbers and coverage by AT'!$G$1,'adjusted coverage'!E49,IF('adjusted coverage'!$C56='numbers and coverage by AT'!$G$1,'adjusted coverage'!E56,IF('adjusted coverage'!$C62='numbers and coverage by AT'!$G$1,'adjusted coverage'!E62,IF('adjusted coverage'!$C68='numbers and coverage by AT'!$G$1,'adjusted coverage'!E68,IF('adjusted coverage'!$C79='numbers and coverage by AT'!$G$1,'adjusted coverage'!E79,IF('adjusted coverage'!$C85='numbers and coverage by AT'!$G$1,'adjusted coverage'!E85,IF('adjusted coverage'!$C89='numbers and coverage by AT'!$G$1,'adjusted coverage'!E89,IF('adjusted coverage'!$C95='numbers and coverage by AT'!$G$1,'adjusted coverage'!E95,IF('adjusted coverage'!$C99='numbers and coverage by AT'!$G$1,'adjusted coverage'!E99,IF('adjusted coverage'!$C104='numbers and coverage by AT'!$G$1,'adjusted coverage'!E104,IF('adjusted coverage'!$C117='numbers and coverage by AT'!$G$1,'adjusted coverage'!E117,IF('adjusted coverage'!$C126='numbers and coverage by AT'!$G$1,'adjusted coverage'!E126,IF('adjusted coverage'!$C132='numbers and coverage by AT'!$G$1,'adjusted coverage'!E132,IF('adjusted coverage'!$C138='numbers and coverage by AT'!$G$1,'adjusted coverage'!E138,IF('adjusted coverage'!$C150='numbers and coverage by AT'!$G$1,'adjusted coverage'!E150,IF('adjusted coverage'!$C156='numbers and coverage by AT'!$G$1,'adjusted coverage'!E156,IF('adjusted coverage'!$C162='numbers and coverage by AT'!$G$1,'adjusted coverage'!E162,IF('adjusted coverage'!$C167='numbers and coverage by AT'!$G$1,'adjusted coverage'!E167,IF('adjusted coverage'!$C174='numbers and coverage by AT'!$G$1,'adjusted coverage'!E174,"")))))))))))))))))))))))))))</f>
        <v>0.92649999999999999</v>
      </c>
      <c r="F9" s="37">
        <f>IF('adjusted coverage'!$C2='numbers and coverage by AT'!$G$1,'adjusted coverage'!F2,IF('adjusted coverage'!$C7='numbers and coverage by AT'!$G$1,'adjusted coverage'!F7,IF('adjusted coverage'!$C12='numbers and coverage by AT'!$G$1,'adjusted coverage'!F12,IF('adjusted coverage'!$C21='numbers and coverage by AT'!$G$1,'adjusted coverage'!F21,IF('adjusted coverage'!$C26='numbers and coverage by AT'!$G$1,'adjusted coverage'!F26,IF('adjusted coverage'!$C31='numbers and coverage by AT'!$G$1,'adjusted coverage'!F31,IF('adjusted coverage'!$C39='numbers and coverage by AT'!$G$1,'adjusted coverage'!F39,IF('adjusted coverage'!$C44='numbers and coverage by AT'!$G$1,'adjusted coverage'!F44,IF('adjusted coverage'!$C49='numbers and coverage by AT'!$G$1,'adjusted coverage'!F49,IF('adjusted coverage'!$C56='numbers and coverage by AT'!$G$1,'adjusted coverage'!F56,IF('adjusted coverage'!$C62='numbers and coverage by AT'!$G$1,'adjusted coverage'!F62,IF('adjusted coverage'!$C68='numbers and coverage by AT'!$G$1,'adjusted coverage'!F68,IF('adjusted coverage'!$C79='numbers and coverage by AT'!$G$1,'adjusted coverage'!F79,IF('adjusted coverage'!$C85='numbers and coverage by AT'!$G$1,'adjusted coverage'!F85,IF('adjusted coverage'!$C89='numbers and coverage by AT'!$G$1,'adjusted coverage'!F89,IF('adjusted coverage'!$C95='numbers and coverage by AT'!$G$1,'adjusted coverage'!F95,IF('adjusted coverage'!$C99='numbers and coverage by AT'!$G$1,'adjusted coverage'!F99,IF('adjusted coverage'!$C104='numbers and coverage by AT'!$G$1,'adjusted coverage'!F104,IF('adjusted coverage'!$C117='numbers and coverage by AT'!$G$1,'adjusted coverage'!F117,IF('adjusted coverage'!$C126='numbers and coverage by AT'!$G$1,'adjusted coverage'!F126,IF('adjusted coverage'!$C132='numbers and coverage by AT'!$G$1,'adjusted coverage'!F132,IF('adjusted coverage'!$C138='numbers and coverage by AT'!$G$1,'adjusted coverage'!F138,IF('adjusted coverage'!$C150='numbers and coverage by AT'!$G$1,'adjusted coverage'!F150,IF('adjusted coverage'!$C156='numbers and coverage by AT'!$G$1,'adjusted coverage'!F156,IF('adjusted coverage'!$C162='numbers and coverage by AT'!$G$1,'adjusted coverage'!F162,IF('adjusted coverage'!$C167='numbers and coverage by AT'!$G$1,'adjusted coverage'!F167,IF('adjusted coverage'!$C174='numbers and coverage by AT'!$G$1,'adjusted coverage'!F174,"")))))))))))))))))))))))))))</f>
        <v>0.74449999999999994</v>
      </c>
      <c r="G9" s="38"/>
      <c r="H9" s="37">
        <f>IF('adjusted coverage'!$C2='numbers and coverage by AT'!$G$1,'adjusted coverage'!H2,IF('adjusted coverage'!$C7='numbers and coverage by AT'!$G$1,'adjusted coverage'!H7,IF('adjusted coverage'!$C12='numbers and coverage by AT'!$G$1,'adjusted coverage'!H12,IF('adjusted coverage'!$C21='numbers and coverage by AT'!$G$1,'adjusted coverage'!H21,IF('adjusted coverage'!$C26='numbers and coverage by AT'!$G$1,'adjusted coverage'!H26,IF('adjusted coverage'!$C31='numbers and coverage by AT'!$G$1,'adjusted coverage'!H31,IF('adjusted coverage'!$C39='numbers and coverage by AT'!$G$1,'adjusted coverage'!H39,IF('adjusted coverage'!$C44='numbers and coverage by AT'!$G$1,'adjusted coverage'!H44,IF('adjusted coverage'!$C49='numbers and coverage by AT'!$G$1,'adjusted coverage'!H49,IF('adjusted coverage'!$C56='numbers and coverage by AT'!$G$1,'adjusted coverage'!H56,IF('adjusted coverage'!$C62='numbers and coverage by AT'!$G$1,'adjusted coverage'!H62,IF('adjusted coverage'!$C68='numbers and coverage by AT'!$G$1,'adjusted coverage'!H68,IF('adjusted coverage'!$C79='numbers and coverage by AT'!$G$1,'adjusted coverage'!H79,IF('adjusted coverage'!$C85='numbers and coverage by AT'!$G$1,'adjusted coverage'!H85,IF('adjusted coverage'!$C89='numbers and coverage by AT'!$G$1,'adjusted coverage'!H89,IF('adjusted coverage'!$C95='numbers and coverage by AT'!$G$1,'adjusted coverage'!H95,IF('adjusted coverage'!$C99='numbers and coverage by AT'!$G$1,'adjusted coverage'!H99,IF('adjusted coverage'!$C104='numbers and coverage by AT'!$G$1,'adjusted coverage'!H104,IF('adjusted coverage'!$C117='numbers and coverage by AT'!$G$1,'adjusted coverage'!H117,IF('adjusted coverage'!$C126='numbers and coverage by AT'!$G$1,'adjusted coverage'!H126,IF('adjusted coverage'!$C132='numbers and coverage by AT'!$G$1,'adjusted coverage'!H132,IF('adjusted coverage'!$C138='numbers and coverage by AT'!$G$1,'adjusted coverage'!H138,IF('adjusted coverage'!$C150='numbers and coverage by AT'!$G$1,'adjusted coverage'!H150,IF('adjusted coverage'!$C156='numbers and coverage by AT'!$G$1,'adjusted coverage'!H156,IF('adjusted coverage'!$C162='numbers and coverage by AT'!$G$1,'adjusted coverage'!H162,IF('adjusted coverage'!$C167='numbers and coverage by AT'!$G$1,'adjusted coverage'!H167,IF('adjusted coverage'!$C174='numbers and coverage by AT'!$G$1,'adjusted coverage'!H174,"")))))))))))))))))))))))))))</f>
        <v>0.91810000000000003</v>
      </c>
      <c r="I9" s="37">
        <f>IF('adjusted coverage'!$C2='numbers and coverage by AT'!$G$1,'adjusted coverage'!I2,IF('adjusted coverage'!$C7='numbers and coverage by AT'!$G$1,'adjusted coverage'!I7,IF('adjusted coverage'!$C12='numbers and coverage by AT'!$G$1,'adjusted coverage'!I12,IF('adjusted coverage'!$C21='numbers and coverage by AT'!$G$1,'adjusted coverage'!I21,IF('adjusted coverage'!$C26='numbers and coverage by AT'!$G$1,'adjusted coverage'!I26,IF('adjusted coverage'!$C31='numbers and coverage by AT'!$G$1,'adjusted coverage'!I31,IF('adjusted coverage'!$C39='numbers and coverage by AT'!$G$1,'adjusted coverage'!I39,IF('adjusted coverage'!$C44='numbers and coverage by AT'!$G$1,'adjusted coverage'!I44,IF('adjusted coverage'!$C49='numbers and coverage by AT'!$G$1,'adjusted coverage'!I49,IF('adjusted coverage'!$C56='numbers and coverage by AT'!$G$1,'adjusted coverage'!I56,IF('adjusted coverage'!$C62='numbers and coverage by AT'!$G$1,'adjusted coverage'!I62,IF('adjusted coverage'!$C68='numbers and coverage by AT'!$G$1,'adjusted coverage'!I68,IF('adjusted coverage'!$C79='numbers and coverage by AT'!$G$1,'adjusted coverage'!I79,IF('adjusted coverage'!$C85='numbers and coverage by AT'!$G$1,'adjusted coverage'!I85,IF('adjusted coverage'!$C89='numbers and coverage by AT'!$G$1,'adjusted coverage'!I89,IF('adjusted coverage'!$C95='numbers and coverage by AT'!$G$1,'adjusted coverage'!I95,IF('adjusted coverage'!$C99='numbers and coverage by AT'!$G$1,'adjusted coverage'!I99,IF('adjusted coverage'!$C104='numbers and coverage by AT'!$G$1,'adjusted coverage'!I104,IF('adjusted coverage'!$C117='numbers and coverage by AT'!$G$1,'adjusted coverage'!I117,IF('adjusted coverage'!$C126='numbers and coverage by AT'!$G$1,'adjusted coverage'!I126,IF('adjusted coverage'!$C132='numbers and coverage by AT'!$G$1,'adjusted coverage'!I132,IF('adjusted coverage'!$C138='numbers and coverage by AT'!$G$1,'adjusted coverage'!I138,IF('adjusted coverage'!$C150='numbers and coverage by AT'!$G$1,'adjusted coverage'!I150,IF('adjusted coverage'!$C156='numbers and coverage by AT'!$G$1,'adjusted coverage'!I156,IF('adjusted coverage'!$C162='numbers and coverage by AT'!$G$1,'adjusted coverage'!I162,IF('adjusted coverage'!$C167='numbers and coverage by AT'!$G$1,'adjusted coverage'!I167,IF('adjusted coverage'!$C174='numbers and coverage by AT'!$G$1,'adjusted coverage'!I174,"")))))))))))))))))))))))))))</f>
        <v>0.74350000000000005</v>
      </c>
      <c r="J9" s="38"/>
      <c r="K9" s="37">
        <f>IF('adjusted coverage'!$C2='numbers and coverage by AT'!$G$1,'adjusted coverage'!K2,IF('adjusted coverage'!$C7='numbers and coverage by AT'!$G$1,'adjusted coverage'!K7,IF('adjusted coverage'!$C12='numbers and coverage by AT'!$G$1,'adjusted coverage'!K12,IF('adjusted coverage'!$C21='numbers and coverage by AT'!$G$1,'adjusted coverage'!K21,IF('adjusted coverage'!$C26='numbers and coverage by AT'!$G$1,'adjusted coverage'!K26,IF('adjusted coverage'!$C31='numbers and coverage by AT'!$G$1,'adjusted coverage'!K31,IF('adjusted coverage'!$C39='numbers and coverage by AT'!$G$1,'adjusted coverage'!K39,IF('adjusted coverage'!$C44='numbers and coverage by AT'!$G$1,'adjusted coverage'!K44,IF('adjusted coverage'!$C49='numbers and coverage by AT'!$G$1,'adjusted coverage'!K49,IF('adjusted coverage'!$C56='numbers and coverage by AT'!$G$1,'adjusted coverage'!K56,IF('adjusted coverage'!$C62='numbers and coverage by AT'!$G$1,'adjusted coverage'!K62,IF('adjusted coverage'!$C68='numbers and coverage by AT'!$G$1,'adjusted coverage'!K68,IF('adjusted coverage'!$C79='numbers and coverage by AT'!$G$1,'adjusted coverage'!K79,IF('adjusted coverage'!$C85='numbers and coverage by AT'!$G$1,'adjusted coverage'!K85,IF('adjusted coverage'!$C89='numbers and coverage by AT'!$G$1,'adjusted coverage'!K89,IF('adjusted coverage'!$C95='numbers and coverage by AT'!$G$1,'adjusted coverage'!K95,IF('adjusted coverage'!$C99='numbers and coverage by AT'!$G$1,'adjusted coverage'!K99,IF('adjusted coverage'!$C104='numbers and coverage by AT'!$G$1,'adjusted coverage'!K104,IF('adjusted coverage'!$C117='numbers and coverage by AT'!$G$1,'adjusted coverage'!K117,IF('adjusted coverage'!$C126='numbers and coverage by AT'!$G$1,'adjusted coverage'!K126,IF('adjusted coverage'!$C132='numbers and coverage by AT'!$G$1,'adjusted coverage'!K132,IF('adjusted coverage'!$C138='numbers and coverage by AT'!$G$1,'adjusted coverage'!K138,IF('adjusted coverage'!$C150='numbers and coverage by AT'!$G$1,'adjusted coverage'!K150,IF('adjusted coverage'!$C156='numbers and coverage by AT'!$G$1,'adjusted coverage'!K156,IF('adjusted coverage'!$C162='numbers and coverage by AT'!$G$1,'adjusted coverage'!K162,IF('adjusted coverage'!$C167='numbers and coverage by AT'!$G$1,'adjusted coverage'!K167,IF('adjusted coverage'!$C174='numbers and coverage by AT'!$G$1,'adjusted coverage'!K174,"")))))))))))))))))))))))))))</f>
        <v>0.90620000000000001</v>
      </c>
      <c r="L9" s="37">
        <f>IF('adjusted coverage'!$C2='numbers and coverage by AT'!$G$1,'adjusted coverage'!L2,IF('adjusted coverage'!$C7='numbers and coverage by AT'!$G$1,'adjusted coverage'!L7,IF('adjusted coverage'!$C12='numbers and coverage by AT'!$G$1,'adjusted coverage'!L12,IF('adjusted coverage'!$C21='numbers and coverage by AT'!$G$1,'adjusted coverage'!L21,IF('adjusted coverage'!$C26='numbers and coverage by AT'!$G$1,'adjusted coverage'!L26,IF('adjusted coverage'!$C31='numbers and coverage by AT'!$G$1,'adjusted coverage'!L31,IF('adjusted coverage'!$C39='numbers and coverage by AT'!$G$1,'adjusted coverage'!L39,IF('adjusted coverage'!$C44='numbers and coverage by AT'!$G$1,'adjusted coverage'!L44,IF('adjusted coverage'!$C49='numbers and coverage by AT'!$G$1,'adjusted coverage'!L49,IF('adjusted coverage'!$C56='numbers and coverage by AT'!$G$1,'adjusted coverage'!L56,IF('adjusted coverage'!$C62='numbers and coverage by AT'!$G$1,'adjusted coverage'!L62,IF('adjusted coverage'!$C68='numbers and coverage by AT'!$G$1,'adjusted coverage'!L68,IF('adjusted coverage'!$C79='numbers and coverage by AT'!$G$1,'adjusted coverage'!L79,IF('adjusted coverage'!$C85='numbers and coverage by AT'!$G$1,'adjusted coverage'!L85,IF('adjusted coverage'!$C89='numbers and coverage by AT'!$G$1,'adjusted coverage'!L89,IF('adjusted coverage'!$C95='numbers and coverage by AT'!$G$1,'adjusted coverage'!L95,IF('adjusted coverage'!$C99='numbers and coverage by AT'!$G$1,'adjusted coverage'!L99,IF('adjusted coverage'!$C104='numbers and coverage by AT'!$G$1,'adjusted coverage'!L104,IF('adjusted coverage'!$C117='numbers and coverage by AT'!$G$1,'adjusted coverage'!L117,IF('adjusted coverage'!$C126='numbers and coverage by AT'!$G$1,'adjusted coverage'!L126,IF('adjusted coverage'!$C132='numbers and coverage by AT'!$G$1,'adjusted coverage'!L132,IF('adjusted coverage'!$C138='numbers and coverage by AT'!$G$1,'adjusted coverage'!L138,IF('adjusted coverage'!$C150='numbers and coverage by AT'!$G$1,'adjusted coverage'!L150,IF('adjusted coverage'!$C156='numbers and coverage by AT'!$G$1,'adjusted coverage'!L156,IF('adjusted coverage'!$C162='numbers and coverage by AT'!$G$1,'adjusted coverage'!L162,IF('adjusted coverage'!$C167='numbers and coverage by AT'!$G$1,'adjusted coverage'!L167,IF('adjusted coverage'!$C174='numbers and coverage by AT'!$G$1,'adjusted coverage'!L174,"")))))))))))))))))))))))))))</f>
        <v>0.76700000000000002</v>
      </c>
      <c r="M9" s="38"/>
      <c r="N9" s="37">
        <f>IF('adjusted coverage'!$C2='numbers and coverage by AT'!$G$1,'adjusted coverage'!N2,IF('adjusted coverage'!$C7='numbers and coverage by AT'!$G$1,'adjusted coverage'!N7,IF('adjusted coverage'!$C12='numbers and coverage by AT'!$G$1,'adjusted coverage'!N12,IF('adjusted coverage'!$C21='numbers and coverage by AT'!$G$1,'adjusted coverage'!N21,IF('adjusted coverage'!$C26='numbers and coverage by AT'!$G$1,'adjusted coverage'!N26,IF('adjusted coverage'!$C31='numbers and coverage by AT'!$G$1,'adjusted coverage'!N31,IF('adjusted coverage'!$C39='numbers and coverage by AT'!$G$1,'adjusted coverage'!N39,IF('adjusted coverage'!$C44='numbers and coverage by AT'!$G$1,'adjusted coverage'!N44,IF('adjusted coverage'!$C49='numbers and coverage by AT'!$G$1,'adjusted coverage'!N49,IF('adjusted coverage'!$C56='numbers and coverage by AT'!$G$1,'adjusted coverage'!N56,IF('adjusted coverage'!$C62='numbers and coverage by AT'!$G$1,'adjusted coverage'!N62,IF('adjusted coverage'!$C68='numbers and coverage by AT'!$G$1,'adjusted coverage'!N68,IF('adjusted coverage'!$C79='numbers and coverage by AT'!$G$1,'adjusted coverage'!N79,IF('adjusted coverage'!$C85='numbers and coverage by AT'!$G$1,'adjusted coverage'!N85,IF('adjusted coverage'!$C89='numbers and coverage by AT'!$G$1,'adjusted coverage'!N89,IF('adjusted coverage'!$C95='numbers and coverage by AT'!$G$1,'adjusted coverage'!N95,IF('adjusted coverage'!$C99='numbers and coverage by AT'!$G$1,'adjusted coverage'!N99,IF('adjusted coverage'!$C104='numbers and coverage by AT'!$G$1,'adjusted coverage'!N104,IF('adjusted coverage'!$C117='numbers and coverage by AT'!$G$1,'adjusted coverage'!N117,IF('adjusted coverage'!$C126='numbers and coverage by AT'!$G$1,'adjusted coverage'!N126,IF('adjusted coverage'!$C132='numbers and coverage by AT'!$G$1,'adjusted coverage'!N132,IF('adjusted coverage'!$C138='numbers and coverage by AT'!$G$1,'adjusted coverage'!N138,IF('adjusted coverage'!$C150='numbers and coverage by AT'!$G$1,'adjusted coverage'!N150,IF('adjusted coverage'!$C156='numbers and coverage by AT'!$G$1,'adjusted coverage'!N156,IF('adjusted coverage'!$C162='numbers and coverage by AT'!$G$1,'adjusted coverage'!N162,IF('adjusted coverage'!$C167='numbers and coverage by AT'!$G$1,'adjusted coverage'!N167,IF('adjusted coverage'!$C174='numbers and coverage by AT'!$G$1,'adjusted coverage'!N174,"")))))))))))))))))))))))))))</f>
        <v>0.89570000000000005</v>
      </c>
      <c r="O9" s="37">
        <f>IF('adjusted coverage'!$C2='numbers and coverage by AT'!$G$1,'adjusted coverage'!O2,IF('adjusted coverage'!$C7='numbers and coverage by AT'!$G$1,'adjusted coverage'!O7,IF('adjusted coverage'!$C12='numbers and coverage by AT'!$G$1,'adjusted coverage'!O12,IF('adjusted coverage'!$C21='numbers and coverage by AT'!$G$1,'adjusted coverage'!O21,IF('adjusted coverage'!$C26='numbers and coverage by AT'!$G$1,'adjusted coverage'!O26,IF('adjusted coverage'!$C31='numbers and coverage by AT'!$G$1,'adjusted coverage'!O31,IF('adjusted coverage'!$C39='numbers and coverage by AT'!$G$1,'adjusted coverage'!O39,IF('adjusted coverage'!$C44='numbers and coverage by AT'!$G$1,'adjusted coverage'!O44,IF('adjusted coverage'!$C49='numbers and coverage by AT'!$G$1,'adjusted coverage'!O49,IF('adjusted coverage'!$C56='numbers and coverage by AT'!$G$1,'adjusted coverage'!O56,IF('adjusted coverage'!$C62='numbers and coverage by AT'!$G$1,'adjusted coverage'!O62,IF('adjusted coverage'!$C68='numbers and coverage by AT'!$G$1,'adjusted coverage'!O68,IF('adjusted coverage'!$C79='numbers and coverage by AT'!$G$1,'adjusted coverage'!O79,IF('adjusted coverage'!$C85='numbers and coverage by AT'!$G$1,'adjusted coverage'!O85,IF('adjusted coverage'!$C89='numbers and coverage by AT'!$G$1,'adjusted coverage'!O89,IF('adjusted coverage'!$C95='numbers and coverage by AT'!$G$1,'adjusted coverage'!O95,IF('adjusted coverage'!$C99='numbers and coverage by AT'!$G$1,'adjusted coverage'!O99,IF('adjusted coverage'!$C104='numbers and coverage by AT'!$G$1,'adjusted coverage'!O104,IF('adjusted coverage'!$C117='numbers and coverage by AT'!$G$1,'adjusted coverage'!O117,IF('adjusted coverage'!$C126='numbers and coverage by AT'!$G$1,'adjusted coverage'!O126,IF('adjusted coverage'!$C132='numbers and coverage by AT'!$G$1,'adjusted coverage'!O132,IF('adjusted coverage'!$C138='numbers and coverage by AT'!$G$1,'adjusted coverage'!O138,IF('adjusted coverage'!$C150='numbers and coverage by AT'!$G$1,'adjusted coverage'!O150,IF('adjusted coverage'!$C156='numbers and coverage by AT'!$G$1,'adjusted coverage'!O156,IF('adjusted coverage'!$C162='numbers and coverage by AT'!$G$1,'adjusted coverage'!O162,IF('adjusted coverage'!$C167='numbers and coverage by AT'!$G$1,'adjusted coverage'!O167,IF('adjusted coverage'!$C174='numbers and coverage by AT'!$G$1,'adjusted coverage'!O174,"")))))))))))))))))))))))))))</f>
        <v>0.77799999999999991</v>
      </c>
      <c r="P9" s="38"/>
      <c r="Q9" s="37">
        <f>IF('adjusted coverage'!$C2='numbers and coverage by AT'!$G$1,'adjusted coverage'!Q2,IF('adjusted coverage'!$C7='numbers and coverage by AT'!$G$1,'adjusted coverage'!Q7,IF('adjusted coverage'!$C12='numbers and coverage by AT'!$G$1,'adjusted coverage'!Q12,IF('adjusted coverage'!$C21='numbers and coverage by AT'!$G$1,'adjusted coverage'!Q21,IF('adjusted coverage'!$C26='numbers and coverage by AT'!$G$1,'adjusted coverage'!Q26,IF('adjusted coverage'!$C31='numbers and coverage by AT'!$G$1,'adjusted coverage'!Q31,IF('adjusted coverage'!$C39='numbers and coverage by AT'!$G$1,'adjusted coverage'!Q39,IF('adjusted coverage'!$C44='numbers and coverage by AT'!$G$1,'adjusted coverage'!Q44,IF('adjusted coverage'!$C49='numbers and coverage by AT'!$G$1,'adjusted coverage'!Q49,IF('adjusted coverage'!$C56='numbers and coverage by AT'!$G$1,'adjusted coverage'!Q56,IF('adjusted coverage'!$C62='numbers and coverage by AT'!$G$1,'adjusted coverage'!Q62,IF('adjusted coverage'!$C68='numbers and coverage by AT'!$G$1,'adjusted coverage'!Q68,IF('adjusted coverage'!$C79='numbers and coverage by AT'!$G$1,'adjusted coverage'!Q79,IF('adjusted coverage'!$C85='numbers and coverage by AT'!$G$1,'adjusted coverage'!Q85,IF('adjusted coverage'!$C89='numbers and coverage by AT'!$G$1,'adjusted coverage'!Q89,IF('adjusted coverage'!$C95='numbers and coverage by AT'!$G$1,'adjusted coverage'!Q95,IF('adjusted coverage'!$C99='numbers and coverage by AT'!$G$1,'adjusted coverage'!Q99,IF('adjusted coverage'!$C104='numbers and coverage by AT'!$G$1,'adjusted coverage'!Q104,IF('adjusted coverage'!$C117='numbers and coverage by AT'!$G$1,'adjusted coverage'!Q117,IF('adjusted coverage'!$C126='numbers and coverage by AT'!$G$1,'adjusted coverage'!Q126,IF('adjusted coverage'!$C132='numbers and coverage by AT'!$G$1,'adjusted coverage'!Q132,IF('adjusted coverage'!$C138='numbers and coverage by AT'!$G$1,'adjusted coverage'!Q138,IF('adjusted coverage'!$C150='numbers and coverage by AT'!$G$1,'adjusted coverage'!Q150,IF('adjusted coverage'!$C156='numbers and coverage by AT'!$G$1,'adjusted coverage'!Q156,IF('adjusted coverage'!$C162='numbers and coverage by AT'!$G$1,'adjusted coverage'!Q162,IF('adjusted coverage'!$C167='numbers and coverage by AT'!$G$1,'adjusted coverage'!Q167,IF('adjusted coverage'!$C174='numbers and coverage by AT'!$G$1,'adjusted coverage'!Q174,"")))))))))))))))))))))))))))</f>
        <v>0.89431687000000015</v>
      </c>
      <c r="R9" s="37">
        <f>IF('adjusted coverage'!$C2='numbers and coverage by AT'!$G$1,'adjusted coverage'!R2,IF('adjusted coverage'!$C7='numbers and coverage by AT'!$G$1,'adjusted coverage'!R7,IF('adjusted coverage'!$C12='numbers and coverage by AT'!$G$1,'adjusted coverage'!R12,IF('adjusted coverage'!$C21='numbers and coverage by AT'!$G$1,'adjusted coverage'!R21,IF('adjusted coverage'!$C26='numbers and coverage by AT'!$G$1,'adjusted coverage'!R26,IF('adjusted coverage'!$C31='numbers and coverage by AT'!$G$1,'adjusted coverage'!R31,IF('adjusted coverage'!$C39='numbers and coverage by AT'!$G$1,'adjusted coverage'!R39,IF('adjusted coverage'!$C44='numbers and coverage by AT'!$G$1,'adjusted coverage'!R44,IF('adjusted coverage'!$C49='numbers and coverage by AT'!$G$1,'adjusted coverage'!R49,IF('adjusted coverage'!$C56='numbers and coverage by AT'!$G$1,'adjusted coverage'!R56,IF('adjusted coverage'!$C62='numbers and coverage by AT'!$G$1,'adjusted coverage'!R62,IF('adjusted coverage'!$C68='numbers and coverage by AT'!$G$1,'adjusted coverage'!R68,IF('adjusted coverage'!$C79='numbers and coverage by AT'!$G$1,'adjusted coverage'!R79,IF('adjusted coverage'!$C85='numbers and coverage by AT'!$G$1,'adjusted coverage'!R85,IF('adjusted coverage'!$C89='numbers and coverage by AT'!$G$1,'adjusted coverage'!R89,IF('adjusted coverage'!$C95='numbers and coverage by AT'!$G$1,'adjusted coverage'!R95,IF('adjusted coverage'!$C99='numbers and coverage by AT'!$G$1,'adjusted coverage'!R99,IF('adjusted coverage'!$C104='numbers and coverage by AT'!$G$1,'adjusted coverage'!R104,IF('adjusted coverage'!$C117='numbers and coverage by AT'!$G$1,'adjusted coverage'!R117,IF('adjusted coverage'!$C126='numbers and coverage by AT'!$G$1,'adjusted coverage'!R126,IF('adjusted coverage'!$C132='numbers and coverage by AT'!$G$1,'adjusted coverage'!R132,IF('adjusted coverage'!$C138='numbers and coverage by AT'!$G$1,'adjusted coverage'!R138,IF('adjusted coverage'!$C150='numbers and coverage by AT'!$G$1,'adjusted coverage'!R150,IF('adjusted coverage'!$C156='numbers and coverage by AT'!$G$1,'adjusted coverage'!R156,IF('adjusted coverage'!$C162='numbers and coverage by AT'!$G$1,'adjusted coverage'!R162,IF('adjusted coverage'!$C167='numbers and coverage by AT'!$G$1,'adjusted coverage'!R167,IF('adjusted coverage'!$C174='numbers and coverage by AT'!$G$1,'adjusted coverage'!R174,"")))))))))))))))))))))))))))</f>
        <v>0.76779565000000005</v>
      </c>
      <c r="S9" s="38"/>
      <c r="T9" s="39">
        <f>IF('adjusted coverage'!$C2='numbers and coverage by AT'!$G$1,'adjusted coverage'!T2,IF('adjusted coverage'!$C7='numbers and coverage by AT'!$G$1,'adjusted coverage'!T7,IF('adjusted coverage'!$C12='numbers and coverage by AT'!$G$1,'adjusted coverage'!T12,IF('adjusted coverage'!$C21='numbers and coverage by AT'!$G$1,'adjusted coverage'!T21,IF('adjusted coverage'!$C26='numbers and coverage by AT'!$G$1,'adjusted coverage'!T26,IF('adjusted coverage'!$C31='numbers and coverage by AT'!$G$1,'adjusted coverage'!T31,IF('adjusted coverage'!$C39='numbers and coverage by AT'!$G$1,'adjusted coverage'!T39,IF('adjusted coverage'!$C44='numbers and coverage by AT'!$G$1,'adjusted coverage'!T44,IF('adjusted coverage'!$C49='numbers and coverage by AT'!$G$1,'adjusted coverage'!T49,IF('adjusted coverage'!$C56='numbers and coverage by AT'!$G$1,'adjusted coverage'!T56,IF('adjusted coverage'!$C62='numbers and coverage by AT'!$G$1,'adjusted coverage'!T62,IF('adjusted coverage'!$C68='numbers and coverage by AT'!$G$1,'adjusted coverage'!T68,IF('adjusted coverage'!$C79='numbers and coverage by AT'!$G$1,'adjusted coverage'!T79,IF('adjusted coverage'!$C85='numbers and coverage by AT'!$G$1,'adjusted coverage'!T85,IF('adjusted coverage'!$C89='numbers and coverage by AT'!$G$1,'adjusted coverage'!T89,IF('adjusted coverage'!$C95='numbers and coverage by AT'!$G$1,'adjusted coverage'!T95,IF('adjusted coverage'!$C99='numbers and coverage by AT'!$G$1,'adjusted coverage'!T99,IF('adjusted coverage'!$C104='numbers and coverage by AT'!$G$1,'adjusted coverage'!T104,IF('adjusted coverage'!$C117='numbers and coverage by AT'!$G$1,'adjusted coverage'!T117,IF('adjusted coverage'!$C126='numbers and coverage by AT'!$G$1,'adjusted coverage'!T126,IF('adjusted coverage'!$C132='numbers and coverage by AT'!$G$1,'adjusted coverage'!T132,IF('adjusted coverage'!$C138='numbers and coverage by AT'!$G$1,'adjusted coverage'!T138,IF('adjusted coverage'!$C150='numbers and coverage by AT'!$G$1,'adjusted coverage'!T150,IF('adjusted coverage'!$C156='numbers and coverage by AT'!$G$1,'adjusted coverage'!T156,IF('adjusted coverage'!$C162='numbers and coverage by AT'!$G$1,'adjusted coverage'!T162,IF('adjusted coverage'!$C167='numbers and coverage by AT'!$G$1,'adjusted coverage'!T167,IF('adjusted coverage'!$C174='numbers and coverage by AT'!$G$1,'adjusted coverage'!T174,"")))))))))))))))))))))))))))</f>
        <v>0.91510554</v>
      </c>
      <c r="U9" s="39">
        <f>IF('adjusted coverage'!$C2='numbers and coverage by AT'!$G$1,'adjusted coverage'!U2,IF('adjusted coverage'!$C7='numbers and coverage by AT'!$G$1,'adjusted coverage'!U7,IF('adjusted coverage'!$C12='numbers and coverage by AT'!$G$1,'adjusted coverage'!U12,IF('adjusted coverage'!$C21='numbers and coverage by AT'!$G$1,'adjusted coverage'!U21,IF('adjusted coverage'!$C26='numbers and coverage by AT'!$G$1,'adjusted coverage'!U26,IF('adjusted coverage'!$C31='numbers and coverage by AT'!$G$1,'adjusted coverage'!U31,IF('adjusted coverage'!$C39='numbers and coverage by AT'!$G$1,'adjusted coverage'!U39,IF('adjusted coverage'!$C44='numbers and coverage by AT'!$G$1,'adjusted coverage'!U44,IF('adjusted coverage'!$C49='numbers and coverage by AT'!$G$1,'adjusted coverage'!U49,IF('adjusted coverage'!$C56='numbers and coverage by AT'!$G$1,'adjusted coverage'!U56,IF('adjusted coverage'!$C62='numbers and coverage by AT'!$G$1,'adjusted coverage'!U62,IF('adjusted coverage'!$C68='numbers and coverage by AT'!$G$1,'adjusted coverage'!U68,IF('adjusted coverage'!$C79='numbers and coverage by AT'!$G$1,'adjusted coverage'!U79,IF('adjusted coverage'!$C85='numbers and coverage by AT'!$G$1,'adjusted coverage'!U85,IF('adjusted coverage'!$C89='numbers and coverage by AT'!$G$1,'adjusted coverage'!U89,IF('adjusted coverage'!$C95='numbers and coverage by AT'!$G$1,'adjusted coverage'!U95,IF('adjusted coverage'!$C99='numbers and coverage by AT'!$G$1,'adjusted coverage'!U99,IF('adjusted coverage'!$C104='numbers and coverage by AT'!$G$1,'adjusted coverage'!U104,IF('adjusted coverage'!$C117='numbers and coverage by AT'!$G$1,'adjusted coverage'!U117,IF('adjusted coverage'!$C126='numbers and coverage by AT'!$G$1,'adjusted coverage'!U126,IF('adjusted coverage'!$C132='numbers and coverage by AT'!$G$1,'adjusted coverage'!U132,IF('adjusted coverage'!$C138='numbers and coverage by AT'!$G$1,'adjusted coverage'!U138,IF('adjusted coverage'!$C150='numbers and coverage by AT'!$G$1,'adjusted coverage'!U150,IF('adjusted coverage'!$C156='numbers and coverage by AT'!$G$1,'adjusted coverage'!U156,IF('adjusted coverage'!$C162='numbers and coverage by AT'!$G$1,'adjusted coverage'!U162,IF('adjusted coverage'!$C167='numbers and coverage by AT'!$G$1,'adjusted coverage'!U167,IF('adjusted coverage'!$C174='numbers and coverage by AT'!$G$1,'adjusted coverage'!U174,"")))))))))))))))))))))))))))</f>
        <v>0.80644285000000004</v>
      </c>
      <c r="V9" s="38"/>
      <c r="W9" s="39">
        <f>IF('adjusted coverage'!$C2='numbers and coverage by AT'!$G$1,'adjusted coverage'!W2,IF('adjusted coverage'!$C7='numbers and coverage by AT'!$G$1,'adjusted coverage'!W7,IF('adjusted coverage'!$C12='numbers and coverage by AT'!$G$1,'adjusted coverage'!W12,IF('adjusted coverage'!$C21='numbers and coverage by AT'!$G$1,'adjusted coverage'!W21,IF('adjusted coverage'!$C26='numbers and coverage by AT'!$G$1,'adjusted coverage'!W26,IF('adjusted coverage'!$C31='numbers and coverage by AT'!$G$1,'adjusted coverage'!W31,IF('adjusted coverage'!$C39='numbers and coverage by AT'!$G$1,'adjusted coverage'!W39,IF('adjusted coverage'!$C44='numbers and coverage by AT'!$G$1,'adjusted coverage'!W44,IF('adjusted coverage'!$C49='numbers and coverage by AT'!$G$1,'adjusted coverage'!W49,IF('adjusted coverage'!$C56='numbers and coverage by AT'!$G$1,'adjusted coverage'!W56,IF('adjusted coverage'!$C62='numbers and coverage by AT'!$G$1,'adjusted coverage'!W62,IF('adjusted coverage'!$C68='numbers and coverage by AT'!$G$1,'adjusted coverage'!W68,IF('adjusted coverage'!$C79='numbers and coverage by AT'!$G$1,'adjusted coverage'!W79,IF('adjusted coverage'!$C85='numbers and coverage by AT'!$G$1,'adjusted coverage'!W85,IF('adjusted coverage'!$C89='numbers and coverage by AT'!$G$1,'adjusted coverage'!W89,IF('adjusted coverage'!$C95='numbers and coverage by AT'!$G$1,'adjusted coverage'!W95,IF('adjusted coverage'!$C99='numbers and coverage by AT'!$G$1,'adjusted coverage'!W99,IF('adjusted coverage'!$C104='numbers and coverage by AT'!$G$1,'adjusted coverage'!W104,IF('adjusted coverage'!$C117='numbers and coverage by AT'!$G$1,'adjusted coverage'!W117,IF('adjusted coverage'!$C126='numbers and coverage by AT'!$G$1,'adjusted coverage'!W126,IF('adjusted coverage'!$C132='numbers and coverage by AT'!$G$1,'adjusted coverage'!W132,IF('adjusted coverage'!$C138='numbers and coverage by AT'!$G$1,'adjusted coverage'!W138,IF('adjusted coverage'!$C150='numbers and coverage by AT'!$G$1,'adjusted coverage'!W150,IF('adjusted coverage'!$C156='numbers and coverage by AT'!$G$1,'adjusted coverage'!W156,IF('adjusted coverage'!$C162='numbers and coverage by AT'!$G$1,'adjusted coverage'!W162,IF('adjusted coverage'!$C167='numbers and coverage by AT'!$G$1,'adjusted coverage'!W167,IF('adjusted coverage'!$C174='numbers and coverage by AT'!$G$1,'adjusted coverage'!W174,"")))))))))))))))))))))))))))</f>
        <v>0.92974114000000008</v>
      </c>
      <c r="X9" s="39">
        <f>IF('adjusted coverage'!$C2='numbers and coverage by AT'!$G$1,'adjusted coverage'!X2,IF('adjusted coverage'!$C7='numbers and coverage by AT'!$G$1,'adjusted coverage'!X7,IF('adjusted coverage'!$C12='numbers and coverage by AT'!$G$1,'adjusted coverage'!X12,IF('adjusted coverage'!$C21='numbers and coverage by AT'!$G$1,'adjusted coverage'!X21,IF('adjusted coverage'!$C26='numbers and coverage by AT'!$G$1,'adjusted coverage'!X26,IF('adjusted coverage'!$C31='numbers and coverage by AT'!$G$1,'adjusted coverage'!X31,IF('adjusted coverage'!$C39='numbers and coverage by AT'!$G$1,'adjusted coverage'!X39,IF('adjusted coverage'!$C44='numbers and coverage by AT'!$G$1,'adjusted coverage'!X44,IF('adjusted coverage'!$C49='numbers and coverage by AT'!$G$1,'adjusted coverage'!X49,IF('adjusted coverage'!$C56='numbers and coverage by AT'!$G$1,'adjusted coverage'!X56,IF('adjusted coverage'!$C62='numbers and coverage by AT'!$G$1,'adjusted coverage'!X62,IF('adjusted coverage'!$C68='numbers and coverage by AT'!$G$1,'adjusted coverage'!X68,IF('adjusted coverage'!$C79='numbers and coverage by AT'!$G$1,'adjusted coverage'!X79,IF('adjusted coverage'!$C85='numbers and coverage by AT'!$G$1,'adjusted coverage'!X85,IF('adjusted coverage'!$C89='numbers and coverage by AT'!$G$1,'adjusted coverage'!X89,IF('adjusted coverage'!$C95='numbers and coverage by AT'!$G$1,'adjusted coverage'!X95,IF('adjusted coverage'!$C99='numbers and coverage by AT'!$G$1,'adjusted coverage'!X99,IF('adjusted coverage'!$C104='numbers and coverage by AT'!$G$1,'adjusted coverage'!X104,IF('adjusted coverage'!$C117='numbers and coverage by AT'!$G$1,'adjusted coverage'!X117,IF('adjusted coverage'!$C126='numbers and coverage by AT'!$G$1,'adjusted coverage'!X126,IF('adjusted coverage'!$C132='numbers and coverage by AT'!$G$1,'adjusted coverage'!X132,IF('adjusted coverage'!$C138='numbers and coverage by AT'!$G$1,'adjusted coverage'!X138,IF('adjusted coverage'!$C150='numbers and coverage by AT'!$G$1,'adjusted coverage'!X150,IF('adjusted coverage'!$C156='numbers and coverage by AT'!$G$1,'adjusted coverage'!X156,IF('adjusted coverage'!$C162='numbers and coverage by AT'!$G$1,'adjusted coverage'!X162,IF('adjusted coverage'!$C167='numbers and coverage by AT'!$G$1,'adjusted coverage'!X167,IF('adjusted coverage'!$C174='numbers and coverage by AT'!$G$1,'adjusted coverage'!X174,"")))))))))))))))))))))))))))</f>
        <v>0.84099309999999994</v>
      </c>
    </row>
    <row r="10" spans="1:28" x14ac:dyDescent="0.25">
      <c r="A10" s="23" t="str">
        <f>IF('adjusted coverage'!$C3='numbers and coverage by AT'!$G$1,'adjusted coverage'!A3,IF('adjusted coverage'!$C8='numbers and coverage by AT'!$G$1,'adjusted coverage'!A8,IF('adjusted coverage'!$C13='numbers and coverage by AT'!$G$1,'adjusted coverage'!A13,IF('adjusted coverage'!$C22='numbers and coverage by AT'!$G$1,'adjusted coverage'!A22,IF('adjusted coverage'!$C27='numbers and coverage by AT'!$G$1,'adjusted coverage'!A27,IF('adjusted coverage'!$C32='numbers and coverage by AT'!$G$1,'adjusted coverage'!A32,IF('adjusted coverage'!$C40='numbers and coverage by AT'!$G$1,'adjusted coverage'!A40,IF('adjusted coverage'!$C45='numbers and coverage by AT'!$G$1,'adjusted coverage'!A45,IF('adjusted coverage'!$C50='numbers and coverage by AT'!$G$1,'adjusted coverage'!A50,IF('adjusted coverage'!$C57='numbers and coverage by AT'!$G$1,'adjusted coverage'!A57,IF('adjusted coverage'!$C63='numbers and coverage by AT'!$G$1,'adjusted coverage'!A63,IF('adjusted coverage'!$C69='numbers and coverage by AT'!$G$1,'adjusted coverage'!A69,IF('adjusted coverage'!$C80='numbers and coverage by AT'!$G$1,'adjusted coverage'!A80,IF('adjusted coverage'!$C86='numbers and coverage by AT'!$G$1,'adjusted coverage'!A86,IF('adjusted coverage'!$C90='numbers and coverage by AT'!$G$1,'adjusted coverage'!A90,IF('adjusted coverage'!$C96='numbers and coverage by AT'!$G$1,'adjusted coverage'!A96,IF('adjusted coverage'!$C100='numbers and coverage by AT'!$G$1,'adjusted coverage'!A100,IF('adjusted coverage'!$C105='numbers and coverage by AT'!$G$1,'adjusted coverage'!A105,IF('adjusted coverage'!$C118='numbers and coverage by AT'!$G$1,'adjusted coverage'!A118,IF('adjusted coverage'!$C127='numbers and coverage by AT'!$G$1,'adjusted coverage'!A127,IF('adjusted coverage'!$C133='numbers and coverage by AT'!$G$1,'adjusted coverage'!A133,IF('adjusted coverage'!$C139='numbers and coverage by AT'!$G$1,'adjusted coverage'!A139,IF('adjusted coverage'!$C151='numbers and coverage by AT'!$G$1,'adjusted coverage'!A151,IF('adjusted coverage'!$C157='numbers and coverage by AT'!$G$1,'adjusted coverage'!A157,IF('adjusted coverage'!$C163='numbers and coverage by AT'!$G$1,'adjusted coverage'!A163,IF('adjusted coverage'!$C168='numbers and coverage by AT'!$G$1,'adjusted coverage'!A168,IF('adjusted coverage'!$C175='numbers and coverage by AT'!$G$1,'adjusted coverage'!A175,"")))))))))))))))))))))))))))</f>
        <v>5NJ</v>
      </c>
      <c r="B10" s="23" t="str">
        <f>IF('adjusted coverage'!$C3='numbers and coverage by AT'!$G$1,'adjusted coverage'!B3,IF('adjusted coverage'!$C8='numbers and coverage by AT'!$G$1,'adjusted coverage'!B8,IF('adjusted coverage'!$C13='numbers and coverage by AT'!$G$1,'adjusted coverage'!B13,IF('adjusted coverage'!$C22='numbers and coverage by AT'!$G$1,'adjusted coverage'!B22,IF('adjusted coverage'!$C27='numbers and coverage by AT'!$G$1,'adjusted coverage'!B27,IF('adjusted coverage'!$C32='numbers and coverage by AT'!$G$1,'adjusted coverage'!B32,IF('adjusted coverage'!$C40='numbers and coverage by AT'!$G$1,'adjusted coverage'!B40,IF('adjusted coverage'!$C45='numbers and coverage by AT'!$G$1,'adjusted coverage'!B45,IF('adjusted coverage'!$C50='numbers and coverage by AT'!$G$1,'adjusted coverage'!B50,IF('adjusted coverage'!$C57='numbers and coverage by AT'!$G$1,'adjusted coverage'!B57,IF('adjusted coverage'!$C63='numbers and coverage by AT'!$G$1,'adjusted coverage'!B63,IF('adjusted coverage'!$C69='numbers and coverage by AT'!$G$1,'adjusted coverage'!B69,IF('adjusted coverage'!$C80='numbers and coverage by AT'!$G$1,'adjusted coverage'!B80,IF('adjusted coverage'!$C86='numbers and coverage by AT'!$G$1,'adjusted coverage'!B86,IF('adjusted coverage'!$C90='numbers and coverage by AT'!$G$1,'adjusted coverage'!B90,IF('adjusted coverage'!$C96='numbers and coverage by AT'!$G$1,'adjusted coverage'!B96,IF('adjusted coverage'!$C100='numbers and coverage by AT'!$G$1,'adjusted coverage'!B100,IF('adjusted coverage'!$C105='numbers and coverage by AT'!$G$1,'adjusted coverage'!B105,IF('adjusted coverage'!$C118='numbers and coverage by AT'!$G$1,'adjusted coverage'!B118,IF('adjusted coverage'!$C127='numbers and coverage by AT'!$G$1,'adjusted coverage'!B127,IF('adjusted coverage'!$C133='numbers and coverage by AT'!$G$1,'adjusted coverage'!B133,IF('adjusted coverage'!$C139='numbers and coverage by AT'!$G$1,'adjusted coverage'!B139,IF('adjusted coverage'!$C151='numbers and coverage by AT'!$G$1,'adjusted coverage'!B151,IF('adjusted coverage'!$C157='numbers and coverage by AT'!$G$1,'adjusted coverage'!B157,IF('adjusted coverage'!$C163='numbers and coverage by AT'!$G$1,'adjusted coverage'!B163,IF('adjusted coverage'!$C168='numbers and coverage by AT'!$G$1,'adjusted coverage'!B168,IF('adjusted coverage'!$C175='numbers and coverage by AT'!$G$1,'adjusted coverage'!B175,"")))))))))))))))))))))))))))</f>
        <v>Sefton PCT</v>
      </c>
      <c r="D10" s="36"/>
      <c r="E10" s="39">
        <f>IF('adjusted coverage'!$C3='numbers and coverage by AT'!$G$1,'adjusted coverage'!E3,IF('adjusted coverage'!$C8='numbers and coverage by AT'!$G$1,'adjusted coverage'!E8,IF('adjusted coverage'!$C13='numbers and coverage by AT'!$G$1,'adjusted coverage'!E13,IF('adjusted coverage'!$C22='numbers and coverage by AT'!$G$1,'adjusted coverage'!E22,IF('adjusted coverage'!$C27='numbers and coverage by AT'!$G$1,'adjusted coverage'!E27,IF('adjusted coverage'!$C32='numbers and coverage by AT'!$G$1,'adjusted coverage'!E32,IF('adjusted coverage'!$C40='numbers and coverage by AT'!$G$1,'adjusted coverage'!E40,IF('adjusted coverage'!$C45='numbers and coverage by AT'!$G$1,'adjusted coverage'!E45,IF('adjusted coverage'!$C50='numbers and coverage by AT'!$G$1,'adjusted coverage'!E50,IF('adjusted coverage'!$C57='numbers and coverage by AT'!$G$1,'adjusted coverage'!E57,IF('adjusted coverage'!$C63='numbers and coverage by AT'!$G$1,'adjusted coverage'!E63,IF('adjusted coverage'!$C69='numbers and coverage by AT'!$G$1,'adjusted coverage'!E69,IF('adjusted coverage'!$C80='numbers and coverage by AT'!$G$1,'adjusted coverage'!E80,IF('adjusted coverage'!$C86='numbers and coverage by AT'!$G$1,'adjusted coverage'!E86,IF('adjusted coverage'!$C90='numbers and coverage by AT'!$G$1,'adjusted coverage'!E90,IF('adjusted coverage'!$C96='numbers and coverage by AT'!$G$1,'adjusted coverage'!E96,IF('adjusted coverage'!$C100='numbers and coverage by AT'!$G$1,'adjusted coverage'!E100,IF('adjusted coverage'!$C105='numbers and coverage by AT'!$G$1,'adjusted coverage'!E105,IF('adjusted coverage'!$C118='numbers and coverage by AT'!$G$1,'adjusted coverage'!E118,IF('adjusted coverage'!$C127='numbers and coverage by AT'!$G$1,'adjusted coverage'!E127,IF('adjusted coverage'!$C133='numbers and coverage by AT'!$G$1,'adjusted coverage'!E133,IF('adjusted coverage'!$C139='numbers and coverage by AT'!$G$1,'adjusted coverage'!E139,IF('adjusted coverage'!$C151='numbers and coverage by AT'!$G$1,'adjusted coverage'!E151,IF('adjusted coverage'!$C157='numbers and coverage by AT'!$G$1,'adjusted coverage'!E157,IF('adjusted coverage'!$C163='numbers and coverage by AT'!$G$1,'adjusted coverage'!E163,IF('adjusted coverage'!$C168='numbers and coverage by AT'!$G$1,'adjusted coverage'!E168,IF('adjusted coverage'!$C175='numbers and coverage by AT'!$G$1,'adjusted coverage'!E175,"")))))))))))))))))))))))))))</f>
        <v>0.9397560449859419</v>
      </c>
      <c r="F10" s="39">
        <f>IF('adjusted coverage'!$C3='numbers and coverage by AT'!$G$1,'adjusted coverage'!F3,IF('adjusted coverage'!$C8='numbers and coverage by AT'!$G$1,'adjusted coverage'!F8,IF('adjusted coverage'!$C13='numbers and coverage by AT'!$G$1,'adjusted coverage'!F13,IF('adjusted coverage'!$C22='numbers and coverage by AT'!$G$1,'adjusted coverage'!F22,IF('adjusted coverage'!$C27='numbers and coverage by AT'!$G$1,'adjusted coverage'!F27,IF('adjusted coverage'!$C32='numbers and coverage by AT'!$G$1,'adjusted coverage'!F32,IF('adjusted coverage'!$C40='numbers and coverage by AT'!$G$1,'adjusted coverage'!F40,IF('adjusted coverage'!$C45='numbers and coverage by AT'!$G$1,'adjusted coverage'!F45,IF('adjusted coverage'!$C50='numbers and coverage by AT'!$G$1,'adjusted coverage'!F50,IF('adjusted coverage'!$C57='numbers and coverage by AT'!$G$1,'adjusted coverage'!F57,IF('adjusted coverage'!$C63='numbers and coverage by AT'!$G$1,'adjusted coverage'!F63,IF('adjusted coverage'!$C69='numbers and coverage by AT'!$G$1,'adjusted coverage'!F69,IF('adjusted coverage'!$C80='numbers and coverage by AT'!$G$1,'adjusted coverage'!F80,IF('adjusted coverage'!$C86='numbers and coverage by AT'!$G$1,'adjusted coverage'!F86,IF('adjusted coverage'!$C90='numbers and coverage by AT'!$G$1,'adjusted coverage'!F90,IF('adjusted coverage'!$C96='numbers and coverage by AT'!$G$1,'adjusted coverage'!F96,IF('adjusted coverage'!$C100='numbers and coverage by AT'!$G$1,'adjusted coverage'!F100,IF('adjusted coverage'!$C105='numbers and coverage by AT'!$G$1,'adjusted coverage'!F105,IF('adjusted coverage'!$C118='numbers and coverage by AT'!$G$1,'adjusted coverage'!F118,IF('adjusted coverage'!$C127='numbers and coverage by AT'!$G$1,'adjusted coverage'!F127,IF('adjusted coverage'!$C133='numbers and coverage by AT'!$G$1,'adjusted coverage'!F133,IF('adjusted coverage'!$C139='numbers and coverage by AT'!$G$1,'adjusted coverage'!F139,IF('adjusted coverage'!$C151='numbers and coverage by AT'!$G$1,'adjusted coverage'!F151,IF('adjusted coverage'!$C157='numbers and coverage by AT'!$G$1,'adjusted coverage'!F157,IF('adjusted coverage'!$C163='numbers and coverage by AT'!$G$1,'adjusted coverage'!F163,IF('adjusted coverage'!$C168='numbers and coverage by AT'!$G$1,'adjusted coverage'!F168,IF('adjusted coverage'!$C175='numbers and coverage by AT'!$G$1,'adjusted coverage'!F175,"")))))))))))))))))))))))))))</f>
        <v>0.81286504217432054</v>
      </c>
      <c r="G10" s="38"/>
      <c r="H10" s="39">
        <f>IF('adjusted coverage'!$C3='numbers and coverage by AT'!$G$1,'adjusted coverage'!H3,IF('adjusted coverage'!$C8='numbers and coverage by AT'!$G$1,'adjusted coverage'!H8,IF('adjusted coverage'!$C13='numbers and coverage by AT'!$G$1,'adjusted coverage'!H13,IF('adjusted coverage'!$C22='numbers and coverage by AT'!$G$1,'adjusted coverage'!H22,IF('adjusted coverage'!$C27='numbers and coverage by AT'!$G$1,'adjusted coverage'!H27,IF('adjusted coverage'!$C32='numbers and coverage by AT'!$G$1,'adjusted coverage'!H32,IF('adjusted coverage'!$C40='numbers and coverage by AT'!$G$1,'adjusted coverage'!H40,IF('adjusted coverage'!$C45='numbers and coverage by AT'!$G$1,'adjusted coverage'!H45,IF('adjusted coverage'!$C50='numbers and coverage by AT'!$G$1,'adjusted coverage'!H50,IF('adjusted coverage'!$C57='numbers and coverage by AT'!$G$1,'adjusted coverage'!H57,IF('adjusted coverage'!$C63='numbers and coverage by AT'!$G$1,'adjusted coverage'!H63,IF('adjusted coverage'!$C69='numbers and coverage by AT'!$G$1,'adjusted coverage'!H69,IF('adjusted coverage'!$C80='numbers and coverage by AT'!$G$1,'adjusted coverage'!H80,IF('adjusted coverage'!$C86='numbers and coverage by AT'!$G$1,'adjusted coverage'!H86,IF('adjusted coverage'!$C90='numbers and coverage by AT'!$G$1,'adjusted coverage'!H90,IF('adjusted coverage'!$C96='numbers and coverage by AT'!$G$1,'adjusted coverage'!H96,IF('adjusted coverage'!$C100='numbers and coverage by AT'!$G$1,'adjusted coverage'!H100,IF('adjusted coverage'!$C105='numbers and coverage by AT'!$G$1,'adjusted coverage'!H105,IF('adjusted coverage'!$C118='numbers and coverage by AT'!$G$1,'adjusted coverage'!H118,IF('adjusted coverage'!$C127='numbers and coverage by AT'!$G$1,'adjusted coverage'!H127,IF('adjusted coverage'!$C133='numbers and coverage by AT'!$G$1,'adjusted coverage'!H133,IF('adjusted coverage'!$C139='numbers and coverage by AT'!$G$1,'adjusted coverage'!H139,IF('adjusted coverage'!$C151='numbers and coverage by AT'!$G$1,'adjusted coverage'!H151,IF('adjusted coverage'!$C157='numbers and coverage by AT'!$G$1,'adjusted coverage'!H157,IF('adjusted coverage'!$C163='numbers and coverage by AT'!$G$1,'adjusted coverage'!H163,IF('adjusted coverage'!$C168='numbers and coverage by AT'!$G$1,'adjusted coverage'!H168,IF('adjusted coverage'!$C175='numbers and coverage by AT'!$G$1,'adjusted coverage'!H175,"")))))))))))))))))))))))))))</f>
        <v>0.91849103605066551</v>
      </c>
      <c r="I10" s="39">
        <f>IF('adjusted coverage'!$C3='numbers and coverage by AT'!$G$1,'adjusted coverage'!I3,IF('adjusted coverage'!$C8='numbers and coverage by AT'!$G$1,'adjusted coverage'!I8,IF('adjusted coverage'!$C13='numbers and coverage by AT'!$G$1,'adjusted coverage'!I13,IF('adjusted coverage'!$C22='numbers and coverage by AT'!$G$1,'adjusted coverage'!I22,IF('adjusted coverage'!$C27='numbers and coverage by AT'!$G$1,'adjusted coverage'!I27,IF('adjusted coverage'!$C32='numbers and coverage by AT'!$G$1,'adjusted coverage'!I32,IF('adjusted coverage'!$C40='numbers and coverage by AT'!$G$1,'adjusted coverage'!I40,IF('adjusted coverage'!$C45='numbers and coverage by AT'!$G$1,'adjusted coverage'!I45,IF('adjusted coverage'!$C50='numbers and coverage by AT'!$G$1,'adjusted coverage'!I50,IF('adjusted coverage'!$C57='numbers and coverage by AT'!$G$1,'adjusted coverage'!I57,IF('adjusted coverage'!$C63='numbers and coverage by AT'!$G$1,'adjusted coverage'!I63,IF('adjusted coverage'!$C69='numbers and coverage by AT'!$G$1,'adjusted coverage'!I69,IF('adjusted coverage'!$C80='numbers and coverage by AT'!$G$1,'adjusted coverage'!I80,IF('adjusted coverage'!$C86='numbers and coverage by AT'!$G$1,'adjusted coverage'!I86,IF('adjusted coverage'!$C90='numbers and coverage by AT'!$G$1,'adjusted coverage'!I90,IF('adjusted coverage'!$C96='numbers and coverage by AT'!$G$1,'adjusted coverage'!I96,IF('adjusted coverage'!$C100='numbers and coverage by AT'!$G$1,'adjusted coverage'!I100,IF('adjusted coverage'!$C105='numbers and coverage by AT'!$G$1,'adjusted coverage'!I105,IF('adjusted coverage'!$C118='numbers and coverage by AT'!$G$1,'adjusted coverage'!I118,IF('adjusted coverage'!$C127='numbers and coverage by AT'!$G$1,'adjusted coverage'!I127,IF('adjusted coverage'!$C133='numbers and coverage by AT'!$G$1,'adjusted coverage'!I133,IF('adjusted coverage'!$C139='numbers and coverage by AT'!$G$1,'adjusted coverage'!I139,IF('adjusted coverage'!$C151='numbers and coverage by AT'!$G$1,'adjusted coverage'!I151,IF('adjusted coverage'!$C157='numbers and coverage by AT'!$G$1,'adjusted coverage'!I157,IF('adjusted coverage'!$C163='numbers and coverage by AT'!$G$1,'adjusted coverage'!I163,IF('adjusted coverage'!$C168='numbers and coverage by AT'!$G$1,'adjusted coverage'!I168,IF('adjusted coverage'!$C175='numbers and coverage by AT'!$G$1,'adjusted coverage'!I175,"")))))))))))))))))))))))))))</f>
        <v>0.7840798960701526</v>
      </c>
      <c r="J10" s="38"/>
      <c r="K10" s="39">
        <f>IF('adjusted coverage'!$C3='numbers and coverage by AT'!$G$1,'adjusted coverage'!K3,IF('adjusted coverage'!$C8='numbers and coverage by AT'!$G$1,'adjusted coverage'!K8,IF('adjusted coverage'!$C13='numbers and coverage by AT'!$G$1,'adjusted coverage'!K13,IF('adjusted coverage'!$C22='numbers and coverage by AT'!$G$1,'adjusted coverage'!K22,IF('adjusted coverage'!$C27='numbers and coverage by AT'!$G$1,'adjusted coverage'!K27,IF('adjusted coverage'!$C32='numbers and coverage by AT'!$G$1,'adjusted coverage'!K32,IF('adjusted coverage'!$C40='numbers and coverage by AT'!$G$1,'adjusted coverage'!K40,IF('adjusted coverage'!$C45='numbers and coverage by AT'!$G$1,'adjusted coverage'!K45,IF('adjusted coverage'!$C50='numbers and coverage by AT'!$G$1,'adjusted coverage'!K50,IF('adjusted coverage'!$C57='numbers and coverage by AT'!$G$1,'adjusted coverage'!K57,IF('adjusted coverage'!$C63='numbers and coverage by AT'!$G$1,'adjusted coverage'!K63,IF('adjusted coverage'!$C69='numbers and coverage by AT'!$G$1,'adjusted coverage'!K69,IF('adjusted coverage'!$C80='numbers and coverage by AT'!$G$1,'adjusted coverage'!K80,IF('adjusted coverage'!$C86='numbers and coverage by AT'!$G$1,'adjusted coverage'!K86,IF('adjusted coverage'!$C90='numbers and coverage by AT'!$G$1,'adjusted coverage'!K90,IF('adjusted coverage'!$C96='numbers and coverage by AT'!$G$1,'adjusted coverage'!K96,IF('adjusted coverage'!$C100='numbers and coverage by AT'!$G$1,'adjusted coverage'!K100,IF('adjusted coverage'!$C105='numbers and coverage by AT'!$G$1,'adjusted coverage'!K105,IF('adjusted coverage'!$C118='numbers and coverage by AT'!$G$1,'adjusted coverage'!K118,IF('adjusted coverage'!$C127='numbers and coverage by AT'!$G$1,'adjusted coverage'!K127,IF('adjusted coverage'!$C133='numbers and coverage by AT'!$G$1,'adjusted coverage'!K133,IF('adjusted coverage'!$C139='numbers and coverage by AT'!$G$1,'adjusted coverage'!K139,IF('adjusted coverage'!$C151='numbers and coverage by AT'!$G$1,'adjusted coverage'!K151,IF('adjusted coverage'!$C157='numbers and coverage by AT'!$G$1,'adjusted coverage'!K157,IF('adjusted coverage'!$C163='numbers and coverage by AT'!$G$1,'adjusted coverage'!K163,IF('adjusted coverage'!$C168='numbers and coverage by AT'!$G$1,'adjusted coverage'!K168,IF('adjusted coverage'!$C175='numbers and coverage by AT'!$G$1,'adjusted coverage'!K175,"")))))))))))))))))))))))))))</f>
        <v>0.93161169757489304</v>
      </c>
      <c r="L10" s="39">
        <f>IF('adjusted coverage'!$C3='numbers and coverage by AT'!$G$1,'adjusted coverage'!L3,IF('adjusted coverage'!$C8='numbers and coverage by AT'!$G$1,'adjusted coverage'!L8,IF('adjusted coverage'!$C13='numbers and coverage by AT'!$G$1,'adjusted coverage'!L13,IF('adjusted coverage'!$C22='numbers and coverage by AT'!$G$1,'adjusted coverage'!L22,IF('adjusted coverage'!$C27='numbers and coverage by AT'!$G$1,'adjusted coverage'!L27,IF('adjusted coverage'!$C32='numbers and coverage by AT'!$G$1,'adjusted coverage'!L32,IF('adjusted coverage'!$C40='numbers and coverage by AT'!$G$1,'adjusted coverage'!L40,IF('adjusted coverage'!$C45='numbers and coverage by AT'!$G$1,'adjusted coverage'!L45,IF('adjusted coverage'!$C50='numbers and coverage by AT'!$G$1,'adjusted coverage'!L50,IF('adjusted coverage'!$C57='numbers and coverage by AT'!$G$1,'adjusted coverage'!L57,IF('adjusted coverage'!$C63='numbers and coverage by AT'!$G$1,'adjusted coverage'!L63,IF('adjusted coverage'!$C69='numbers and coverage by AT'!$G$1,'adjusted coverage'!L69,IF('adjusted coverage'!$C80='numbers and coverage by AT'!$G$1,'adjusted coverage'!L80,IF('adjusted coverage'!$C86='numbers and coverage by AT'!$G$1,'adjusted coverage'!L86,IF('adjusted coverage'!$C90='numbers and coverage by AT'!$G$1,'adjusted coverage'!L90,IF('adjusted coverage'!$C96='numbers and coverage by AT'!$G$1,'adjusted coverage'!L96,IF('adjusted coverage'!$C100='numbers and coverage by AT'!$G$1,'adjusted coverage'!L100,IF('adjusted coverage'!$C105='numbers and coverage by AT'!$G$1,'adjusted coverage'!L105,IF('adjusted coverage'!$C118='numbers and coverage by AT'!$G$1,'adjusted coverage'!L118,IF('adjusted coverage'!$C127='numbers and coverage by AT'!$G$1,'adjusted coverage'!L127,IF('adjusted coverage'!$C133='numbers and coverage by AT'!$G$1,'adjusted coverage'!L133,IF('adjusted coverage'!$C139='numbers and coverage by AT'!$G$1,'adjusted coverage'!L139,IF('adjusted coverage'!$C151='numbers and coverage by AT'!$G$1,'adjusted coverage'!L151,IF('adjusted coverage'!$C157='numbers and coverage by AT'!$G$1,'adjusted coverage'!L157,IF('adjusted coverage'!$C163='numbers and coverage by AT'!$G$1,'adjusted coverage'!L163,IF('adjusted coverage'!$C168='numbers and coverage by AT'!$G$1,'adjusted coverage'!L168,IF('adjusted coverage'!$C175='numbers and coverage by AT'!$G$1,'adjusted coverage'!L175,"")))))))))))))))))))))))))))</f>
        <v>0.81728067047075592</v>
      </c>
      <c r="M10" s="38"/>
      <c r="N10" s="39">
        <f>IF('adjusted coverage'!$C3='numbers and coverage by AT'!$G$1,'adjusted coverage'!N3,IF('adjusted coverage'!$C8='numbers and coverage by AT'!$G$1,'adjusted coverage'!N8,IF('adjusted coverage'!$C13='numbers and coverage by AT'!$G$1,'adjusted coverage'!N13,IF('adjusted coverage'!$C22='numbers and coverage by AT'!$G$1,'adjusted coverage'!N22,IF('adjusted coverage'!$C27='numbers and coverage by AT'!$G$1,'adjusted coverage'!N27,IF('adjusted coverage'!$C32='numbers and coverage by AT'!$G$1,'adjusted coverage'!N32,IF('adjusted coverage'!$C40='numbers and coverage by AT'!$G$1,'adjusted coverage'!N40,IF('adjusted coverage'!$C45='numbers and coverage by AT'!$G$1,'adjusted coverage'!N45,IF('adjusted coverage'!$C50='numbers and coverage by AT'!$G$1,'adjusted coverage'!N50,IF('adjusted coverage'!$C57='numbers and coverage by AT'!$G$1,'adjusted coverage'!N57,IF('adjusted coverage'!$C63='numbers and coverage by AT'!$G$1,'adjusted coverage'!N63,IF('adjusted coverage'!$C69='numbers and coverage by AT'!$G$1,'adjusted coverage'!N69,IF('adjusted coverage'!$C80='numbers and coverage by AT'!$G$1,'adjusted coverage'!N80,IF('adjusted coverage'!$C86='numbers and coverage by AT'!$G$1,'adjusted coverage'!N86,IF('adjusted coverage'!$C90='numbers and coverage by AT'!$G$1,'adjusted coverage'!N90,IF('adjusted coverage'!$C96='numbers and coverage by AT'!$G$1,'adjusted coverage'!N96,IF('adjusted coverage'!$C100='numbers and coverage by AT'!$G$1,'adjusted coverage'!N100,IF('adjusted coverage'!$C105='numbers and coverage by AT'!$G$1,'adjusted coverage'!N105,IF('adjusted coverage'!$C118='numbers and coverage by AT'!$G$1,'adjusted coverage'!N118,IF('adjusted coverage'!$C127='numbers and coverage by AT'!$G$1,'adjusted coverage'!N127,IF('adjusted coverage'!$C133='numbers and coverage by AT'!$G$1,'adjusted coverage'!N133,IF('adjusted coverage'!$C139='numbers and coverage by AT'!$G$1,'adjusted coverage'!N139,IF('adjusted coverage'!$C151='numbers and coverage by AT'!$G$1,'adjusted coverage'!N151,IF('adjusted coverage'!$C157='numbers and coverage by AT'!$G$1,'adjusted coverage'!N157,IF('adjusted coverage'!$C163='numbers and coverage by AT'!$G$1,'adjusted coverage'!N163,IF('adjusted coverage'!$C168='numbers and coverage by AT'!$G$1,'adjusted coverage'!N168,IF('adjusted coverage'!$C175='numbers and coverage by AT'!$G$1,'adjusted coverage'!N175,"")))))))))))))))))))))))))))</f>
        <v>0.915347597930525</v>
      </c>
      <c r="O10" s="39">
        <f>IF('adjusted coverage'!$C3='numbers and coverage by AT'!$G$1,'adjusted coverage'!O3,IF('adjusted coverage'!$C8='numbers and coverage by AT'!$G$1,'adjusted coverage'!O8,IF('adjusted coverage'!$C13='numbers and coverage by AT'!$G$1,'adjusted coverage'!O13,IF('adjusted coverage'!$C22='numbers and coverage by AT'!$G$1,'adjusted coverage'!O22,IF('adjusted coverage'!$C27='numbers and coverage by AT'!$G$1,'adjusted coverage'!O27,IF('adjusted coverage'!$C32='numbers and coverage by AT'!$G$1,'adjusted coverage'!O32,IF('adjusted coverage'!$C40='numbers and coverage by AT'!$G$1,'adjusted coverage'!O40,IF('adjusted coverage'!$C45='numbers and coverage by AT'!$G$1,'adjusted coverage'!O45,IF('adjusted coverage'!$C50='numbers and coverage by AT'!$G$1,'adjusted coverage'!O50,IF('adjusted coverage'!$C57='numbers and coverage by AT'!$G$1,'adjusted coverage'!O57,IF('adjusted coverage'!$C63='numbers and coverage by AT'!$G$1,'adjusted coverage'!O63,IF('adjusted coverage'!$C69='numbers and coverage by AT'!$G$1,'adjusted coverage'!O69,IF('adjusted coverage'!$C80='numbers and coverage by AT'!$G$1,'adjusted coverage'!O80,IF('adjusted coverage'!$C86='numbers and coverage by AT'!$G$1,'adjusted coverage'!O86,IF('adjusted coverage'!$C90='numbers and coverage by AT'!$G$1,'adjusted coverage'!O90,IF('adjusted coverage'!$C96='numbers and coverage by AT'!$G$1,'adjusted coverage'!O96,IF('adjusted coverage'!$C100='numbers and coverage by AT'!$G$1,'adjusted coverage'!O100,IF('adjusted coverage'!$C105='numbers and coverage by AT'!$G$1,'adjusted coverage'!O105,IF('adjusted coverage'!$C118='numbers and coverage by AT'!$G$1,'adjusted coverage'!O118,IF('adjusted coverage'!$C127='numbers and coverage by AT'!$G$1,'adjusted coverage'!O127,IF('adjusted coverage'!$C133='numbers and coverage by AT'!$G$1,'adjusted coverage'!O133,IF('adjusted coverage'!$C139='numbers and coverage by AT'!$G$1,'adjusted coverage'!O139,IF('adjusted coverage'!$C151='numbers and coverage by AT'!$G$1,'adjusted coverage'!O151,IF('adjusted coverage'!$C157='numbers and coverage by AT'!$G$1,'adjusted coverage'!O157,IF('adjusted coverage'!$C163='numbers and coverage by AT'!$G$1,'adjusted coverage'!O163,IF('adjusted coverage'!$C168='numbers and coverage by AT'!$G$1,'adjusted coverage'!O168,IF('adjusted coverage'!$C175='numbers and coverage by AT'!$G$1,'adjusted coverage'!O175,"")))))))))))))))))))))))))))</f>
        <v>0.82473429416112354</v>
      </c>
      <c r="P10" s="38"/>
      <c r="Q10" s="39">
        <f>IF('adjusted coverage'!$C3='numbers and coverage by AT'!$G$1,'adjusted coverage'!Q3,IF('adjusted coverage'!$C8='numbers and coverage by AT'!$G$1,'adjusted coverage'!Q8,IF('adjusted coverage'!$C13='numbers and coverage by AT'!$G$1,'adjusted coverage'!Q13,IF('adjusted coverage'!$C22='numbers and coverage by AT'!$G$1,'adjusted coverage'!Q22,IF('adjusted coverage'!$C27='numbers and coverage by AT'!$G$1,'adjusted coverage'!Q27,IF('adjusted coverage'!$C32='numbers and coverage by AT'!$G$1,'adjusted coverage'!Q32,IF('adjusted coverage'!$C40='numbers and coverage by AT'!$G$1,'adjusted coverage'!Q40,IF('adjusted coverage'!$C45='numbers and coverage by AT'!$G$1,'adjusted coverage'!Q45,IF('adjusted coverage'!$C50='numbers and coverage by AT'!$G$1,'adjusted coverage'!Q50,IF('adjusted coverage'!$C57='numbers and coverage by AT'!$G$1,'adjusted coverage'!Q57,IF('adjusted coverage'!$C63='numbers and coverage by AT'!$G$1,'adjusted coverage'!Q63,IF('adjusted coverage'!$C69='numbers and coverage by AT'!$G$1,'adjusted coverage'!Q69,IF('adjusted coverage'!$C80='numbers and coverage by AT'!$G$1,'adjusted coverage'!Q80,IF('adjusted coverage'!$C86='numbers and coverage by AT'!$G$1,'adjusted coverage'!Q86,IF('adjusted coverage'!$C90='numbers and coverage by AT'!$G$1,'adjusted coverage'!Q90,IF('adjusted coverage'!$C96='numbers and coverage by AT'!$G$1,'adjusted coverage'!Q96,IF('adjusted coverage'!$C100='numbers and coverage by AT'!$G$1,'adjusted coverage'!Q100,IF('adjusted coverage'!$C105='numbers and coverage by AT'!$G$1,'adjusted coverage'!Q105,IF('adjusted coverage'!$C118='numbers and coverage by AT'!$G$1,'adjusted coverage'!Q118,IF('adjusted coverage'!$C127='numbers and coverage by AT'!$G$1,'adjusted coverage'!Q127,IF('adjusted coverage'!$C133='numbers and coverage by AT'!$G$1,'adjusted coverage'!Q133,IF('adjusted coverage'!$C139='numbers and coverage by AT'!$G$1,'adjusted coverage'!Q139,IF('adjusted coverage'!$C151='numbers and coverage by AT'!$G$1,'adjusted coverage'!Q151,IF('adjusted coverage'!$C157='numbers and coverage by AT'!$G$1,'adjusted coverage'!Q157,IF('adjusted coverage'!$C163='numbers and coverage by AT'!$G$1,'adjusted coverage'!Q163,IF('adjusted coverage'!$C168='numbers and coverage by AT'!$G$1,'adjusted coverage'!Q168,IF('adjusted coverage'!$C175='numbers and coverage by AT'!$G$1,'adjusted coverage'!Q175,"")))))))))))))))))))))))))))</f>
        <v>0.92192984</v>
      </c>
      <c r="R10" s="39">
        <f>IF('adjusted coverage'!$C3='numbers and coverage by AT'!$G$1,'adjusted coverage'!R3,IF('adjusted coverage'!$C8='numbers and coverage by AT'!$G$1,'adjusted coverage'!R8,IF('adjusted coverage'!$C13='numbers and coverage by AT'!$G$1,'adjusted coverage'!R13,IF('adjusted coverage'!$C22='numbers and coverage by AT'!$G$1,'adjusted coverage'!R22,IF('adjusted coverage'!$C27='numbers and coverage by AT'!$G$1,'adjusted coverage'!R27,IF('adjusted coverage'!$C32='numbers and coverage by AT'!$G$1,'adjusted coverage'!R32,IF('adjusted coverage'!$C40='numbers and coverage by AT'!$G$1,'adjusted coverage'!R40,IF('adjusted coverage'!$C45='numbers and coverage by AT'!$G$1,'adjusted coverage'!R45,IF('adjusted coverage'!$C50='numbers and coverage by AT'!$G$1,'adjusted coverage'!R50,IF('adjusted coverage'!$C57='numbers and coverage by AT'!$G$1,'adjusted coverage'!R57,IF('adjusted coverage'!$C63='numbers and coverage by AT'!$G$1,'adjusted coverage'!R63,IF('adjusted coverage'!$C69='numbers and coverage by AT'!$G$1,'adjusted coverage'!R69,IF('adjusted coverage'!$C80='numbers and coverage by AT'!$G$1,'adjusted coverage'!R80,IF('adjusted coverage'!$C86='numbers and coverage by AT'!$G$1,'adjusted coverage'!R86,IF('adjusted coverage'!$C90='numbers and coverage by AT'!$G$1,'adjusted coverage'!R90,IF('adjusted coverage'!$C96='numbers and coverage by AT'!$G$1,'adjusted coverage'!R96,IF('adjusted coverage'!$C100='numbers and coverage by AT'!$G$1,'adjusted coverage'!R100,IF('adjusted coverage'!$C105='numbers and coverage by AT'!$G$1,'adjusted coverage'!R105,IF('adjusted coverage'!$C118='numbers and coverage by AT'!$G$1,'adjusted coverage'!R118,IF('adjusted coverage'!$C127='numbers and coverage by AT'!$G$1,'adjusted coverage'!R127,IF('adjusted coverage'!$C133='numbers and coverage by AT'!$G$1,'adjusted coverage'!R133,IF('adjusted coverage'!$C139='numbers and coverage by AT'!$G$1,'adjusted coverage'!R139,IF('adjusted coverage'!$C151='numbers and coverage by AT'!$G$1,'adjusted coverage'!R151,IF('adjusted coverage'!$C157='numbers and coverage by AT'!$G$1,'adjusted coverage'!R157,IF('adjusted coverage'!$C163='numbers and coverage by AT'!$G$1,'adjusted coverage'!R163,IF('adjusted coverage'!$C168='numbers and coverage by AT'!$G$1,'adjusted coverage'!R168,IF('adjusted coverage'!$C175='numbers and coverage by AT'!$G$1,'adjusted coverage'!R175,"")))))))))))))))))))))))))))</f>
        <v>0.81975774999999995</v>
      </c>
      <c r="S10" s="38"/>
      <c r="T10" s="39">
        <f>IF('adjusted coverage'!$C3='numbers and coverage by AT'!$G$1,'adjusted coverage'!T3,IF('adjusted coverage'!$C8='numbers and coverage by AT'!$G$1,'adjusted coverage'!T8,IF('adjusted coverage'!$C13='numbers and coverage by AT'!$G$1,'adjusted coverage'!T13,IF('adjusted coverage'!$C22='numbers and coverage by AT'!$G$1,'adjusted coverage'!T22,IF('adjusted coverage'!$C27='numbers and coverage by AT'!$G$1,'adjusted coverage'!T27,IF('adjusted coverage'!$C32='numbers and coverage by AT'!$G$1,'adjusted coverage'!T32,IF('adjusted coverage'!$C40='numbers and coverage by AT'!$G$1,'adjusted coverage'!T40,IF('adjusted coverage'!$C45='numbers and coverage by AT'!$G$1,'adjusted coverage'!T45,IF('adjusted coverage'!$C50='numbers and coverage by AT'!$G$1,'adjusted coverage'!T50,IF('adjusted coverage'!$C57='numbers and coverage by AT'!$G$1,'adjusted coverage'!T57,IF('adjusted coverage'!$C63='numbers and coverage by AT'!$G$1,'adjusted coverage'!T63,IF('adjusted coverage'!$C69='numbers and coverage by AT'!$G$1,'adjusted coverage'!T69,IF('adjusted coverage'!$C80='numbers and coverage by AT'!$G$1,'adjusted coverage'!T80,IF('adjusted coverage'!$C86='numbers and coverage by AT'!$G$1,'adjusted coverage'!T86,IF('adjusted coverage'!$C90='numbers and coverage by AT'!$G$1,'adjusted coverage'!T90,IF('adjusted coverage'!$C96='numbers and coverage by AT'!$G$1,'adjusted coverage'!T96,IF('adjusted coverage'!$C100='numbers and coverage by AT'!$G$1,'adjusted coverage'!T100,IF('adjusted coverage'!$C105='numbers and coverage by AT'!$G$1,'adjusted coverage'!T105,IF('adjusted coverage'!$C118='numbers and coverage by AT'!$G$1,'adjusted coverage'!T118,IF('adjusted coverage'!$C127='numbers and coverage by AT'!$G$1,'adjusted coverage'!T127,IF('adjusted coverage'!$C133='numbers and coverage by AT'!$G$1,'adjusted coverage'!T133,IF('adjusted coverage'!$C139='numbers and coverage by AT'!$G$1,'adjusted coverage'!T139,IF('adjusted coverage'!$C151='numbers and coverage by AT'!$G$1,'adjusted coverage'!T151,IF('adjusted coverage'!$C157='numbers and coverage by AT'!$G$1,'adjusted coverage'!T157,IF('adjusted coverage'!$C163='numbers and coverage by AT'!$G$1,'adjusted coverage'!T163,IF('adjusted coverage'!$C168='numbers and coverage by AT'!$G$1,'adjusted coverage'!T168,IF('adjusted coverage'!$C175='numbers and coverage by AT'!$G$1,'adjusted coverage'!T175,"")))))))))))))))))))))))))))</f>
        <v>0.93309680000000006</v>
      </c>
      <c r="U10" s="39">
        <f>IF('adjusted coverage'!$C3='numbers and coverage by AT'!$G$1,'adjusted coverage'!U3,IF('adjusted coverage'!$C8='numbers and coverage by AT'!$G$1,'adjusted coverage'!U8,IF('adjusted coverage'!$C13='numbers and coverage by AT'!$G$1,'adjusted coverage'!U13,IF('adjusted coverage'!$C22='numbers and coverage by AT'!$G$1,'adjusted coverage'!U22,IF('adjusted coverage'!$C27='numbers and coverage by AT'!$G$1,'adjusted coverage'!U27,IF('adjusted coverage'!$C32='numbers and coverage by AT'!$G$1,'adjusted coverage'!U32,IF('adjusted coverage'!$C40='numbers and coverage by AT'!$G$1,'adjusted coverage'!U40,IF('adjusted coverage'!$C45='numbers and coverage by AT'!$G$1,'adjusted coverage'!U45,IF('adjusted coverage'!$C50='numbers and coverage by AT'!$G$1,'adjusted coverage'!U50,IF('adjusted coverage'!$C57='numbers and coverage by AT'!$G$1,'adjusted coverage'!U57,IF('adjusted coverage'!$C63='numbers and coverage by AT'!$G$1,'adjusted coverage'!U63,IF('adjusted coverage'!$C69='numbers and coverage by AT'!$G$1,'adjusted coverage'!U69,IF('adjusted coverage'!$C80='numbers and coverage by AT'!$G$1,'adjusted coverage'!U80,IF('adjusted coverage'!$C86='numbers and coverage by AT'!$G$1,'adjusted coverage'!U86,IF('adjusted coverage'!$C90='numbers and coverage by AT'!$G$1,'adjusted coverage'!U90,IF('adjusted coverage'!$C96='numbers and coverage by AT'!$G$1,'adjusted coverage'!U96,IF('adjusted coverage'!$C100='numbers and coverage by AT'!$G$1,'adjusted coverage'!U100,IF('adjusted coverage'!$C105='numbers and coverage by AT'!$G$1,'adjusted coverage'!U105,IF('adjusted coverage'!$C118='numbers and coverage by AT'!$G$1,'adjusted coverage'!U118,IF('adjusted coverage'!$C127='numbers and coverage by AT'!$G$1,'adjusted coverage'!U127,IF('adjusted coverage'!$C133='numbers and coverage by AT'!$G$1,'adjusted coverage'!U133,IF('adjusted coverage'!$C139='numbers and coverage by AT'!$G$1,'adjusted coverage'!U139,IF('adjusted coverage'!$C151='numbers and coverage by AT'!$G$1,'adjusted coverage'!U151,IF('adjusted coverage'!$C157='numbers and coverage by AT'!$G$1,'adjusted coverage'!U157,IF('adjusted coverage'!$C163='numbers and coverage by AT'!$G$1,'adjusted coverage'!U163,IF('adjusted coverage'!$C168='numbers and coverage by AT'!$G$1,'adjusted coverage'!U168,IF('adjusted coverage'!$C175='numbers and coverage by AT'!$G$1,'adjusted coverage'!U175,"")))))))))))))))))))))))))))</f>
        <v>0.82366440000000007</v>
      </c>
      <c r="V10" s="38"/>
      <c r="W10" s="39">
        <f>IF('adjusted coverage'!$C3='numbers and coverage by AT'!$G$1,'adjusted coverage'!W3,IF('adjusted coverage'!$C8='numbers and coverage by AT'!$G$1,'adjusted coverage'!W8,IF('adjusted coverage'!$C13='numbers and coverage by AT'!$G$1,'adjusted coverage'!W13,IF('adjusted coverage'!$C22='numbers and coverage by AT'!$G$1,'adjusted coverage'!W22,IF('adjusted coverage'!$C27='numbers and coverage by AT'!$G$1,'adjusted coverage'!W27,IF('adjusted coverage'!$C32='numbers and coverage by AT'!$G$1,'adjusted coverage'!W32,IF('adjusted coverage'!$C40='numbers and coverage by AT'!$G$1,'adjusted coverage'!W40,IF('adjusted coverage'!$C45='numbers and coverage by AT'!$G$1,'adjusted coverage'!W45,IF('adjusted coverage'!$C50='numbers and coverage by AT'!$G$1,'adjusted coverage'!W50,IF('adjusted coverage'!$C57='numbers and coverage by AT'!$G$1,'adjusted coverage'!W57,IF('adjusted coverage'!$C63='numbers and coverage by AT'!$G$1,'adjusted coverage'!W63,IF('adjusted coverage'!$C69='numbers and coverage by AT'!$G$1,'adjusted coverage'!W69,IF('adjusted coverage'!$C80='numbers and coverage by AT'!$G$1,'adjusted coverage'!W80,IF('adjusted coverage'!$C86='numbers and coverage by AT'!$G$1,'adjusted coverage'!W86,IF('adjusted coverage'!$C90='numbers and coverage by AT'!$G$1,'adjusted coverage'!W90,IF('adjusted coverage'!$C96='numbers and coverage by AT'!$G$1,'adjusted coverage'!W96,IF('adjusted coverage'!$C100='numbers and coverage by AT'!$G$1,'adjusted coverage'!W100,IF('adjusted coverage'!$C105='numbers and coverage by AT'!$G$1,'adjusted coverage'!W105,IF('adjusted coverage'!$C118='numbers and coverage by AT'!$G$1,'adjusted coverage'!W118,IF('adjusted coverage'!$C127='numbers and coverage by AT'!$G$1,'adjusted coverage'!W127,IF('adjusted coverage'!$C133='numbers and coverage by AT'!$G$1,'adjusted coverage'!W133,IF('adjusted coverage'!$C139='numbers and coverage by AT'!$G$1,'adjusted coverage'!W139,IF('adjusted coverage'!$C151='numbers and coverage by AT'!$G$1,'adjusted coverage'!W151,IF('adjusted coverage'!$C157='numbers and coverage by AT'!$G$1,'adjusted coverage'!W157,IF('adjusted coverage'!$C163='numbers and coverage by AT'!$G$1,'adjusted coverage'!W163,IF('adjusted coverage'!$C168='numbers and coverage by AT'!$G$1,'adjusted coverage'!W168,IF('adjusted coverage'!$C175='numbers and coverage by AT'!$G$1,'adjusted coverage'!W175,"")))))))))))))))))))))))))))</f>
        <v>0.94415176000000001</v>
      </c>
      <c r="X10" s="39">
        <f>IF('adjusted coverage'!$C3='numbers and coverage by AT'!$G$1,'adjusted coverage'!X3,IF('adjusted coverage'!$C8='numbers and coverage by AT'!$G$1,'adjusted coverage'!X8,IF('adjusted coverage'!$C13='numbers and coverage by AT'!$G$1,'adjusted coverage'!X13,IF('adjusted coverage'!$C22='numbers and coverage by AT'!$G$1,'adjusted coverage'!X22,IF('adjusted coverage'!$C27='numbers and coverage by AT'!$G$1,'adjusted coverage'!X27,IF('adjusted coverage'!$C32='numbers and coverage by AT'!$G$1,'adjusted coverage'!X32,IF('adjusted coverage'!$C40='numbers and coverage by AT'!$G$1,'adjusted coverage'!X40,IF('adjusted coverage'!$C45='numbers and coverage by AT'!$G$1,'adjusted coverage'!X45,IF('adjusted coverage'!$C50='numbers and coverage by AT'!$G$1,'adjusted coverage'!X50,IF('adjusted coverage'!$C57='numbers and coverage by AT'!$G$1,'adjusted coverage'!X57,IF('adjusted coverage'!$C63='numbers and coverage by AT'!$G$1,'adjusted coverage'!X63,IF('adjusted coverage'!$C69='numbers and coverage by AT'!$G$1,'adjusted coverage'!X69,IF('adjusted coverage'!$C80='numbers and coverage by AT'!$G$1,'adjusted coverage'!X80,IF('adjusted coverage'!$C86='numbers and coverage by AT'!$G$1,'adjusted coverage'!X86,IF('adjusted coverage'!$C90='numbers and coverage by AT'!$G$1,'adjusted coverage'!X90,IF('adjusted coverage'!$C96='numbers and coverage by AT'!$G$1,'adjusted coverage'!X96,IF('adjusted coverage'!$C100='numbers and coverage by AT'!$G$1,'adjusted coverage'!X100,IF('adjusted coverage'!$C105='numbers and coverage by AT'!$G$1,'adjusted coverage'!X105,IF('adjusted coverage'!$C118='numbers and coverage by AT'!$G$1,'adjusted coverage'!X118,IF('adjusted coverage'!$C127='numbers and coverage by AT'!$G$1,'adjusted coverage'!X127,IF('adjusted coverage'!$C133='numbers and coverage by AT'!$G$1,'adjusted coverage'!X133,IF('adjusted coverage'!$C139='numbers and coverage by AT'!$G$1,'adjusted coverage'!X139,IF('adjusted coverage'!$C151='numbers and coverage by AT'!$G$1,'adjusted coverage'!X151,IF('adjusted coverage'!$C157='numbers and coverage by AT'!$G$1,'adjusted coverage'!X157,IF('adjusted coverage'!$C163='numbers and coverage by AT'!$G$1,'adjusted coverage'!X163,IF('adjusted coverage'!$C168='numbers and coverage by AT'!$G$1,'adjusted coverage'!X168,IF('adjusted coverage'!$C175='numbers and coverage by AT'!$G$1,'adjusted coverage'!X175,"")))))))))))))))))))))))))))</f>
        <v>0.83656075000000008</v>
      </c>
    </row>
    <row r="11" spans="1:28" x14ac:dyDescent="0.25">
      <c r="A11" s="23" t="str">
        <f>IF('adjusted coverage'!$C4='numbers and coverage by AT'!$G$1,'adjusted coverage'!A4,IF('adjusted coverage'!$C9='numbers and coverage by AT'!$G$1,'adjusted coverage'!A9,IF('adjusted coverage'!$C14='numbers and coverage by AT'!$G$1,'adjusted coverage'!A14,IF('adjusted coverage'!$C23='numbers and coverage by AT'!$G$1,'adjusted coverage'!A23,IF('adjusted coverage'!$C28='numbers and coverage by AT'!$G$1,'adjusted coverage'!A28,IF('adjusted coverage'!$C33='numbers and coverage by AT'!$G$1,'adjusted coverage'!A33,IF('adjusted coverage'!$C41='numbers and coverage by AT'!$G$1,'adjusted coverage'!A41,IF('adjusted coverage'!$C46='numbers and coverage by AT'!$G$1,'adjusted coverage'!A46,IF('adjusted coverage'!$C51='numbers and coverage by AT'!$G$1,'adjusted coverage'!A51,IF('adjusted coverage'!$C58='numbers and coverage by AT'!$G$1,'adjusted coverage'!A58,IF('adjusted coverage'!$C64='numbers and coverage by AT'!$G$1,'adjusted coverage'!A64,IF('adjusted coverage'!$C70='numbers and coverage by AT'!$G$1,'adjusted coverage'!A70,IF('adjusted coverage'!$C81='numbers and coverage by AT'!$G$1,'adjusted coverage'!A81,IF('adjusted coverage'!$C87='numbers and coverage by AT'!$G$1,'adjusted coverage'!A87,IF('adjusted coverage'!$C91='numbers and coverage by AT'!$G$1,'adjusted coverage'!A91,IF('adjusted coverage'!$C97='numbers and coverage by AT'!$G$1,'adjusted coverage'!A97,IF('adjusted coverage'!$C101='numbers and coverage by AT'!$G$1,'adjusted coverage'!A101,IF('adjusted coverage'!$C106='numbers and coverage by AT'!$G$1,'adjusted coverage'!A106,IF('adjusted coverage'!$C119='numbers and coverage by AT'!$G$1,'adjusted coverage'!A119,IF('adjusted coverage'!$C128='numbers and coverage by AT'!$G$1,'adjusted coverage'!A128,IF('adjusted coverage'!$C134='numbers and coverage by AT'!$G$1,'adjusted coverage'!A134,IF('adjusted coverage'!$C140='numbers and coverage by AT'!$G$1,'adjusted coverage'!A140,IF('adjusted coverage'!$C152='numbers and coverage by AT'!$G$1,'adjusted coverage'!A152,IF('adjusted coverage'!$C158='numbers and coverage by AT'!$G$1,'adjusted coverage'!A158,IF('adjusted coverage'!$C164='numbers and coverage by AT'!$G$1,'adjusted coverage'!A164,IF('adjusted coverage'!$C169='numbers and coverage by AT'!$G$1,'adjusted coverage'!A169,IF('adjusted coverage'!$C176='numbers and coverage by AT'!$G$1,'adjusted coverage'!A176,"")))))))))))))))))))))))))))</f>
        <v>5NL</v>
      </c>
      <c r="B11" s="23" t="str">
        <f>IF('adjusted coverage'!$C4='numbers and coverage by AT'!$G$1,'adjusted coverage'!B4,IF('adjusted coverage'!$C9='numbers and coverage by AT'!$G$1,'adjusted coverage'!B9,IF('adjusted coverage'!$C14='numbers and coverage by AT'!$G$1,'adjusted coverage'!B14,IF('adjusted coverage'!$C23='numbers and coverage by AT'!$G$1,'adjusted coverage'!B23,IF('adjusted coverage'!$C28='numbers and coverage by AT'!$G$1,'adjusted coverage'!B28,IF('adjusted coverage'!$C33='numbers and coverage by AT'!$G$1,'adjusted coverage'!B33,IF('adjusted coverage'!$C41='numbers and coverage by AT'!$G$1,'adjusted coverage'!B41,IF('adjusted coverage'!$C46='numbers and coverage by AT'!$G$1,'adjusted coverage'!B46,IF('adjusted coverage'!$C51='numbers and coverage by AT'!$G$1,'adjusted coverage'!B51,IF('adjusted coverage'!$C58='numbers and coverage by AT'!$G$1,'adjusted coverage'!B58,IF('adjusted coverage'!$C64='numbers and coverage by AT'!$G$1,'adjusted coverage'!B64,IF('adjusted coverage'!$C70='numbers and coverage by AT'!$G$1,'adjusted coverage'!B70,IF('adjusted coverage'!$C81='numbers and coverage by AT'!$G$1,'adjusted coverage'!B81,IF('adjusted coverage'!$C87='numbers and coverage by AT'!$G$1,'adjusted coverage'!B87,IF('adjusted coverage'!$C91='numbers and coverage by AT'!$G$1,'adjusted coverage'!B91,IF('adjusted coverage'!$C97='numbers and coverage by AT'!$G$1,'adjusted coverage'!B97,IF('adjusted coverage'!$C101='numbers and coverage by AT'!$G$1,'adjusted coverage'!B101,IF('adjusted coverage'!$C106='numbers and coverage by AT'!$G$1,'adjusted coverage'!B106,IF('adjusted coverage'!$C119='numbers and coverage by AT'!$G$1,'adjusted coverage'!B119,IF('adjusted coverage'!$C128='numbers and coverage by AT'!$G$1,'adjusted coverage'!B128,IF('adjusted coverage'!$C134='numbers and coverage by AT'!$G$1,'adjusted coverage'!B134,IF('adjusted coverage'!$C140='numbers and coverage by AT'!$G$1,'adjusted coverage'!B140,IF('adjusted coverage'!$C152='numbers and coverage by AT'!$G$1,'adjusted coverage'!B152,IF('adjusted coverage'!$C158='numbers and coverage by AT'!$G$1,'adjusted coverage'!B158,IF('adjusted coverage'!$C164='numbers and coverage by AT'!$G$1,'adjusted coverage'!B164,IF('adjusted coverage'!$C169='numbers and coverage by AT'!$G$1,'adjusted coverage'!B169,IF('adjusted coverage'!$C176='numbers and coverage by AT'!$G$1,'adjusted coverage'!B176,"")))))))))))))))))))))))))))</f>
        <v>Liverpool PCT</v>
      </c>
      <c r="D11" s="36"/>
      <c r="E11" s="39">
        <f>IF('adjusted coverage'!$C4='numbers and coverage by AT'!$G$1,'adjusted coverage'!E4,IF('adjusted coverage'!$C9='numbers and coverage by AT'!$G$1,'adjusted coverage'!E9,IF('adjusted coverage'!$C14='numbers and coverage by AT'!$G$1,'adjusted coverage'!E14,IF('adjusted coverage'!$C23='numbers and coverage by AT'!$G$1,'adjusted coverage'!E23,IF('adjusted coverage'!$C28='numbers and coverage by AT'!$G$1,'adjusted coverage'!E28,IF('adjusted coverage'!$C33='numbers and coverage by AT'!$G$1,'adjusted coverage'!E33,IF('adjusted coverage'!$C41='numbers and coverage by AT'!$G$1,'adjusted coverage'!E41,IF('adjusted coverage'!$C46='numbers and coverage by AT'!$G$1,'adjusted coverage'!E46,IF('adjusted coverage'!$C51='numbers and coverage by AT'!$G$1,'adjusted coverage'!E51,IF('adjusted coverage'!$C58='numbers and coverage by AT'!$G$1,'adjusted coverage'!E58,IF('adjusted coverage'!$C64='numbers and coverage by AT'!$G$1,'adjusted coverage'!E64,IF('adjusted coverage'!$C70='numbers and coverage by AT'!$G$1,'adjusted coverage'!E70,IF('adjusted coverage'!$C81='numbers and coverage by AT'!$G$1,'adjusted coverage'!E81,IF('adjusted coverage'!$C87='numbers and coverage by AT'!$G$1,'adjusted coverage'!E87,IF('adjusted coverage'!$C91='numbers and coverage by AT'!$G$1,'adjusted coverage'!E91,IF('adjusted coverage'!$C97='numbers and coverage by AT'!$G$1,'adjusted coverage'!E97,IF('adjusted coverage'!$C101='numbers and coverage by AT'!$G$1,'adjusted coverage'!E101,IF('adjusted coverage'!$C106='numbers and coverage by AT'!$G$1,'adjusted coverage'!E106,IF('adjusted coverage'!$C119='numbers and coverage by AT'!$G$1,'adjusted coverage'!E119,IF('adjusted coverage'!$C128='numbers and coverage by AT'!$G$1,'adjusted coverage'!E128,IF('adjusted coverage'!$C134='numbers and coverage by AT'!$G$1,'adjusted coverage'!E134,IF('adjusted coverage'!$C140='numbers and coverage by AT'!$G$1,'adjusted coverage'!E140,IF('adjusted coverage'!$C152='numbers and coverage by AT'!$G$1,'adjusted coverage'!E152,IF('adjusted coverage'!$C158='numbers and coverage by AT'!$G$1,'adjusted coverage'!E158,IF('adjusted coverage'!$C164='numbers and coverage by AT'!$G$1,'adjusted coverage'!E164,IF('adjusted coverage'!$C169='numbers and coverage by AT'!$G$1,'adjusted coverage'!E169,IF('adjusted coverage'!$C176='numbers and coverage by AT'!$G$1,'adjusted coverage'!E176,"")))))))))))))))))))))))))))</f>
        <v>0.94887715370019021</v>
      </c>
      <c r="F11" s="39">
        <f>IF('adjusted coverage'!$C4='numbers and coverage by AT'!$G$1,'adjusted coverage'!F4,IF('adjusted coverage'!$C9='numbers and coverage by AT'!$G$1,'adjusted coverage'!F9,IF('adjusted coverage'!$C14='numbers and coverage by AT'!$G$1,'adjusted coverage'!F14,IF('adjusted coverage'!$C23='numbers and coverage by AT'!$G$1,'adjusted coverage'!F23,IF('adjusted coverage'!$C28='numbers and coverage by AT'!$G$1,'adjusted coverage'!F28,IF('adjusted coverage'!$C33='numbers and coverage by AT'!$G$1,'adjusted coverage'!F33,IF('adjusted coverage'!$C41='numbers and coverage by AT'!$G$1,'adjusted coverage'!F41,IF('adjusted coverage'!$C46='numbers and coverage by AT'!$G$1,'adjusted coverage'!F46,IF('adjusted coverage'!$C51='numbers and coverage by AT'!$G$1,'adjusted coverage'!F51,IF('adjusted coverage'!$C58='numbers and coverage by AT'!$G$1,'adjusted coverage'!F58,IF('adjusted coverage'!$C64='numbers and coverage by AT'!$G$1,'adjusted coverage'!F64,IF('adjusted coverage'!$C70='numbers and coverage by AT'!$G$1,'adjusted coverage'!F70,IF('adjusted coverage'!$C81='numbers and coverage by AT'!$G$1,'adjusted coverage'!F81,IF('adjusted coverage'!$C87='numbers and coverage by AT'!$G$1,'adjusted coverage'!F87,IF('adjusted coverage'!$C91='numbers and coverage by AT'!$G$1,'adjusted coverage'!F91,IF('adjusted coverage'!$C97='numbers and coverage by AT'!$G$1,'adjusted coverage'!F97,IF('adjusted coverage'!$C101='numbers and coverage by AT'!$G$1,'adjusted coverage'!F101,IF('adjusted coverage'!$C106='numbers and coverage by AT'!$G$1,'adjusted coverage'!F106,IF('adjusted coverage'!$C119='numbers and coverage by AT'!$G$1,'adjusted coverage'!F119,IF('adjusted coverage'!$C128='numbers and coverage by AT'!$G$1,'adjusted coverage'!F128,IF('adjusted coverage'!$C134='numbers and coverage by AT'!$G$1,'adjusted coverage'!F134,IF('adjusted coverage'!$C140='numbers and coverage by AT'!$G$1,'adjusted coverage'!F140,IF('adjusted coverage'!$C152='numbers and coverage by AT'!$G$1,'adjusted coverage'!F152,IF('adjusted coverage'!$C158='numbers and coverage by AT'!$G$1,'adjusted coverage'!F158,IF('adjusted coverage'!$C164='numbers and coverage by AT'!$G$1,'adjusted coverage'!F164,IF('adjusted coverage'!$C169='numbers and coverage by AT'!$G$1,'adjusted coverage'!F169,IF('adjusted coverage'!$C176='numbers and coverage by AT'!$G$1,'adjusted coverage'!F176,"")))))))))))))))))))))))))))</f>
        <v>0.8479239089184063</v>
      </c>
      <c r="G11" s="38"/>
      <c r="H11" s="39">
        <f>IF('adjusted coverage'!$C4='numbers and coverage by AT'!$G$1,'adjusted coverage'!H4,IF('adjusted coverage'!$C9='numbers and coverage by AT'!$G$1,'adjusted coverage'!H9,IF('adjusted coverage'!$C14='numbers and coverage by AT'!$G$1,'adjusted coverage'!H14,IF('adjusted coverage'!$C23='numbers and coverage by AT'!$G$1,'adjusted coverage'!H23,IF('adjusted coverage'!$C28='numbers and coverage by AT'!$G$1,'adjusted coverage'!H28,IF('adjusted coverage'!$C33='numbers and coverage by AT'!$G$1,'adjusted coverage'!H33,IF('adjusted coverage'!$C41='numbers and coverage by AT'!$G$1,'adjusted coverage'!H41,IF('adjusted coverage'!$C46='numbers and coverage by AT'!$G$1,'adjusted coverage'!H46,IF('adjusted coverage'!$C51='numbers and coverage by AT'!$G$1,'adjusted coverage'!H51,IF('adjusted coverage'!$C58='numbers and coverage by AT'!$G$1,'adjusted coverage'!H58,IF('adjusted coverage'!$C64='numbers and coverage by AT'!$G$1,'adjusted coverage'!H64,IF('adjusted coverage'!$C70='numbers and coverage by AT'!$G$1,'adjusted coverage'!H70,IF('adjusted coverage'!$C81='numbers and coverage by AT'!$G$1,'adjusted coverage'!H81,IF('adjusted coverage'!$C87='numbers and coverage by AT'!$G$1,'adjusted coverage'!H87,IF('adjusted coverage'!$C91='numbers and coverage by AT'!$G$1,'adjusted coverage'!H91,IF('adjusted coverage'!$C97='numbers and coverage by AT'!$G$1,'adjusted coverage'!H97,IF('adjusted coverage'!$C101='numbers and coverage by AT'!$G$1,'adjusted coverage'!H101,IF('adjusted coverage'!$C106='numbers and coverage by AT'!$G$1,'adjusted coverage'!H106,IF('adjusted coverage'!$C119='numbers and coverage by AT'!$G$1,'adjusted coverage'!H119,IF('adjusted coverage'!$C128='numbers and coverage by AT'!$G$1,'adjusted coverage'!H128,IF('adjusted coverage'!$C134='numbers and coverage by AT'!$G$1,'adjusted coverage'!H134,IF('adjusted coverage'!$C140='numbers and coverage by AT'!$G$1,'adjusted coverage'!H140,IF('adjusted coverage'!$C152='numbers and coverage by AT'!$G$1,'adjusted coverage'!H152,IF('adjusted coverage'!$C158='numbers and coverage by AT'!$G$1,'adjusted coverage'!H158,IF('adjusted coverage'!$C164='numbers and coverage by AT'!$G$1,'adjusted coverage'!H164,IF('adjusted coverage'!$C169='numbers and coverage by AT'!$G$1,'adjusted coverage'!H169,IF('adjusted coverage'!$C176='numbers and coverage by AT'!$G$1,'adjusted coverage'!H176,"")))))))))))))))))))))))))))</f>
        <v>0.94189880000000004</v>
      </c>
      <c r="I11" s="39">
        <f>IF('adjusted coverage'!$C4='numbers and coverage by AT'!$G$1,'adjusted coverage'!I4,IF('adjusted coverage'!$C9='numbers and coverage by AT'!$G$1,'adjusted coverage'!I9,IF('adjusted coverage'!$C14='numbers and coverage by AT'!$G$1,'adjusted coverage'!I14,IF('adjusted coverage'!$C23='numbers and coverage by AT'!$G$1,'adjusted coverage'!I23,IF('adjusted coverage'!$C28='numbers and coverage by AT'!$G$1,'adjusted coverage'!I28,IF('adjusted coverage'!$C33='numbers and coverage by AT'!$G$1,'adjusted coverage'!I33,IF('adjusted coverage'!$C41='numbers and coverage by AT'!$G$1,'adjusted coverage'!I41,IF('adjusted coverage'!$C46='numbers and coverage by AT'!$G$1,'adjusted coverage'!I46,IF('adjusted coverage'!$C51='numbers and coverage by AT'!$G$1,'adjusted coverage'!I51,IF('adjusted coverage'!$C58='numbers and coverage by AT'!$G$1,'adjusted coverage'!I58,IF('adjusted coverage'!$C64='numbers and coverage by AT'!$G$1,'adjusted coverage'!I64,IF('adjusted coverage'!$C70='numbers and coverage by AT'!$G$1,'adjusted coverage'!I70,IF('adjusted coverage'!$C81='numbers and coverage by AT'!$G$1,'adjusted coverage'!I81,IF('adjusted coverage'!$C87='numbers and coverage by AT'!$G$1,'adjusted coverage'!I87,IF('adjusted coverage'!$C91='numbers and coverage by AT'!$G$1,'adjusted coverage'!I91,IF('adjusted coverage'!$C97='numbers and coverage by AT'!$G$1,'adjusted coverage'!I97,IF('adjusted coverage'!$C101='numbers and coverage by AT'!$G$1,'adjusted coverage'!I101,IF('adjusted coverage'!$C106='numbers and coverage by AT'!$G$1,'adjusted coverage'!I106,IF('adjusted coverage'!$C119='numbers and coverage by AT'!$G$1,'adjusted coverage'!I119,IF('adjusted coverage'!$C128='numbers and coverage by AT'!$G$1,'adjusted coverage'!I128,IF('adjusted coverage'!$C134='numbers and coverage by AT'!$G$1,'adjusted coverage'!I134,IF('adjusted coverage'!$C140='numbers and coverage by AT'!$G$1,'adjusted coverage'!I140,IF('adjusted coverage'!$C152='numbers and coverage by AT'!$G$1,'adjusted coverage'!I152,IF('adjusted coverage'!$C158='numbers and coverage by AT'!$G$1,'adjusted coverage'!I158,IF('adjusted coverage'!$C164='numbers and coverage by AT'!$G$1,'adjusted coverage'!I164,IF('adjusted coverage'!$C169='numbers and coverage by AT'!$G$1,'adjusted coverage'!I169,IF('adjusted coverage'!$C176='numbers and coverage by AT'!$G$1,'adjusted coverage'!I176,"")))))))))))))))))))))))))))</f>
        <v>0.84668961904761908</v>
      </c>
      <c r="J11" s="38"/>
      <c r="K11" s="39">
        <f>IF('adjusted coverage'!$C4='numbers and coverage by AT'!$G$1,'adjusted coverage'!K4,IF('adjusted coverage'!$C9='numbers and coverage by AT'!$G$1,'adjusted coverage'!K9,IF('adjusted coverage'!$C14='numbers and coverage by AT'!$G$1,'adjusted coverage'!K14,IF('adjusted coverage'!$C23='numbers and coverage by AT'!$G$1,'adjusted coverage'!K23,IF('adjusted coverage'!$C28='numbers and coverage by AT'!$G$1,'adjusted coverage'!K28,IF('adjusted coverage'!$C33='numbers and coverage by AT'!$G$1,'adjusted coverage'!K33,IF('adjusted coverage'!$C41='numbers and coverage by AT'!$G$1,'adjusted coverage'!K41,IF('adjusted coverage'!$C46='numbers and coverage by AT'!$G$1,'adjusted coverage'!K46,IF('adjusted coverage'!$C51='numbers and coverage by AT'!$G$1,'adjusted coverage'!K51,IF('adjusted coverage'!$C58='numbers and coverage by AT'!$G$1,'adjusted coverage'!K58,IF('adjusted coverage'!$C64='numbers and coverage by AT'!$G$1,'adjusted coverage'!K64,IF('adjusted coverage'!$C70='numbers and coverage by AT'!$G$1,'adjusted coverage'!K70,IF('adjusted coverage'!$C81='numbers and coverage by AT'!$G$1,'adjusted coverage'!K81,IF('adjusted coverage'!$C87='numbers and coverage by AT'!$G$1,'adjusted coverage'!K87,IF('adjusted coverage'!$C91='numbers and coverage by AT'!$G$1,'adjusted coverage'!K91,IF('adjusted coverage'!$C97='numbers and coverage by AT'!$G$1,'adjusted coverage'!K97,IF('adjusted coverage'!$C101='numbers and coverage by AT'!$G$1,'adjusted coverage'!K101,IF('adjusted coverage'!$C106='numbers and coverage by AT'!$G$1,'adjusted coverage'!K106,IF('adjusted coverage'!$C119='numbers and coverage by AT'!$G$1,'adjusted coverage'!K119,IF('adjusted coverage'!$C128='numbers and coverage by AT'!$G$1,'adjusted coverage'!K128,IF('adjusted coverage'!$C134='numbers and coverage by AT'!$G$1,'adjusted coverage'!K134,IF('adjusted coverage'!$C140='numbers and coverage by AT'!$G$1,'adjusted coverage'!K140,IF('adjusted coverage'!$C152='numbers and coverage by AT'!$G$1,'adjusted coverage'!K152,IF('adjusted coverage'!$C158='numbers and coverage by AT'!$G$1,'adjusted coverage'!K158,IF('adjusted coverage'!$C164='numbers and coverage by AT'!$G$1,'adjusted coverage'!K164,IF('adjusted coverage'!$C169='numbers and coverage by AT'!$G$1,'adjusted coverage'!K169,IF('adjusted coverage'!$C176='numbers and coverage by AT'!$G$1,'adjusted coverage'!K176,"")))))))))))))))))))))))))))</f>
        <v>0.93098189792663488</v>
      </c>
      <c r="L11" s="39">
        <f>IF('adjusted coverage'!$C4='numbers and coverage by AT'!$G$1,'adjusted coverage'!L4,IF('adjusted coverage'!$C9='numbers and coverage by AT'!$G$1,'adjusted coverage'!L9,IF('adjusted coverage'!$C14='numbers and coverage by AT'!$G$1,'adjusted coverage'!L14,IF('adjusted coverage'!$C23='numbers and coverage by AT'!$G$1,'adjusted coverage'!L23,IF('adjusted coverage'!$C28='numbers and coverage by AT'!$G$1,'adjusted coverage'!L28,IF('adjusted coverage'!$C33='numbers and coverage by AT'!$G$1,'adjusted coverage'!L33,IF('adjusted coverage'!$C41='numbers and coverage by AT'!$G$1,'adjusted coverage'!L41,IF('adjusted coverage'!$C46='numbers and coverage by AT'!$G$1,'adjusted coverage'!L46,IF('adjusted coverage'!$C51='numbers and coverage by AT'!$G$1,'adjusted coverage'!L51,IF('adjusted coverage'!$C58='numbers and coverage by AT'!$G$1,'adjusted coverage'!L58,IF('adjusted coverage'!$C64='numbers and coverage by AT'!$G$1,'adjusted coverage'!L64,IF('adjusted coverage'!$C70='numbers and coverage by AT'!$G$1,'adjusted coverage'!L70,IF('adjusted coverage'!$C81='numbers and coverage by AT'!$G$1,'adjusted coverage'!L81,IF('adjusted coverage'!$C87='numbers and coverage by AT'!$G$1,'adjusted coverage'!L87,IF('adjusted coverage'!$C91='numbers and coverage by AT'!$G$1,'adjusted coverage'!L91,IF('adjusted coverage'!$C97='numbers and coverage by AT'!$G$1,'adjusted coverage'!L97,IF('adjusted coverage'!$C101='numbers and coverage by AT'!$G$1,'adjusted coverage'!L101,IF('adjusted coverage'!$C106='numbers and coverage by AT'!$G$1,'adjusted coverage'!L106,IF('adjusted coverage'!$C119='numbers and coverage by AT'!$G$1,'adjusted coverage'!L119,IF('adjusted coverage'!$C128='numbers and coverage by AT'!$G$1,'adjusted coverage'!L128,IF('adjusted coverage'!$C134='numbers and coverage by AT'!$G$1,'adjusted coverage'!L134,IF('adjusted coverage'!$C140='numbers and coverage by AT'!$G$1,'adjusted coverage'!L140,IF('adjusted coverage'!$C152='numbers and coverage by AT'!$G$1,'adjusted coverage'!L152,IF('adjusted coverage'!$C158='numbers and coverage by AT'!$G$1,'adjusted coverage'!L158,IF('adjusted coverage'!$C164='numbers and coverage by AT'!$G$1,'adjusted coverage'!L164,IF('adjusted coverage'!$C169='numbers and coverage by AT'!$G$1,'adjusted coverage'!L169,IF('adjusted coverage'!$C176='numbers and coverage by AT'!$G$1,'adjusted coverage'!L176,"")))))))))))))))))))))))))))</f>
        <v>0.78785625996810205</v>
      </c>
      <c r="M11" s="38"/>
      <c r="N11" s="39">
        <f>IF('adjusted coverage'!$C4='numbers and coverage by AT'!$G$1,'adjusted coverage'!N4,IF('adjusted coverage'!$C9='numbers and coverage by AT'!$G$1,'adjusted coverage'!N9,IF('adjusted coverage'!$C14='numbers and coverage by AT'!$G$1,'adjusted coverage'!N14,IF('adjusted coverage'!$C23='numbers and coverage by AT'!$G$1,'adjusted coverage'!N23,IF('adjusted coverage'!$C28='numbers and coverage by AT'!$G$1,'adjusted coverage'!N28,IF('adjusted coverage'!$C33='numbers and coverage by AT'!$G$1,'adjusted coverage'!N33,IF('adjusted coverage'!$C41='numbers and coverage by AT'!$G$1,'adjusted coverage'!N41,IF('adjusted coverage'!$C46='numbers and coverage by AT'!$G$1,'adjusted coverage'!N46,IF('adjusted coverage'!$C51='numbers and coverage by AT'!$G$1,'adjusted coverage'!N51,IF('adjusted coverage'!$C58='numbers and coverage by AT'!$G$1,'adjusted coverage'!N58,IF('adjusted coverage'!$C64='numbers and coverage by AT'!$G$1,'adjusted coverage'!N64,IF('adjusted coverage'!$C70='numbers and coverage by AT'!$G$1,'adjusted coverage'!N70,IF('adjusted coverage'!$C81='numbers and coverage by AT'!$G$1,'adjusted coverage'!N81,IF('adjusted coverage'!$C87='numbers and coverage by AT'!$G$1,'adjusted coverage'!N87,IF('adjusted coverage'!$C91='numbers and coverage by AT'!$G$1,'adjusted coverage'!N91,IF('adjusted coverage'!$C97='numbers and coverage by AT'!$G$1,'adjusted coverage'!N97,IF('adjusted coverage'!$C101='numbers and coverage by AT'!$G$1,'adjusted coverage'!N101,IF('adjusted coverage'!$C106='numbers and coverage by AT'!$G$1,'adjusted coverage'!N106,IF('adjusted coverage'!$C119='numbers and coverage by AT'!$G$1,'adjusted coverage'!N119,IF('adjusted coverage'!$C128='numbers and coverage by AT'!$G$1,'adjusted coverage'!N128,IF('adjusted coverage'!$C134='numbers and coverage by AT'!$G$1,'adjusted coverage'!N134,IF('adjusted coverage'!$C140='numbers and coverage by AT'!$G$1,'adjusted coverage'!N140,IF('adjusted coverage'!$C152='numbers and coverage by AT'!$G$1,'adjusted coverage'!N152,IF('adjusted coverage'!$C158='numbers and coverage by AT'!$G$1,'adjusted coverage'!N158,IF('adjusted coverage'!$C164='numbers and coverage by AT'!$G$1,'adjusted coverage'!N164,IF('adjusted coverage'!$C169='numbers and coverage by AT'!$G$1,'adjusted coverage'!N169,IF('adjusted coverage'!$C176='numbers and coverage by AT'!$G$1,'adjusted coverage'!N176,"")))))))))))))))))))))))))))</f>
        <v>0.91752289205702608</v>
      </c>
      <c r="O11" s="39">
        <f>IF('adjusted coverage'!$C4='numbers and coverage by AT'!$G$1,'adjusted coverage'!O4,IF('adjusted coverage'!$C9='numbers and coverage by AT'!$G$1,'adjusted coverage'!O9,IF('adjusted coverage'!$C14='numbers and coverage by AT'!$G$1,'adjusted coverage'!O14,IF('adjusted coverage'!$C23='numbers and coverage by AT'!$G$1,'adjusted coverage'!O23,IF('adjusted coverage'!$C28='numbers and coverage by AT'!$G$1,'adjusted coverage'!O28,IF('adjusted coverage'!$C33='numbers and coverage by AT'!$G$1,'adjusted coverage'!O33,IF('adjusted coverage'!$C41='numbers and coverage by AT'!$G$1,'adjusted coverage'!O41,IF('adjusted coverage'!$C46='numbers and coverage by AT'!$G$1,'adjusted coverage'!O46,IF('adjusted coverage'!$C51='numbers and coverage by AT'!$G$1,'adjusted coverage'!O51,IF('adjusted coverage'!$C58='numbers and coverage by AT'!$G$1,'adjusted coverage'!O58,IF('adjusted coverage'!$C64='numbers and coverage by AT'!$G$1,'adjusted coverage'!O64,IF('adjusted coverage'!$C70='numbers and coverage by AT'!$G$1,'adjusted coverage'!O70,IF('adjusted coverage'!$C81='numbers and coverage by AT'!$G$1,'adjusted coverage'!O81,IF('adjusted coverage'!$C87='numbers and coverage by AT'!$G$1,'adjusted coverage'!O87,IF('adjusted coverage'!$C91='numbers and coverage by AT'!$G$1,'adjusted coverage'!O91,IF('adjusted coverage'!$C97='numbers and coverage by AT'!$G$1,'adjusted coverage'!O97,IF('adjusted coverage'!$C101='numbers and coverage by AT'!$G$1,'adjusted coverage'!O101,IF('adjusted coverage'!$C106='numbers and coverage by AT'!$G$1,'adjusted coverage'!O106,IF('adjusted coverage'!$C119='numbers and coverage by AT'!$G$1,'adjusted coverage'!O119,IF('adjusted coverage'!$C128='numbers and coverage by AT'!$G$1,'adjusted coverage'!O128,IF('adjusted coverage'!$C134='numbers and coverage by AT'!$G$1,'adjusted coverage'!O134,IF('adjusted coverage'!$C140='numbers and coverage by AT'!$G$1,'adjusted coverage'!O140,IF('adjusted coverage'!$C152='numbers and coverage by AT'!$G$1,'adjusted coverage'!O152,IF('adjusted coverage'!$C158='numbers and coverage by AT'!$G$1,'adjusted coverage'!O158,IF('adjusted coverage'!$C164='numbers and coverage by AT'!$G$1,'adjusted coverage'!O164,IF('adjusted coverage'!$C169='numbers and coverage by AT'!$G$1,'adjusted coverage'!O169,IF('adjusted coverage'!$C176='numbers and coverage by AT'!$G$1,'adjusted coverage'!O176,"")))))))))))))))))))))))))))</f>
        <v>0.77335967413441953</v>
      </c>
      <c r="P11" s="38"/>
      <c r="Q11" s="39">
        <f>IF('adjusted coverage'!$C4='numbers and coverage by AT'!$G$1,'adjusted coverage'!Q4,IF('adjusted coverage'!$C9='numbers and coverage by AT'!$G$1,'adjusted coverage'!Q9,IF('adjusted coverage'!$C14='numbers and coverage by AT'!$G$1,'adjusted coverage'!Q14,IF('adjusted coverage'!$C23='numbers and coverage by AT'!$G$1,'adjusted coverage'!Q23,IF('adjusted coverage'!$C28='numbers and coverage by AT'!$G$1,'adjusted coverage'!Q28,IF('adjusted coverage'!$C33='numbers and coverage by AT'!$G$1,'adjusted coverage'!Q33,IF('adjusted coverage'!$C41='numbers and coverage by AT'!$G$1,'adjusted coverage'!Q41,IF('adjusted coverage'!$C46='numbers and coverage by AT'!$G$1,'adjusted coverage'!Q46,IF('adjusted coverage'!$C51='numbers and coverage by AT'!$G$1,'adjusted coverage'!Q51,IF('adjusted coverage'!$C58='numbers and coverage by AT'!$G$1,'adjusted coverage'!Q58,IF('adjusted coverage'!$C64='numbers and coverage by AT'!$G$1,'adjusted coverage'!Q64,IF('adjusted coverage'!$C70='numbers and coverage by AT'!$G$1,'adjusted coverage'!Q70,IF('adjusted coverage'!$C81='numbers and coverage by AT'!$G$1,'adjusted coverage'!Q81,IF('adjusted coverage'!$C87='numbers and coverage by AT'!$G$1,'adjusted coverage'!Q87,IF('adjusted coverage'!$C91='numbers and coverage by AT'!$G$1,'adjusted coverage'!Q91,IF('adjusted coverage'!$C97='numbers and coverage by AT'!$G$1,'adjusted coverage'!Q97,IF('adjusted coverage'!$C101='numbers and coverage by AT'!$G$1,'adjusted coverage'!Q101,IF('adjusted coverage'!$C106='numbers and coverage by AT'!$G$1,'adjusted coverage'!Q106,IF('adjusted coverage'!$C119='numbers and coverage by AT'!$G$1,'adjusted coverage'!Q119,IF('adjusted coverage'!$C128='numbers and coverage by AT'!$G$1,'adjusted coverage'!Q128,IF('adjusted coverage'!$C134='numbers and coverage by AT'!$G$1,'adjusted coverage'!Q134,IF('adjusted coverage'!$C140='numbers and coverage by AT'!$G$1,'adjusted coverage'!Q140,IF('adjusted coverage'!$C152='numbers and coverage by AT'!$G$1,'adjusted coverage'!Q152,IF('adjusted coverage'!$C158='numbers and coverage by AT'!$G$1,'adjusted coverage'!Q158,IF('adjusted coverage'!$C164='numbers and coverage by AT'!$G$1,'adjusted coverage'!Q164,IF('adjusted coverage'!$C169='numbers and coverage by AT'!$G$1,'adjusted coverage'!Q169,IF('adjusted coverage'!$C176='numbers and coverage by AT'!$G$1,'adjusted coverage'!Q176,"")))))))))))))))))))))))))))</f>
        <v>0.92458479999999998</v>
      </c>
      <c r="R11" s="39">
        <f>IF('adjusted coverage'!$C4='numbers and coverage by AT'!$G$1,'adjusted coverage'!R4,IF('adjusted coverage'!$C9='numbers and coverage by AT'!$G$1,'adjusted coverage'!R9,IF('adjusted coverage'!$C14='numbers and coverage by AT'!$G$1,'adjusted coverage'!R14,IF('adjusted coverage'!$C23='numbers and coverage by AT'!$G$1,'adjusted coverage'!R23,IF('adjusted coverage'!$C28='numbers and coverage by AT'!$G$1,'adjusted coverage'!R28,IF('adjusted coverage'!$C33='numbers and coverage by AT'!$G$1,'adjusted coverage'!R33,IF('adjusted coverage'!$C41='numbers and coverage by AT'!$G$1,'adjusted coverage'!R41,IF('adjusted coverage'!$C46='numbers and coverage by AT'!$G$1,'adjusted coverage'!R46,IF('adjusted coverage'!$C51='numbers and coverage by AT'!$G$1,'adjusted coverage'!R51,IF('adjusted coverage'!$C58='numbers and coverage by AT'!$G$1,'adjusted coverage'!R58,IF('adjusted coverage'!$C64='numbers and coverage by AT'!$G$1,'adjusted coverage'!R64,IF('adjusted coverage'!$C70='numbers and coverage by AT'!$G$1,'adjusted coverage'!R70,IF('adjusted coverage'!$C81='numbers and coverage by AT'!$G$1,'adjusted coverage'!R81,IF('adjusted coverage'!$C87='numbers and coverage by AT'!$G$1,'adjusted coverage'!R87,IF('adjusted coverage'!$C91='numbers and coverage by AT'!$G$1,'adjusted coverage'!R91,IF('adjusted coverage'!$C97='numbers and coverage by AT'!$G$1,'adjusted coverage'!R97,IF('adjusted coverage'!$C101='numbers and coverage by AT'!$G$1,'adjusted coverage'!R101,IF('adjusted coverage'!$C106='numbers and coverage by AT'!$G$1,'adjusted coverage'!R106,IF('adjusted coverage'!$C119='numbers and coverage by AT'!$G$1,'adjusted coverage'!R119,IF('adjusted coverage'!$C128='numbers and coverage by AT'!$G$1,'adjusted coverage'!R128,IF('adjusted coverage'!$C134='numbers and coverage by AT'!$G$1,'adjusted coverage'!R134,IF('adjusted coverage'!$C140='numbers and coverage by AT'!$G$1,'adjusted coverage'!R140,IF('adjusted coverage'!$C152='numbers and coverage by AT'!$G$1,'adjusted coverage'!R152,IF('adjusted coverage'!$C158='numbers and coverage by AT'!$G$1,'adjusted coverage'!R158,IF('adjusted coverage'!$C164='numbers and coverage by AT'!$G$1,'adjusted coverage'!R164,IF('adjusted coverage'!$C169='numbers and coverage by AT'!$G$1,'adjusted coverage'!R169,IF('adjusted coverage'!$C176='numbers and coverage by AT'!$G$1,'adjusted coverage'!R176,"")))))))))))))))))))))))))))</f>
        <v>0.76912154999999993</v>
      </c>
      <c r="S11" s="38"/>
      <c r="T11" s="39">
        <f>IF('adjusted coverage'!$C4='numbers and coverage by AT'!$G$1,'adjusted coverage'!T4,IF('adjusted coverage'!$C9='numbers and coverage by AT'!$G$1,'adjusted coverage'!T9,IF('adjusted coverage'!$C14='numbers and coverage by AT'!$G$1,'adjusted coverage'!T14,IF('adjusted coverage'!$C23='numbers and coverage by AT'!$G$1,'adjusted coverage'!T23,IF('adjusted coverage'!$C28='numbers and coverage by AT'!$G$1,'adjusted coverage'!T28,IF('adjusted coverage'!$C33='numbers and coverage by AT'!$G$1,'adjusted coverage'!T33,IF('adjusted coverage'!$C41='numbers and coverage by AT'!$G$1,'adjusted coverage'!T41,IF('adjusted coverage'!$C46='numbers and coverage by AT'!$G$1,'adjusted coverage'!T46,IF('adjusted coverage'!$C51='numbers and coverage by AT'!$G$1,'adjusted coverage'!T51,IF('adjusted coverage'!$C58='numbers and coverage by AT'!$G$1,'adjusted coverage'!T58,IF('adjusted coverage'!$C64='numbers and coverage by AT'!$G$1,'adjusted coverage'!T64,IF('adjusted coverage'!$C70='numbers and coverage by AT'!$G$1,'adjusted coverage'!T70,IF('adjusted coverage'!$C81='numbers and coverage by AT'!$G$1,'adjusted coverage'!T81,IF('adjusted coverage'!$C87='numbers and coverage by AT'!$G$1,'adjusted coverage'!T87,IF('adjusted coverage'!$C91='numbers and coverage by AT'!$G$1,'adjusted coverage'!T91,IF('adjusted coverage'!$C97='numbers and coverage by AT'!$G$1,'adjusted coverage'!T97,IF('adjusted coverage'!$C101='numbers and coverage by AT'!$G$1,'adjusted coverage'!T101,IF('adjusted coverage'!$C106='numbers and coverage by AT'!$G$1,'adjusted coverage'!T106,IF('adjusted coverage'!$C119='numbers and coverage by AT'!$G$1,'adjusted coverage'!T119,IF('adjusted coverage'!$C128='numbers and coverage by AT'!$G$1,'adjusted coverage'!T128,IF('adjusted coverage'!$C134='numbers and coverage by AT'!$G$1,'adjusted coverage'!T134,IF('adjusted coverage'!$C140='numbers and coverage by AT'!$G$1,'adjusted coverage'!T140,IF('adjusted coverage'!$C152='numbers and coverage by AT'!$G$1,'adjusted coverage'!T152,IF('adjusted coverage'!$C158='numbers and coverage by AT'!$G$1,'adjusted coverage'!T158,IF('adjusted coverage'!$C164='numbers and coverage by AT'!$G$1,'adjusted coverage'!T164,IF('adjusted coverage'!$C169='numbers and coverage by AT'!$G$1,'adjusted coverage'!T169,IF('adjusted coverage'!$C176='numbers and coverage by AT'!$G$1,'adjusted coverage'!T176,"")))))))))))))))))))))))))))</f>
        <v>0.93659154999999994</v>
      </c>
      <c r="U11" s="39">
        <f>IF('adjusted coverage'!$C4='numbers and coverage by AT'!$G$1,'adjusted coverage'!U4,IF('adjusted coverage'!$C9='numbers and coverage by AT'!$G$1,'adjusted coverage'!U9,IF('adjusted coverage'!$C14='numbers and coverage by AT'!$G$1,'adjusted coverage'!U14,IF('adjusted coverage'!$C23='numbers and coverage by AT'!$G$1,'adjusted coverage'!U23,IF('adjusted coverage'!$C28='numbers and coverage by AT'!$G$1,'adjusted coverage'!U28,IF('adjusted coverage'!$C33='numbers and coverage by AT'!$G$1,'adjusted coverage'!U33,IF('adjusted coverage'!$C41='numbers and coverage by AT'!$G$1,'adjusted coverage'!U41,IF('adjusted coverage'!$C46='numbers and coverage by AT'!$G$1,'adjusted coverage'!U46,IF('adjusted coverage'!$C51='numbers and coverage by AT'!$G$1,'adjusted coverage'!U51,IF('adjusted coverage'!$C58='numbers and coverage by AT'!$G$1,'adjusted coverage'!U58,IF('adjusted coverage'!$C64='numbers and coverage by AT'!$G$1,'adjusted coverage'!U64,IF('adjusted coverage'!$C70='numbers and coverage by AT'!$G$1,'adjusted coverage'!U70,IF('adjusted coverage'!$C81='numbers and coverage by AT'!$G$1,'adjusted coverage'!U81,IF('adjusted coverage'!$C87='numbers and coverage by AT'!$G$1,'adjusted coverage'!U87,IF('adjusted coverage'!$C91='numbers and coverage by AT'!$G$1,'adjusted coverage'!U91,IF('adjusted coverage'!$C97='numbers and coverage by AT'!$G$1,'adjusted coverage'!U97,IF('adjusted coverage'!$C101='numbers and coverage by AT'!$G$1,'adjusted coverage'!U101,IF('adjusted coverage'!$C106='numbers and coverage by AT'!$G$1,'adjusted coverage'!U106,IF('adjusted coverage'!$C119='numbers and coverage by AT'!$G$1,'adjusted coverage'!U119,IF('adjusted coverage'!$C128='numbers and coverage by AT'!$G$1,'adjusted coverage'!U128,IF('adjusted coverage'!$C134='numbers and coverage by AT'!$G$1,'adjusted coverage'!U134,IF('adjusted coverage'!$C140='numbers and coverage by AT'!$G$1,'adjusted coverage'!U140,IF('adjusted coverage'!$C152='numbers and coverage by AT'!$G$1,'adjusted coverage'!U152,IF('adjusted coverage'!$C158='numbers and coverage by AT'!$G$1,'adjusted coverage'!U158,IF('adjusted coverage'!$C164='numbers and coverage by AT'!$G$1,'adjusted coverage'!U164,IF('adjusted coverage'!$C169='numbers and coverage by AT'!$G$1,'adjusted coverage'!U169,IF('adjusted coverage'!$C176='numbers and coverage by AT'!$G$1,'adjusted coverage'!U176,"")))))))))))))))))))))))))))</f>
        <v>0.78312619999999999</v>
      </c>
      <c r="V11" s="38"/>
      <c r="W11" s="39">
        <f>IF('adjusted coverage'!$C4='numbers and coverage by AT'!$G$1,'adjusted coverage'!W4,IF('adjusted coverage'!$C9='numbers and coverage by AT'!$G$1,'adjusted coverage'!W9,IF('adjusted coverage'!$C14='numbers and coverage by AT'!$G$1,'adjusted coverage'!W14,IF('adjusted coverage'!$C23='numbers and coverage by AT'!$G$1,'adjusted coverage'!W23,IF('adjusted coverage'!$C28='numbers and coverage by AT'!$G$1,'adjusted coverage'!W28,IF('adjusted coverage'!$C33='numbers and coverage by AT'!$G$1,'adjusted coverage'!W33,IF('adjusted coverage'!$C41='numbers and coverage by AT'!$G$1,'adjusted coverage'!W41,IF('adjusted coverage'!$C46='numbers and coverage by AT'!$G$1,'adjusted coverage'!W46,IF('adjusted coverage'!$C51='numbers and coverage by AT'!$G$1,'adjusted coverage'!W51,IF('adjusted coverage'!$C58='numbers and coverage by AT'!$G$1,'adjusted coverage'!W58,IF('adjusted coverage'!$C64='numbers and coverage by AT'!$G$1,'adjusted coverage'!W64,IF('adjusted coverage'!$C70='numbers and coverage by AT'!$G$1,'adjusted coverage'!W70,IF('adjusted coverage'!$C81='numbers and coverage by AT'!$G$1,'adjusted coverage'!W81,IF('adjusted coverage'!$C87='numbers and coverage by AT'!$G$1,'adjusted coverage'!W87,IF('adjusted coverage'!$C91='numbers and coverage by AT'!$G$1,'adjusted coverage'!W91,IF('adjusted coverage'!$C97='numbers and coverage by AT'!$G$1,'adjusted coverage'!W97,IF('adjusted coverage'!$C101='numbers and coverage by AT'!$G$1,'adjusted coverage'!W101,IF('adjusted coverage'!$C106='numbers and coverage by AT'!$G$1,'adjusted coverage'!W106,IF('adjusted coverage'!$C119='numbers and coverage by AT'!$G$1,'adjusted coverage'!W119,IF('adjusted coverage'!$C128='numbers and coverage by AT'!$G$1,'adjusted coverage'!W128,IF('adjusted coverage'!$C134='numbers and coverage by AT'!$G$1,'adjusted coverage'!W134,IF('adjusted coverage'!$C140='numbers and coverage by AT'!$G$1,'adjusted coverage'!W140,IF('adjusted coverage'!$C152='numbers and coverage by AT'!$G$1,'adjusted coverage'!W152,IF('adjusted coverage'!$C158='numbers and coverage by AT'!$G$1,'adjusted coverage'!W158,IF('adjusted coverage'!$C164='numbers and coverage by AT'!$G$1,'adjusted coverage'!W164,IF('adjusted coverage'!$C169='numbers and coverage by AT'!$G$1,'adjusted coverage'!W169,IF('adjusted coverage'!$C176='numbers and coverage by AT'!$G$1,'adjusted coverage'!W176,"")))))))))))))))))))))))))))</f>
        <v>0.94379146999999997</v>
      </c>
      <c r="X11" s="39">
        <f>IF('adjusted coverage'!$C4='numbers and coverage by AT'!$G$1,'adjusted coverage'!X4,IF('adjusted coverage'!$C9='numbers and coverage by AT'!$G$1,'adjusted coverage'!X9,IF('adjusted coverage'!$C14='numbers and coverage by AT'!$G$1,'adjusted coverage'!X14,IF('adjusted coverage'!$C23='numbers and coverage by AT'!$G$1,'adjusted coverage'!X23,IF('adjusted coverage'!$C28='numbers and coverage by AT'!$G$1,'adjusted coverage'!X28,IF('adjusted coverage'!$C33='numbers and coverage by AT'!$G$1,'adjusted coverage'!X33,IF('adjusted coverage'!$C41='numbers and coverage by AT'!$G$1,'adjusted coverage'!X41,IF('adjusted coverage'!$C46='numbers and coverage by AT'!$G$1,'adjusted coverage'!X46,IF('adjusted coverage'!$C51='numbers and coverage by AT'!$G$1,'adjusted coverage'!X51,IF('adjusted coverage'!$C58='numbers and coverage by AT'!$G$1,'adjusted coverage'!X58,IF('adjusted coverage'!$C64='numbers and coverage by AT'!$G$1,'adjusted coverage'!X64,IF('adjusted coverage'!$C70='numbers and coverage by AT'!$G$1,'adjusted coverage'!X70,IF('adjusted coverage'!$C81='numbers and coverage by AT'!$G$1,'adjusted coverage'!X81,IF('adjusted coverage'!$C87='numbers and coverage by AT'!$G$1,'adjusted coverage'!X87,IF('adjusted coverage'!$C91='numbers and coverage by AT'!$G$1,'adjusted coverage'!X91,IF('adjusted coverage'!$C97='numbers and coverage by AT'!$G$1,'adjusted coverage'!X97,IF('adjusted coverage'!$C101='numbers and coverage by AT'!$G$1,'adjusted coverage'!X101,IF('adjusted coverage'!$C106='numbers and coverage by AT'!$G$1,'adjusted coverage'!X106,IF('adjusted coverage'!$C119='numbers and coverage by AT'!$G$1,'adjusted coverage'!X119,IF('adjusted coverage'!$C128='numbers and coverage by AT'!$G$1,'adjusted coverage'!X128,IF('adjusted coverage'!$C134='numbers and coverage by AT'!$G$1,'adjusted coverage'!X134,IF('adjusted coverage'!$C140='numbers and coverage by AT'!$G$1,'adjusted coverage'!X140,IF('adjusted coverage'!$C152='numbers and coverage by AT'!$G$1,'adjusted coverage'!X152,IF('adjusted coverage'!$C158='numbers and coverage by AT'!$G$1,'adjusted coverage'!X158,IF('adjusted coverage'!$C164='numbers and coverage by AT'!$G$1,'adjusted coverage'!X164,IF('adjusted coverage'!$C169='numbers and coverage by AT'!$G$1,'adjusted coverage'!X169,IF('adjusted coverage'!$C176='numbers and coverage by AT'!$G$1,'adjusted coverage'!X176,"")))))))))))))))))))))))))))</f>
        <v>0.81726699999999997</v>
      </c>
    </row>
    <row r="12" spans="1:28" x14ac:dyDescent="0.25">
      <c r="A12" s="23" t="str">
        <f>IF('adjusted coverage'!$C5='numbers and coverage by AT'!$G$1,'adjusted coverage'!A5,IF('adjusted coverage'!$C10='numbers and coverage by AT'!$G$1,'adjusted coverage'!A10,IF('adjusted coverage'!$C15='numbers and coverage by AT'!$G$1,'adjusted coverage'!A15,IF('adjusted coverage'!$C24='numbers and coverage by AT'!$G$1,'adjusted coverage'!A24,IF('adjusted coverage'!$C29='numbers and coverage by AT'!$G$1,'adjusted coverage'!A29,IF('adjusted coverage'!$C34='numbers and coverage by AT'!$G$1,'adjusted coverage'!A34,IF('adjusted coverage'!$C42='numbers and coverage by AT'!$G$1,'adjusted coverage'!A42,IF('adjusted coverage'!$C47='numbers and coverage by AT'!$G$1,'adjusted coverage'!A47,IF('adjusted coverage'!$C52='numbers and coverage by AT'!$G$1,'adjusted coverage'!A52,IF('adjusted coverage'!$C59='numbers and coverage by AT'!$G$1,'adjusted coverage'!A59,IF('adjusted coverage'!$C65='numbers and coverage by AT'!$G$1,'adjusted coverage'!A65,IF('adjusted coverage'!$C71='numbers and coverage by AT'!$G$1,'adjusted coverage'!A71,IF('adjusted coverage'!$C82='numbers and coverage by AT'!$G$1,'adjusted coverage'!A82,IF('adjusted coverage'!$C88='numbers and coverage by AT'!$G$1,'adjusted coverage'!A88,IF('adjusted coverage'!$C92='numbers and coverage by AT'!$G$1,'adjusted coverage'!A92,IF('adjusted coverage'!$C98='numbers and coverage by AT'!$G$1,'adjusted coverage'!A98,IF('adjusted coverage'!$C102='numbers and coverage by AT'!$G$1,'adjusted coverage'!A102,IF('adjusted coverage'!$C107='numbers and coverage by AT'!$G$1,'adjusted coverage'!A107,IF('adjusted coverage'!$C120='numbers and coverage by AT'!$G$1,'adjusted coverage'!A120,IF('adjusted coverage'!$C129='numbers and coverage by AT'!$G$1,'adjusted coverage'!A129,IF('adjusted coverage'!$C135='numbers and coverage by AT'!$G$1,'adjusted coverage'!A135,IF('adjusted coverage'!$C141='numbers and coverage by AT'!$G$1,'adjusted coverage'!A135,IF('adjusted coverage'!$C141='numbers and coverage by AT'!$G$1,'adjusted coverage'!A141,IF('adjusted coverage'!$C153='numbers and coverage by AT'!$G$1,'adjusted coverage'!A153,IF('adjusted coverage'!$C159='numbers and coverage by AT'!$G$1,'adjusted coverage'!A159,IF('adjusted coverage'!$C165='numbers and coverage by AT'!$G$1,'adjusted coverage'!A165,IF('adjusted coverage'!$C170='numbers and coverage by AT'!$G$1,'adjusted coverage'!A170,IF('adjusted coverage'!$C177='numbers and coverage by AT'!$G$1,'adjusted coverage'!A177,""))))))))))))))))))))))))))))</f>
        <v>5NM</v>
      </c>
      <c r="B12" s="23" t="str">
        <f>IF('adjusted coverage'!$C5='numbers and coverage by AT'!$G$1,'adjusted coverage'!B5,IF('adjusted coverage'!$C10='numbers and coverage by AT'!$G$1,'adjusted coverage'!B10,IF('adjusted coverage'!$C15='numbers and coverage by AT'!$G$1,'adjusted coverage'!B15,IF('adjusted coverage'!$C24='numbers and coverage by AT'!$G$1,'adjusted coverage'!B24,IF('adjusted coverage'!$C29='numbers and coverage by AT'!$G$1,'adjusted coverage'!B29,IF('adjusted coverage'!$C34='numbers and coverage by AT'!$G$1,'adjusted coverage'!B34,IF('adjusted coverage'!$C42='numbers and coverage by AT'!$G$1,'adjusted coverage'!B42,IF('adjusted coverage'!$C47='numbers and coverage by AT'!$G$1,'adjusted coverage'!B47,IF('adjusted coverage'!$C52='numbers and coverage by AT'!$G$1,'adjusted coverage'!B52,IF('adjusted coverage'!$C59='numbers and coverage by AT'!$G$1,'adjusted coverage'!B59,IF('adjusted coverage'!$C65='numbers and coverage by AT'!$G$1,'adjusted coverage'!B65,IF('adjusted coverage'!$C71='numbers and coverage by AT'!$G$1,'adjusted coverage'!B71,IF('adjusted coverage'!$C82='numbers and coverage by AT'!$G$1,'adjusted coverage'!B82,IF('adjusted coverage'!$C88='numbers and coverage by AT'!$G$1,'adjusted coverage'!B88,IF('adjusted coverage'!$C92='numbers and coverage by AT'!$G$1,'adjusted coverage'!B92,IF('adjusted coverage'!$C98='numbers and coverage by AT'!$G$1,'adjusted coverage'!B98,IF('adjusted coverage'!$C102='numbers and coverage by AT'!$G$1,'adjusted coverage'!B102,IF('adjusted coverage'!$C107='numbers and coverage by AT'!$G$1,'adjusted coverage'!B107,IF('adjusted coverage'!$C120='numbers and coverage by AT'!$G$1,'adjusted coverage'!B120,IF('adjusted coverage'!$C129='numbers and coverage by AT'!$G$1,'adjusted coverage'!B129,IF('adjusted coverage'!$C135='numbers and coverage by AT'!$G$1,'adjusted coverage'!B135,IF('adjusted coverage'!$C141='numbers and coverage by AT'!$G$1,'adjusted coverage'!B135,IF('adjusted coverage'!$C141='numbers and coverage by AT'!$G$1,'adjusted coverage'!B141,IF('adjusted coverage'!$C153='numbers and coverage by AT'!$G$1,'adjusted coverage'!B153,IF('adjusted coverage'!$C159='numbers and coverage by AT'!$G$1,'adjusted coverage'!B159,IF('adjusted coverage'!$C165='numbers and coverage by AT'!$G$1,'adjusted coverage'!B165,IF('adjusted coverage'!$C170='numbers and coverage by AT'!$G$1,'adjusted coverage'!B170,IF('adjusted coverage'!$C177='numbers and coverage by AT'!$G$1,'adjusted coverage'!B177,""))))))))))))))))))))))))))))</f>
        <v>Halton &amp; St Helens PCT</v>
      </c>
      <c r="D12" s="36"/>
      <c r="E12" s="39">
        <f>IF('adjusted coverage'!$C5='numbers and coverage by AT'!$G$1,'adjusted coverage'!E5,IF('adjusted coverage'!$C10='numbers and coverage by AT'!$G$1,'adjusted coverage'!E10,IF('adjusted coverage'!$C15='numbers and coverage by AT'!$G$1,'adjusted coverage'!E15,IF('adjusted coverage'!$C24='numbers and coverage by AT'!$G$1,'adjusted coverage'!E24,IF('adjusted coverage'!$C29='numbers and coverage by AT'!$G$1,'adjusted coverage'!E29,IF('adjusted coverage'!$C34='numbers and coverage by AT'!$G$1,'adjusted coverage'!E34,IF('adjusted coverage'!$C42='numbers and coverage by AT'!$G$1,'adjusted coverage'!E42,IF('adjusted coverage'!$C47='numbers and coverage by AT'!$G$1,'adjusted coverage'!E47,IF('adjusted coverage'!$C52='numbers and coverage by AT'!$G$1,'adjusted coverage'!E52,IF('adjusted coverage'!$C59='numbers and coverage by AT'!$G$1,'adjusted coverage'!E59,IF('adjusted coverage'!$C65='numbers and coverage by AT'!$G$1,'adjusted coverage'!E65,IF('adjusted coverage'!$C71='numbers and coverage by AT'!$G$1,'adjusted coverage'!E71,IF('adjusted coverage'!$C82='numbers and coverage by AT'!$G$1,'adjusted coverage'!E82,IF('adjusted coverage'!$C88='numbers and coverage by AT'!$G$1,'adjusted coverage'!E88,IF('adjusted coverage'!$C92='numbers and coverage by AT'!$G$1,'adjusted coverage'!E92,IF('adjusted coverage'!$C98='numbers and coverage by AT'!$G$1,'adjusted coverage'!E98,IF('adjusted coverage'!$C102='numbers and coverage by AT'!$G$1,'adjusted coverage'!E102,IF('adjusted coverage'!$C107='numbers and coverage by AT'!$G$1,'adjusted coverage'!E107,IF('adjusted coverage'!$C120='numbers and coverage by AT'!$G$1,'adjusted coverage'!E120,IF('adjusted coverage'!$C129='numbers and coverage by AT'!$G$1,'adjusted coverage'!E129,IF('adjusted coverage'!$C135='numbers and coverage by AT'!$G$1,'adjusted coverage'!E135,IF('adjusted coverage'!$C141='numbers and coverage by AT'!$G$1,'adjusted coverage'!E135,IF('adjusted coverage'!$C141='numbers and coverage by AT'!$G$1,'adjusted coverage'!E141,IF('adjusted coverage'!$C153='numbers and coverage by AT'!$G$1,'adjusted coverage'!E153,IF('adjusted coverage'!$C159='numbers and coverage by AT'!$G$1,'adjusted coverage'!E159,IF('adjusted coverage'!$C165='numbers and coverage by AT'!$G$1,'adjusted coverage'!E165,IF('adjusted coverage'!$C170='numbers and coverage by AT'!$G$1,'adjusted coverage'!E170,IF('adjusted coverage'!$C177='numbers and coverage by AT'!$G$1,'adjusted coverage'!E177,""))))))))))))))))))))))))))))</f>
        <v>0.93726551724137963</v>
      </c>
      <c r="F12" s="39">
        <f>IF('adjusted coverage'!$C5='numbers and coverage by AT'!$G$1,'adjusted coverage'!F5,IF('adjusted coverage'!$C10='numbers and coverage by AT'!$G$1,'adjusted coverage'!F10,IF('adjusted coverage'!$C15='numbers and coverage by AT'!$G$1,'adjusted coverage'!F15,IF('adjusted coverage'!$C24='numbers and coverage by AT'!$G$1,'adjusted coverage'!F24,IF('adjusted coverage'!$C29='numbers and coverage by AT'!$G$1,'adjusted coverage'!F29,IF('adjusted coverage'!$C34='numbers and coverage by AT'!$G$1,'adjusted coverage'!F34,IF('adjusted coverage'!$C42='numbers and coverage by AT'!$G$1,'adjusted coverage'!F42,IF('adjusted coverage'!$C47='numbers and coverage by AT'!$G$1,'adjusted coverage'!F47,IF('adjusted coverage'!$C52='numbers and coverage by AT'!$G$1,'adjusted coverage'!F52,IF('adjusted coverage'!$C59='numbers and coverage by AT'!$G$1,'adjusted coverage'!F59,IF('adjusted coverage'!$C65='numbers and coverage by AT'!$G$1,'adjusted coverage'!F65,IF('adjusted coverage'!$C71='numbers and coverage by AT'!$G$1,'adjusted coverage'!F71,IF('adjusted coverage'!$C82='numbers and coverage by AT'!$G$1,'adjusted coverage'!F82,IF('adjusted coverage'!$C88='numbers and coverage by AT'!$G$1,'adjusted coverage'!F88,IF('adjusted coverage'!$C92='numbers and coverage by AT'!$G$1,'adjusted coverage'!F92,IF('adjusted coverage'!$C98='numbers and coverage by AT'!$G$1,'adjusted coverage'!F98,IF('adjusted coverage'!$C102='numbers and coverage by AT'!$G$1,'adjusted coverage'!F102,IF('adjusted coverage'!$C107='numbers and coverage by AT'!$G$1,'adjusted coverage'!F107,IF('adjusted coverage'!$C120='numbers and coverage by AT'!$G$1,'adjusted coverage'!F120,IF('adjusted coverage'!$C129='numbers and coverage by AT'!$G$1,'adjusted coverage'!F129,IF('adjusted coverage'!$C135='numbers and coverage by AT'!$G$1,'adjusted coverage'!F135,IF('adjusted coverage'!$C141='numbers and coverage by AT'!$G$1,'adjusted coverage'!F135,IF('adjusted coverage'!$C141='numbers and coverage by AT'!$G$1,'adjusted coverage'!F141,IF('adjusted coverage'!$C153='numbers and coverage by AT'!$G$1,'adjusted coverage'!F153,IF('adjusted coverage'!$C159='numbers and coverage by AT'!$G$1,'adjusted coverage'!F159,IF('adjusted coverage'!$C165='numbers and coverage by AT'!$G$1,'adjusted coverage'!F165,IF('adjusted coverage'!$C170='numbers and coverage by AT'!$G$1,'adjusted coverage'!F170,IF('adjusted coverage'!$C177='numbers and coverage by AT'!$G$1,'adjusted coverage'!F177,""))))))))))))))))))))))))))))</f>
        <v>0.80994827586206897</v>
      </c>
      <c r="G12" s="38"/>
      <c r="H12" s="39">
        <f>IF('adjusted coverage'!$C5='numbers and coverage by AT'!$G$1,'adjusted coverage'!H5,IF('adjusted coverage'!$C10='numbers and coverage by AT'!$G$1,'adjusted coverage'!H10,IF('adjusted coverage'!$C15='numbers and coverage by AT'!$G$1,'adjusted coverage'!H15,IF('adjusted coverage'!$C24='numbers and coverage by AT'!$G$1,'adjusted coverage'!H24,IF('adjusted coverage'!$C29='numbers and coverage by AT'!$G$1,'adjusted coverage'!H29,IF('adjusted coverage'!$C34='numbers and coverage by AT'!$G$1,'adjusted coverage'!H34,IF('adjusted coverage'!$C42='numbers and coverage by AT'!$G$1,'adjusted coverage'!H42,IF('adjusted coverage'!$C47='numbers and coverage by AT'!$G$1,'adjusted coverage'!H47,IF('adjusted coverage'!$C52='numbers and coverage by AT'!$G$1,'adjusted coverage'!H52,IF('adjusted coverage'!$C59='numbers and coverage by AT'!$G$1,'adjusted coverage'!H59,IF('adjusted coverage'!$C65='numbers and coverage by AT'!$G$1,'adjusted coverage'!H65,IF('adjusted coverage'!$C71='numbers and coverage by AT'!$G$1,'adjusted coverage'!H71,IF('adjusted coverage'!$C82='numbers and coverage by AT'!$G$1,'adjusted coverage'!H82,IF('adjusted coverage'!$C88='numbers and coverage by AT'!$G$1,'adjusted coverage'!H88,IF('adjusted coverage'!$C92='numbers and coverage by AT'!$G$1,'adjusted coverage'!H92,IF('adjusted coverage'!$C98='numbers and coverage by AT'!$G$1,'adjusted coverage'!H98,IF('adjusted coverage'!$C102='numbers and coverage by AT'!$G$1,'adjusted coverage'!H102,IF('adjusted coverage'!$C107='numbers and coverage by AT'!$G$1,'adjusted coverage'!H107,IF('adjusted coverage'!$C120='numbers and coverage by AT'!$G$1,'adjusted coverage'!H120,IF('adjusted coverage'!$C129='numbers and coverage by AT'!$G$1,'adjusted coverage'!H129,IF('adjusted coverage'!$C135='numbers and coverage by AT'!$G$1,'adjusted coverage'!H135,IF('adjusted coverage'!$C141='numbers and coverage by AT'!$G$1,'adjusted coverage'!H135,IF('adjusted coverage'!$C141='numbers and coverage by AT'!$G$1,'adjusted coverage'!H141,IF('adjusted coverage'!$C153='numbers and coverage by AT'!$G$1,'adjusted coverage'!H153,IF('adjusted coverage'!$C159='numbers and coverage by AT'!$G$1,'adjusted coverage'!H159,IF('adjusted coverage'!$C165='numbers and coverage by AT'!$G$1,'adjusted coverage'!H165,IF('adjusted coverage'!$C170='numbers and coverage by AT'!$G$1,'adjusted coverage'!H170,IF('adjusted coverage'!$C177='numbers and coverage by AT'!$G$1,'adjusted coverage'!H177,""))))))))))))))))))))))))))))</f>
        <v>0.93848842515303299</v>
      </c>
      <c r="I12" s="39">
        <f>IF('adjusted coverage'!$C5='numbers and coverage by AT'!$G$1,'adjusted coverage'!I5,IF('adjusted coverage'!$C10='numbers and coverage by AT'!$G$1,'adjusted coverage'!I10,IF('adjusted coverage'!$C15='numbers and coverage by AT'!$G$1,'adjusted coverage'!I15,IF('adjusted coverage'!$C24='numbers and coverage by AT'!$G$1,'adjusted coverage'!I24,IF('adjusted coverage'!$C29='numbers and coverage by AT'!$G$1,'adjusted coverage'!I29,IF('adjusted coverage'!$C34='numbers and coverage by AT'!$G$1,'adjusted coverage'!I34,IF('adjusted coverage'!$C42='numbers and coverage by AT'!$G$1,'adjusted coverage'!I42,IF('adjusted coverage'!$C47='numbers and coverage by AT'!$G$1,'adjusted coverage'!I47,IF('adjusted coverage'!$C52='numbers and coverage by AT'!$G$1,'adjusted coverage'!I52,IF('adjusted coverage'!$C59='numbers and coverage by AT'!$G$1,'adjusted coverage'!I59,IF('adjusted coverage'!$C65='numbers and coverage by AT'!$G$1,'adjusted coverage'!I65,IF('adjusted coverage'!$C71='numbers and coverage by AT'!$G$1,'adjusted coverage'!I71,IF('adjusted coverage'!$C82='numbers and coverage by AT'!$G$1,'adjusted coverage'!I82,IF('adjusted coverage'!$C88='numbers and coverage by AT'!$G$1,'adjusted coverage'!I88,IF('adjusted coverage'!$C92='numbers and coverage by AT'!$G$1,'adjusted coverage'!I92,IF('adjusted coverage'!$C98='numbers and coverage by AT'!$G$1,'adjusted coverage'!I98,IF('adjusted coverage'!$C102='numbers and coverage by AT'!$G$1,'adjusted coverage'!I102,IF('adjusted coverage'!$C107='numbers and coverage by AT'!$G$1,'adjusted coverage'!I107,IF('adjusted coverage'!$C120='numbers and coverage by AT'!$G$1,'adjusted coverage'!I120,IF('adjusted coverage'!$C129='numbers and coverage by AT'!$G$1,'adjusted coverage'!I129,IF('adjusted coverage'!$C135='numbers and coverage by AT'!$G$1,'adjusted coverage'!I135,IF('adjusted coverage'!$C141='numbers and coverage by AT'!$G$1,'adjusted coverage'!I135,IF('adjusted coverage'!$C141='numbers and coverage by AT'!$G$1,'adjusted coverage'!I141,IF('adjusted coverage'!$C153='numbers and coverage by AT'!$G$1,'adjusted coverage'!I153,IF('adjusted coverage'!$C159='numbers and coverage by AT'!$G$1,'adjusted coverage'!I159,IF('adjusted coverage'!$C165='numbers and coverage by AT'!$G$1,'adjusted coverage'!I165,IF('adjusted coverage'!$C170='numbers and coverage by AT'!$G$1,'adjusted coverage'!I170,IF('adjusted coverage'!$C177='numbers and coverage by AT'!$G$1,'adjusted coverage'!I177,""))))))))))))))))))))))))))))</f>
        <v>0.82444949916527543</v>
      </c>
      <c r="J12" s="38"/>
      <c r="K12" s="39">
        <f>IF('adjusted coverage'!$C5='numbers and coverage by AT'!$G$1,'adjusted coverage'!K5,IF('adjusted coverage'!$C10='numbers and coverage by AT'!$G$1,'adjusted coverage'!K10,IF('adjusted coverage'!$C15='numbers and coverage by AT'!$G$1,'adjusted coverage'!K15,IF('adjusted coverage'!$C24='numbers and coverage by AT'!$G$1,'adjusted coverage'!K24,IF('adjusted coverage'!$C29='numbers and coverage by AT'!$G$1,'adjusted coverage'!K29,IF('adjusted coverage'!$C34='numbers and coverage by AT'!$G$1,'adjusted coverage'!K34,IF('adjusted coverage'!$C42='numbers and coverage by AT'!$G$1,'adjusted coverage'!K42,IF('adjusted coverage'!$C47='numbers and coverage by AT'!$G$1,'adjusted coverage'!K47,IF('adjusted coverage'!$C52='numbers and coverage by AT'!$G$1,'adjusted coverage'!K52,IF('adjusted coverage'!$C59='numbers and coverage by AT'!$G$1,'adjusted coverage'!K59,IF('adjusted coverage'!$C65='numbers and coverage by AT'!$G$1,'adjusted coverage'!K65,IF('adjusted coverage'!$C71='numbers and coverage by AT'!$G$1,'adjusted coverage'!K71,IF('adjusted coverage'!$C82='numbers and coverage by AT'!$G$1,'adjusted coverage'!K82,IF('adjusted coverage'!$C88='numbers and coverage by AT'!$G$1,'adjusted coverage'!K88,IF('adjusted coverage'!$C92='numbers and coverage by AT'!$G$1,'adjusted coverage'!K92,IF('adjusted coverage'!$C98='numbers and coverage by AT'!$G$1,'adjusted coverage'!K98,IF('adjusted coverage'!$C102='numbers and coverage by AT'!$G$1,'adjusted coverage'!K102,IF('adjusted coverage'!$C107='numbers and coverage by AT'!$G$1,'adjusted coverage'!K107,IF('adjusted coverage'!$C120='numbers and coverage by AT'!$G$1,'adjusted coverage'!K120,IF('adjusted coverage'!$C129='numbers and coverage by AT'!$G$1,'adjusted coverage'!K129,IF('adjusted coverage'!$C135='numbers and coverage by AT'!$G$1,'adjusted coverage'!K135,IF('adjusted coverage'!$C141='numbers and coverage by AT'!$G$1,'adjusted coverage'!K135,IF('adjusted coverage'!$C141='numbers and coverage by AT'!$G$1,'adjusted coverage'!K141,IF('adjusted coverage'!$C153='numbers and coverage by AT'!$G$1,'adjusted coverage'!K153,IF('adjusted coverage'!$C159='numbers and coverage by AT'!$G$1,'adjusted coverage'!K159,IF('adjusted coverage'!$C165='numbers and coverage by AT'!$G$1,'adjusted coverage'!K165,IF('adjusted coverage'!$C170='numbers and coverage by AT'!$G$1,'adjusted coverage'!K170,IF('adjusted coverage'!$C177='numbers and coverage by AT'!$G$1,'adjusted coverage'!K177,""))))))))))))))))))))))))))))</f>
        <v>0.92541666192777938</v>
      </c>
      <c r="L12" s="39">
        <f>IF('adjusted coverage'!$C5='numbers and coverage by AT'!$G$1,'adjusted coverage'!L5,IF('adjusted coverage'!$C10='numbers and coverage by AT'!$G$1,'adjusted coverage'!L10,IF('adjusted coverage'!$C15='numbers and coverage by AT'!$G$1,'adjusted coverage'!L15,IF('adjusted coverage'!$C24='numbers and coverage by AT'!$G$1,'adjusted coverage'!L24,IF('adjusted coverage'!$C29='numbers and coverage by AT'!$G$1,'adjusted coverage'!L29,IF('adjusted coverage'!$C34='numbers and coverage by AT'!$G$1,'adjusted coverage'!L34,IF('adjusted coverage'!$C42='numbers and coverage by AT'!$G$1,'adjusted coverage'!L42,IF('adjusted coverage'!$C47='numbers and coverage by AT'!$G$1,'adjusted coverage'!L47,IF('adjusted coverage'!$C52='numbers and coverage by AT'!$G$1,'adjusted coverage'!L52,IF('adjusted coverage'!$C59='numbers and coverage by AT'!$G$1,'adjusted coverage'!L59,IF('adjusted coverage'!$C65='numbers and coverage by AT'!$G$1,'adjusted coverage'!L65,IF('adjusted coverage'!$C71='numbers and coverage by AT'!$G$1,'adjusted coverage'!L71,IF('adjusted coverage'!$C82='numbers and coverage by AT'!$G$1,'adjusted coverage'!L82,IF('adjusted coverage'!$C88='numbers and coverage by AT'!$G$1,'adjusted coverage'!L88,IF('adjusted coverage'!$C92='numbers and coverage by AT'!$G$1,'adjusted coverage'!L92,IF('adjusted coverage'!$C98='numbers and coverage by AT'!$G$1,'adjusted coverage'!L98,IF('adjusted coverage'!$C102='numbers and coverage by AT'!$G$1,'adjusted coverage'!L102,IF('adjusted coverage'!$C107='numbers and coverage by AT'!$G$1,'adjusted coverage'!L107,IF('adjusted coverage'!$C120='numbers and coverage by AT'!$G$1,'adjusted coverage'!L120,IF('adjusted coverage'!$C129='numbers and coverage by AT'!$G$1,'adjusted coverage'!L129,IF('adjusted coverage'!$C135='numbers and coverage by AT'!$G$1,'adjusted coverage'!L135,IF('adjusted coverage'!$C141='numbers and coverage by AT'!$G$1,'adjusted coverage'!L135,IF('adjusted coverage'!$C141='numbers and coverage by AT'!$G$1,'adjusted coverage'!L141,IF('adjusted coverage'!$C153='numbers and coverage by AT'!$G$1,'adjusted coverage'!L153,IF('adjusted coverage'!$C159='numbers and coverage by AT'!$G$1,'adjusted coverage'!L159,IF('adjusted coverage'!$C165='numbers and coverage by AT'!$G$1,'adjusted coverage'!L165,IF('adjusted coverage'!$C170='numbers and coverage by AT'!$G$1,'adjusted coverage'!L170,IF('adjusted coverage'!$C177='numbers and coverage by AT'!$G$1,'adjusted coverage'!L177,""))))))))))))))))))))))))))))</f>
        <v>0.81896644867785051</v>
      </c>
      <c r="M12" s="38"/>
      <c r="N12" s="39">
        <f>IF('adjusted coverage'!$C5='numbers and coverage by AT'!$G$1,'adjusted coverage'!N5,IF('adjusted coverage'!$C10='numbers and coverage by AT'!$G$1,'adjusted coverage'!N10,IF('adjusted coverage'!$C15='numbers and coverage by AT'!$G$1,'adjusted coverage'!N15,IF('adjusted coverage'!$C24='numbers and coverage by AT'!$G$1,'adjusted coverage'!N24,IF('adjusted coverage'!$C29='numbers and coverage by AT'!$G$1,'adjusted coverage'!N29,IF('adjusted coverage'!$C34='numbers and coverage by AT'!$G$1,'adjusted coverage'!N34,IF('adjusted coverage'!$C42='numbers and coverage by AT'!$G$1,'adjusted coverage'!N42,IF('adjusted coverage'!$C47='numbers and coverage by AT'!$G$1,'adjusted coverage'!N47,IF('adjusted coverage'!$C52='numbers and coverage by AT'!$G$1,'adjusted coverage'!N52,IF('adjusted coverage'!$C59='numbers and coverage by AT'!$G$1,'adjusted coverage'!N59,IF('adjusted coverage'!$C65='numbers and coverage by AT'!$G$1,'adjusted coverage'!N65,IF('adjusted coverage'!$C71='numbers and coverage by AT'!$G$1,'adjusted coverage'!N71,IF('adjusted coverage'!$C82='numbers and coverage by AT'!$G$1,'adjusted coverage'!N82,IF('adjusted coverage'!$C88='numbers and coverage by AT'!$G$1,'adjusted coverage'!N88,IF('adjusted coverage'!$C92='numbers and coverage by AT'!$G$1,'adjusted coverage'!N92,IF('adjusted coverage'!$C98='numbers and coverage by AT'!$G$1,'adjusted coverage'!N98,IF('adjusted coverage'!$C102='numbers and coverage by AT'!$G$1,'adjusted coverage'!N102,IF('adjusted coverage'!$C107='numbers and coverage by AT'!$G$1,'adjusted coverage'!N107,IF('adjusted coverage'!$C120='numbers and coverage by AT'!$G$1,'adjusted coverage'!N120,IF('adjusted coverage'!$C129='numbers and coverage by AT'!$G$1,'adjusted coverage'!N129,IF('adjusted coverage'!$C135='numbers and coverage by AT'!$G$1,'adjusted coverage'!N135,IF('adjusted coverage'!$C141='numbers and coverage by AT'!$G$1,'adjusted coverage'!N135,IF('adjusted coverage'!$C141='numbers and coverage by AT'!$G$1,'adjusted coverage'!N141,IF('adjusted coverage'!$C153='numbers and coverage by AT'!$G$1,'adjusted coverage'!N153,IF('adjusted coverage'!$C159='numbers and coverage by AT'!$G$1,'adjusted coverage'!N159,IF('adjusted coverage'!$C165='numbers and coverage by AT'!$G$1,'adjusted coverage'!N165,IF('adjusted coverage'!$C170='numbers and coverage by AT'!$G$1,'adjusted coverage'!N170,IF('adjusted coverage'!$C177='numbers and coverage by AT'!$G$1,'adjusted coverage'!N177,""))))))))))))))))))))))))))))</f>
        <v>0.90936032171581771</v>
      </c>
      <c r="O12" s="39">
        <f>IF('adjusted coverage'!$C5='numbers and coverage by AT'!$G$1,'adjusted coverage'!O5,IF('adjusted coverage'!$C10='numbers and coverage by AT'!$G$1,'adjusted coverage'!O10,IF('adjusted coverage'!$C15='numbers and coverage by AT'!$G$1,'adjusted coverage'!O15,IF('adjusted coverage'!$C24='numbers and coverage by AT'!$G$1,'adjusted coverage'!O24,IF('adjusted coverage'!$C29='numbers and coverage by AT'!$G$1,'adjusted coverage'!O29,IF('adjusted coverage'!$C34='numbers and coverage by AT'!$G$1,'adjusted coverage'!O34,IF('adjusted coverage'!$C42='numbers and coverage by AT'!$G$1,'adjusted coverage'!O42,IF('adjusted coverage'!$C47='numbers and coverage by AT'!$G$1,'adjusted coverage'!O47,IF('adjusted coverage'!$C52='numbers and coverage by AT'!$G$1,'adjusted coverage'!O52,IF('adjusted coverage'!$C59='numbers and coverage by AT'!$G$1,'adjusted coverage'!O59,IF('adjusted coverage'!$C65='numbers and coverage by AT'!$G$1,'adjusted coverage'!O65,IF('adjusted coverage'!$C71='numbers and coverage by AT'!$G$1,'adjusted coverage'!O71,IF('adjusted coverage'!$C82='numbers and coverage by AT'!$G$1,'adjusted coverage'!O82,IF('adjusted coverage'!$C88='numbers and coverage by AT'!$G$1,'adjusted coverage'!O88,IF('adjusted coverage'!$C92='numbers and coverage by AT'!$G$1,'adjusted coverage'!O92,IF('adjusted coverage'!$C98='numbers and coverage by AT'!$G$1,'adjusted coverage'!O98,IF('adjusted coverage'!$C102='numbers and coverage by AT'!$G$1,'adjusted coverage'!O102,IF('adjusted coverage'!$C107='numbers and coverage by AT'!$G$1,'adjusted coverage'!O107,IF('adjusted coverage'!$C120='numbers and coverage by AT'!$G$1,'adjusted coverage'!O120,IF('adjusted coverage'!$C129='numbers and coverage by AT'!$G$1,'adjusted coverage'!O129,IF('adjusted coverage'!$C135='numbers and coverage by AT'!$G$1,'adjusted coverage'!O135,IF('adjusted coverage'!$C141='numbers and coverage by AT'!$G$1,'adjusted coverage'!O135,IF('adjusted coverage'!$C141='numbers and coverage by AT'!$G$1,'adjusted coverage'!O141,IF('adjusted coverage'!$C153='numbers and coverage by AT'!$G$1,'adjusted coverage'!O153,IF('adjusted coverage'!$C159='numbers and coverage by AT'!$G$1,'adjusted coverage'!O159,IF('adjusted coverage'!$C165='numbers and coverage by AT'!$G$1,'adjusted coverage'!O165,IF('adjusted coverage'!$C170='numbers and coverage by AT'!$G$1,'adjusted coverage'!O170,IF('adjusted coverage'!$C177='numbers and coverage by AT'!$G$1,'adjusted coverage'!O177,""))))))))))))))))))))))))))))</f>
        <v>0.80738114387846294</v>
      </c>
      <c r="P12" s="38"/>
      <c r="Q12" s="39">
        <f>IF('adjusted coverage'!$C5='numbers and coverage by AT'!$G$1,'adjusted coverage'!Q5,IF('adjusted coverage'!$C10='numbers and coverage by AT'!$G$1,'adjusted coverage'!Q10,IF('adjusted coverage'!$C15='numbers and coverage by AT'!$G$1,'adjusted coverage'!Q15,IF('adjusted coverage'!$C24='numbers and coverage by AT'!$G$1,'adjusted coverage'!Q24,IF('adjusted coverage'!$C29='numbers and coverage by AT'!$G$1,'adjusted coverage'!Q29,IF('adjusted coverage'!$C34='numbers and coverage by AT'!$G$1,'adjusted coverage'!Q34,IF('adjusted coverage'!$C42='numbers and coverage by AT'!$G$1,'adjusted coverage'!Q42,IF('adjusted coverage'!$C47='numbers and coverage by AT'!$G$1,'adjusted coverage'!Q47,IF('adjusted coverage'!$C52='numbers and coverage by AT'!$G$1,'adjusted coverage'!Q52,IF('adjusted coverage'!$C59='numbers and coverage by AT'!$G$1,'adjusted coverage'!Q59,IF('adjusted coverage'!$C65='numbers and coverage by AT'!$G$1,'adjusted coverage'!Q65,IF('adjusted coverage'!$C71='numbers and coverage by AT'!$G$1,'adjusted coverage'!Q71,IF('adjusted coverage'!$C82='numbers and coverage by AT'!$G$1,'adjusted coverage'!Q82,IF('adjusted coverage'!$C88='numbers and coverage by AT'!$G$1,'adjusted coverage'!Q88,IF('adjusted coverage'!$C92='numbers and coverage by AT'!$G$1,'adjusted coverage'!Q92,IF('adjusted coverage'!$C98='numbers and coverage by AT'!$G$1,'adjusted coverage'!Q98,IF('adjusted coverage'!$C102='numbers and coverage by AT'!$G$1,'adjusted coverage'!Q102,IF('adjusted coverage'!$C107='numbers and coverage by AT'!$G$1,'adjusted coverage'!Q107,IF('adjusted coverage'!$C120='numbers and coverage by AT'!$G$1,'adjusted coverage'!Q120,IF('adjusted coverage'!$C129='numbers and coverage by AT'!$G$1,'adjusted coverage'!Q129,IF('adjusted coverage'!$C135='numbers and coverage by AT'!$G$1,'adjusted coverage'!Q135,IF('adjusted coverage'!$C141='numbers and coverage by AT'!$G$1,'adjusted coverage'!Q135,IF('adjusted coverage'!$C141='numbers and coverage by AT'!$G$1,'adjusted coverage'!Q141,IF('adjusted coverage'!$C153='numbers and coverage by AT'!$G$1,'adjusted coverage'!Q153,IF('adjusted coverage'!$C159='numbers and coverage by AT'!$G$1,'adjusted coverage'!Q159,IF('adjusted coverage'!$C165='numbers and coverage by AT'!$G$1,'adjusted coverage'!Q165,IF('adjusted coverage'!$C170='numbers and coverage by AT'!$G$1,'adjusted coverage'!Q170,IF('adjusted coverage'!$C177='numbers and coverage by AT'!$G$1,'adjusted coverage'!Q177,""))))))))))))))))))))))))))))</f>
        <v>0.9111111300000001</v>
      </c>
      <c r="R12" s="39">
        <f>IF('adjusted coverage'!$C5='numbers and coverage by AT'!$G$1,'adjusted coverage'!R5,IF('adjusted coverage'!$C10='numbers and coverage by AT'!$G$1,'adjusted coverage'!R10,IF('adjusted coverage'!$C15='numbers and coverage by AT'!$G$1,'adjusted coverage'!R15,IF('adjusted coverage'!$C24='numbers and coverage by AT'!$G$1,'adjusted coverage'!R24,IF('adjusted coverage'!$C29='numbers and coverage by AT'!$G$1,'adjusted coverage'!R29,IF('adjusted coverage'!$C34='numbers and coverage by AT'!$G$1,'adjusted coverage'!R34,IF('adjusted coverage'!$C42='numbers and coverage by AT'!$G$1,'adjusted coverage'!R42,IF('adjusted coverage'!$C47='numbers and coverage by AT'!$G$1,'adjusted coverage'!R47,IF('adjusted coverage'!$C52='numbers and coverage by AT'!$G$1,'adjusted coverage'!R52,IF('adjusted coverage'!$C59='numbers and coverage by AT'!$G$1,'adjusted coverage'!R59,IF('adjusted coverage'!$C65='numbers and coverage by AT'!$G$1,'adjusted coverage'!R65,IF('adjusted coverage'!$C71='numbers and coverage by AT'!$G$1,'adjusted coverage'!R71,IF('adjusted coverage'!$C82='numbers and coverage by AT'!$G$1,'adjusted coverage'!R82,IF('adjusted coverage'!$C88='numbers and coverage by AT'!$G$1,'adjusted coverage'!R88,IF('adjusted coverage'!$C92='numbers and coverage by AT'!$G$1,'adjusted coverage'!R92,IF('adjusted coverage'!$C98='numbers and coverage by AT'!$G$1,'adjusted coverage'!R98,IF('adjusted coverage'!$C102='numbers and coverage by AT'!$G$1,'adjusted coverage'!R102,IF('adjusted coverage'!$C107='numbers and coverage by AT'!$G$1,'adjusted coverage'!R107,IF('adjusted coverage'!$C120='numbers and coverage by AT'!$G$1,'adjusted coverage'!R120,IF('adjusted coverage'!$C129='numbers and coverage by AT'!$G$1,'adjusted coverage'!R129,IF('adjusted coverage'!$C135='numbers and coverage by AT'!$G$1,'adjusted coverage'!R135,IF('adjusted coverage'!$C141='numbers and coverage by AT'!$G$1,'adjusted coverage'!R135,IF('adjusted coverage'!$C141='numbers and coverage by AT'!$G$1,'adjusted coverage'!R141,IF('adjusted coverage'!$C153='numbers and coverage by AT'!$G$1,'adjusted coverage'!R153,IF('adjusted coverage'!$C159='numbers and coverage by AT'!$G$1,'adjusted coverage'!R159,IF('adjusted coverage'!$C165='numbers and coverage by AT'!$G$1,'adjusted coverage'!R165,IF('adjusted coverage'!$C170='numbers and coverage by AT'!$G$1,'adjusted coverage'!R170,IF('adjusted coverage'!$C177='numbers and coverage by AT'!$G$1,'adjusted coverage'!R177,""))))))))))))))))))))))))))))</f>
        <v>0.81684979999999996</v>
      </c>
      <c r="S12" s="38"/>
      <c r="T12" s="39">
        <f>IF('adjusted coverage'!$C5='numbers and coverage by AT'!$G$1,'adjusted coverage'!T5,IF('adjusted coverage'!$C10='numbers and coverage by AT'!$G$1,'adjusted coverage'!T10,IF('adjusted coverage'!$C15='numbers and coverage by AT'!$G$1,'adjusted coverage'!T15,IF('adjusted coverage'!$C24='numbers and coverage by AT'!$G$1,'adjusted coverage'!T24,IF('adjusted coverage'!$C29='numbers and coverage by AT'!$G$1,'adjusted coverage'!T29,IF('adjusted coverage'!$C34='numbers and coverage by AT'!$G$1,'adjusted coverage'!T34,IF('adjusted coverage'!$C42='numbers and coverage by AT'!$G$1,'adjusted coverage'!T42,IF('adjusted coverage'!$C47='numbers and coverage by AT'!$G$1,'adjusted coverage'!T47,IF('adjusted coverage'!$C52='numbers and coverage by AT'!$G$1,'adjusted coverage'!T52,IF('adjusted coverage'!$C59='numbers and coverage by AT'!$G$1,'adjusted coverage'!T59,IF('adjusted coverage'!$C65='numbers and coverage by AT'!$G$1,'adjusted coverage'!T65,IF('adjusted coverage'!$C71='numbers and coverage by AT'!$G$1,'adjusted coverage'!T71,IF('adjusted coverage'!$C82='numbers and coverage by AT'!$G$1,'adjusted coverage'!T82,IF('adjusted coverage'!$C88='numbers and coverage by AT'!$G$1,'adjusted coverage'!T88,IF('adjusted coverage'!$C92='numbers and coverage by AT'!$G$1,'adjusted coverage'!T92,IF('adjusted coverage'!$C98='numbers and coverage by AT'!$G$1,'adjusted coverage'!T98,IF('adjusted coverage'!$C102='numbers and coverage by AT'!$G$1,'adjusted coverage'!T102,IF('adjusted coverage'!$C107='numbers and coverage by AT'!$G$1,'adjusted coverage'!T107,IF('adjusted coverage'!$C120='numbers and coverage by AT'!$G$1,'adjusted coverage'!T120,IF('adjusted coverage'!$C129='numbers and coverage by AT'!$G$1,'adjusted coverage'!T129,IF('adjusted coverage'!$C135='numbers and coverage by AT'!$G$1,'adjusted coverage'!T135,IF('adjusted coverage'!$C141='numbers and coverage by AT'!$G$1,'adjusted coverage'!T135,IF('adjusted coverage'!$C141='numbers and coverage by AT'!$G$1,'adjusted coverage'!T141,IF('adjusted coverage'!$C153='numbers and coverage by AT'!$G$1,'adjusted coverage'!T153,IF('adjusted coverage'!$C159='numbers and coverage by AT'!$G$1,'adjusted coverage'!T159,IF('adjusted coverage'!$C165='numbers and coverage by AT'!$G$1,'adjusted coverage'!T165,IF('adjusted coverage'!$C170='numbers and coverage by AT'!$G$1,'adjusted coverage'!T170,IF('adjusted coverage'!$C177='numbers and coverage by AT'!$G$1,'adjusted coverage'!T177,""))))))))))))))))))))))))))))</f>
        <v>0.91395488000000003</v>
      </c>
      <c r="U12" s="39">
        <f>IF('adjusted coverage'!$C5='numbers and coverage by AT'!$G$1,'adjusted coverage'!U5,IF('adjusted coverage'!$C10='numbers and coverage by AT'!$G$1,'adjusted coverage'!U10,IF('adjusted coverage'!$C15='numbers and coverage by AT'!$G$1,'adjusted coverage'!U15,IF('adjusted coverage'!$C24='numbers and coverage by AT'!$G$1,'adjusted coverage'!U24,IF('adjusted coverage'!$C29='numbers and coverage by AT'!$G$1,'adjusted coverage'!U29,IF('adjusted coverage'!$C34='numbers and coverage by AT'!$G$1,'adjusted coverage'!U34,IF('adjusted coverage'!$C42='numbers and coverage by AT'!$G$1,'adjusted coverage'!U42,IF('adjusted coverage'!$C47='numbers and coverage by AT'!$G$1,'adjusted coverage'!U47,IF('adjusted coverage'!$C52='numbers and coverage by AT'!$G$1,'adjusted coverage'!U52,IF('adjusted coverage'!$C59='numbers and coverage by AT'!$G$1,'adjusted coverage'!U59,IF('adjusted coverage'!$C65='numbers and coverage by AT'!$G$1,'adjusted coverage'!U65,IF('adjusted coverage'!$C71='numbers and coverage by AT'!$G$1,'adjusted coverage'!U71,IF('adjusted coverage'!$C82='numbers and coverage by AT'!$G$1,'adjusted coverage'!U82,IF('adjusted coverage'!$C88='numbers and coverage by AT'!$G$1,'adjusted coverage'!U88,IF('adjusted coverage'!$C92='numbers and coverage by AT'!$G$1,'adjusted coverage'!U92,IF('adjusted coverage'!$C98='numbers and coverage by AT'!$G$1,'adjusted coverage'!U98,IF('adjusted coverage'!$C102='numbers and coverage by AT'!$G$1,'adjusted coverage'!U102,IF('adjusted coverage'!$C107='numbers and coverage by AT'!$G$1,'adjusted coverage'!U107,IF('adjusted coverage'!$C120='numbers and coverage by AT'!$G$1,'adjusted coverage'!U120,IF('adjusted coverage'!$C129='numbers and coverage by AT'!$G$1,'adjusted coverage'!U129,IF('adjusted coverage'!$C135='numbers and coverage by AT'!$G$1,'adjusted coverage'!U135,IF('adjusted coverage'!$C141='numbers and coverage by AT'!$G$1,'adjusted coverage'!U135,IF('adjusted coverage'!$C141='numbers and coverage by AT'!$G$1,'adjusted coverage'!U141,IF('adjusted coverage'!$C153='numbers and coverage by AT'!$G$1,'adjusted coverage'!U153,IF('adjusted coverage'!$C159='numbers and coverage by AT'!$G$1,'adjusted coverage'!U159,IF('adjusted coverage'!$C165='numbers and coverage by AT'!$G$1,'adjusted coverage'!U165,IF('adjusted coverage'!$C170='numbers and coverage by AT'!$G$1,'adjusted coverage'!U170,IF('adjusted coverage'!$C177='numbers and coverage by AT'!$G$1,'adjusted coverage'!U177,""))))))))))))))))))))))))))))</f>
        <v>0.82868169999999997</v>
      </c>
      <c r="V12" s="38"/>
      <c r="W12" s="39">
        <f>IF('adjusted coverage'!$C5='numbers and coverage by AT'!$G$1,'adjusted coverage'!W5,IF('adjusted coverage'!$C10='numbers and coverage by AT'!$G$1,'adjusted coverage'!W10,IF('adjusted coverage'!$C15='numbers and coverage by AT'!$G$1,'adjusted coverage'!W15,IF('adjusted coverage'!$C24='numbers and coverage by AT'!$G$1,'adjusted coverage'!W24,IF('adjusted coverage'!$C29='numbers and coverage by AT'!$G$1,'adjusted coverage'!W29,IF('adjusted coverage'!$C34='numbers and coverage by AT'!$G$1,'adjusted coverage'!W34,IF('adjusted coverage'!$C42='numbers and coverage by AT'!$G$1,'adjusted coverage'!W42,IF('adjusted coverage'!$C47='numbers and coverage by AT'!$G$1,'adjusted coverage'!W47,IF('adjusted coverage'!$C52='numbers and coverage by AT'!$G$1,'adjusted coverage'!W52,IF('adjusted coverage'!$C59='numbers and coverage by AT'!$G$1,'adjusted coverage'!W59,IF('adjusted coverage'!$C65='numbers and coverage by AT'!$G$1,'adjusted coverage'!W65,IF('adjusted coverage'!$C71='numbers and coverage by AT'!$G$1,'adjusted coverage'!W71,IF('adjusted coverage'!$C82='numbers and coverage by AT'!$G$1,'adjusted coverage'!W82,IF('adjusted coverage'!$C88='numbers and coverage by AT'!$G$1,'adjusted coverage'!W88,IF('adjusted coverage'!$C92='numbers and coverage by AT'!$G$1,'adjusted coverage'!W92,IF('adjusted coverage'!$C98='numbers and coverage by AT'!$G$1,'adjusted coverage'!W98,IF('adjusted coverage'!$C102='numbers and coverage by AT'!$G$1,'adjusted coverage'!W102,IF('adjusted coverage'!$C107='numbers and coverage by AT'!$G$1,'adjusted coverage'!W107,IF('adjusted coverage'!$C120='numbers and coverage by AT'!$G$1,'adjusted coverage'!W120,IF('adjusted coverage'!$C129='numbers and coverage by AT'!$G$1,'adjusted coverage'!W129,IF('adjusted coverage'!$C135='numbers and coverage by AT'!$G$1,'adjusted coverage'!W135,IF('adjusted coverage'!$C141='numbers and coverage by AT'!$G$1,'adjusted coverage'!W135,IF('adjusted coverage'!$C141='numbers and coverage by AT'!$G$1,'adjusted coverage'!W141,IF('adjusted coverage'!$C153='numbers and coverage by AT'!$G$1,'adjusted coverage'!W153,IF('adjusted coverage'!$C159='numbers and coverage by AT'!$G$1,'adjusted coverage'!W159,IF('adjusted coverage'!$C165='numbers and coverage by AT'!$G$1,'adjusted coverage'!W165,IF('adjusted coverage'!$C170='numbers and coverage by AT'!$G$1,'adjusted coverage'!W170,IF('adjusted coverage'!$C177='numbers and coverage by AT'!$G$1,'adjusted coverage'!W177,""))))))))))))))))))))))))))))</f>
        <v>0.9517241500000001</v>
      </c>
      <c r="X12" s="39">
        <f>IF('adjusted coverage'!$C5='numbers and coverage by AT'!$G$1,'adjusted coverage'!X5,IF('adjusted coverage'!$C10='numbers and coverage by AT'!$G$1,'adjusted coverage'!X10,IF('adjusted coverage'!$C15='numbers and coverage by AT'!$G$1,'adjusted coverage'!X15,IF('adjusted coverage'!$C24='numbers and coverage by AT'!$G$1,'adjusted coverage'!X24,IF('adjusted coverage'!$C29='numbers and coverage by AT'!$G$1,'adjusted coverage'!X29,IF('adjusted coverage'!$C34='numbers and coverage by AT'!$G$1,'adjusted coverage'!X34,IF('adjusted coverage'!$C42='numbers and coverage by AT'!$G$1,'adjusted coverage'!X42,IF('adjusted coverage'!$C47='numbers and coverage by AT'!$G$1,'adjusted coverage'!X47,IF('adjusted coverage'!$C52='numbers and coverage by AT'!$G$1,'adjusted coverage'!X52,IF('adjusted coverage'!$C59='numbers and coverage by AT'!$G$1,'adjusted coverage'!X59,IF('adjusted coverage'!$C65='numbers and coverage by AT'!$G$1,'adjusted coverage'!X65,IF('adjusted coverage'!$C71='numbers and coverage by AT'!$G$1,'adjusted coverage'!X71,IF('adjusted coverage'!$C82='numbers and coverage by AT'!$G$1,'adjusted coverage'!X82,IF('adjusted coverage'!$C88='numbers and coverage by AT'!$G$1,'adjusted coverage'!X88,IF('adjusted coverage'!$C92='numbers and coverage by AT'!$G$1,'adjusted coverage'!X92,IF('adjusted coverage'!$C98='numbers and coverage by AT'!$G$1,'adjusted coverage'!X98,IF('adjusted coverage'!$C102='numbers and coverage by AT'!$G$1,'adjusted coverage'!X102,IF('adjusted coverage'!$C107='numbers and coverage by AT'!$G$1,'adjusted coverage'!X107,IF('adjusted coverage'!$C120='numbers and coverage by AT'!$G$1,'adjusted coverage'!X120,IF('adjusted coverage'!$C129='numbers and coverage by AT'!$G$1,'adjusted coverage'!X129,IF('adjusted coverage'!$C135='numbers and coverage by AT'!$G$1,'adjusted coverage'!X135,IF('adjusted coverage'!$C141='numbers and coverage by AT'!$G$1,'adjusted coverage'!X135,IF('adjusted coverage'!$C141='numbers and coverage by AT'!$G$1,'adjusted coverage'!X141,IF('adjusted coverage'!$C153='numbers and coverage by AT'!$G$1,'adjusted coverage'!X153,IF('adjusted coverage'!$C159='numbers and coverage by AT'!$G$1,'adjusted coverage'!X159,IF('adjusted coverage'!$C165='numbers and coverage by AT'!$G$1,'adjusted coverage'!X165,IF('adjusted coverage'!$C170='numbers and coverage by AT'!$G$1,'adjusted coverage'!X170,IF('adjusted coverage'!$C177='numbers and coverage by AT'!$G$1,'adjusted coverage'!X177,""))))))))))))))))))))))))))))</f>
        <v>0.89278469999999999</v>
      </c>
    </row>
    <row r="13" spans="1:28" x14ac:dyDescent="0.25">
      <c r="A13" s="23" t="str">
        <f>IF('adjusted coverage'!$C6='numbers and coverage by AT'!$G$1,'adjusted coverage'!A6,IF('adjusted coverage'!$C11='numbers and coverage by AT'!$G$1,'adjusted coverage'!A11,IF('adjusted coverage'!$C16='numbers and coverage by AT'!$G$1,'adjusted coverage'!A16,IF('adjusted coverage'!$C25='numbers and coverage by AT'!$G$1,'adjusted coverage'!A25,IF('adjusted coverage'!$C30='numbers and coverage by AT'!$G$1,'adjusted coverage'!A30,IF('adjusted coverage'!$C35='numbers and coverage by AT'!$G$1,'adjusted coverage'!A35,IF('adjusted coverage'!$C43='numbers and coverage by AT'!$G$1,'adjusted coverage'!A43,IF('adjusted coverage'!$C48='numbers and coverage by AT'!$G$1,'adjusted coverage'!A48,IF('adjusted coverage'!$C53='numbers and coverage by AT'!$G$1,'adjusted coverage'!A53,IF('adjusted coverage'!$C60='numbers and coverage by AT'!$G$1,'adjusted coverage'!A60,IF('adjusted coverage'!$C66='numbers and coverage by AT'!$G$1,'adjusted coverage'!A66,IF('adjusted coverage'!$C72='numbers and coverage by AT'!$G$1,'adjusted coverage'!A72,IF('adjusted coverage'!$C83='numbers and coverage by AT'!$G$1,'adjusted coverage'!A83,IF('adjusted coverage'!$C93='numbers and coverage by AT'!$G$1,'adjusted coverage'!A93,IF('adjusted coverage'!$C103='numbers and coverage by AT'!$G$1,'adjusted coverage'!A103,IF('adjusted coverage'!$C108='numbers and coverage by AT'!$G$1,'adjusted coverage'!A108,IF('adjusted coverage'!$C121='numbers and coverage by AT'!$G$1,'adjusted coverage'!A121,IF('adjusted coverage'!$C130='numbers and coverage by AT'!$G$1,'adjusted coverage'!A130,IF('adjusted coverage'!$C136='numbers and coverage by AT'!$G$1,'adjusted coverage'!A136,IF('adjusted coverage'!$C142='numbers and coverage by AT'!$G$1,'adjusted coverage'!A142,IF('adjusted coverage'!$C154='numbers and coverage by AT'!$G$1,'adjusted coverage'!A154,IF('adjusted coverage'!$C160='numbers and coverage by AT'!$G$1,'adjusted coverage'!A160,IF('adjusted coverage'!$C166='numbers and coverage by AT'!$G$1,'adjusted coverage'!A166,IF('adjusted coverage'!$C171='numbers and coverage by AT'!$G$1,'adjusted coverage'!A171,IF('adjusted coverage'!$C178='numbers and coverage by AT'!$G$1,'adjusted coverage'!A178,"")))))))))))))))))))))))))</f>
        <v>Q48</v>
      </c>
      <c r="B13" s="23" t="str">
        <f>IF('adjusted coverage'!$C6='numbers and coverage by AT'!$G$1,'adjusted coverage'!B6,IF('adjusted coverage'!$C11='numbers and coverage by AT'!$G$1,'adjusted coverage'!B11,IF('adjusted coverage'!$C16='numbers and coverage by AT'!$G$1,'adjusted coverage'!B16,IF('adjusted coverage'!$C25='numbers and coverage by AT'!$G$1,'adjusted coverage'!B25,IF('adjusted coverage'!$C30='numbers and coverage by AT'!$G$1,'adjusted coverage'!B30,IF('adjusted coverage'!$C35='numbers and coverage by AT'!$G$1,'adjusted coverage'!B35,IF('adjusted coverage'!$C43='numbers and coverage by AT'!$G$1,'adjusted coverage'!B43,IF('adjusted coverage'!$C48='numbers and coverage by AT'!$G$1,'adjusted coverage'!B48,IF('adjusted coverage'!$C53='numbers and coverage by AT'!$G$1,'adjusted coverage'!B53,IF('adjusted coverage'!$C60='numbers and coverage by AT'!$G$1,'adjusted coverage'!B60,IF('adjusted coverage'!$C66='numbers and coverage by AT'!$G$1,'adjusted coverage'!B66,IF('adjusted coverage'!$C72='numbers and coverage by AT'!$G$1,'adjusted coverage'!B72,IF('adjusted coverage'!$C83='numbers and coverage by AT'!$G$1,'adjusted coverage'!B83,IF('adjusted coverage'!$C93='numbers and coverage by AT'!$G$1,'adjusted coverage'!B93,IF('adjusted coverage'!$C103='numbers and coverage by AT'!$G$1,'adjusted coverage'!B103,IF('adjusted coverage'!$C108='numbers and coverage by AT'!$G$1,'adjusted coverage'!B108,IF('adjusted coverage'!$C121='numbers and coverage by AT'!$G$1,'adjusted coverage'!B121,IF('adjusted coverage'!$C130='numbers and coverage by AT'!$G$1,'adjusted coverage'!B130,IF('adjusted coverage'!$C136='numbers and coverage by AT'!$G$1,'adjusted coverage'!B136,IF('adjusted coverage'!$C142='numbers and coverage by AT'!$G$1,'adjusted coverage'!B142,IF('adjusted coverage'!$C154='numbers and coverage by AT'!$G$1,'adjusted coverage'!B154,IF('adjusted coverage'!$C160='numbers and coverage by AT'!$G$1,'adjusted coverage'!B160,IF('adjusted coverage'!$C166='numbers and coverage by AT'!$G$1,'adjusted coverage'!B166,IF('adjusted coverage'!$C171='numbers and coverage by AT'!$G$1,'adjusted coverage'!B171,IF('adjusted coverage'!$C178='numbers and coverage by AT'!$G$1,'adjusted coverage'!B178,"")))))))))))))))))))))))))</f>
        <v>All PCTs</v>
      </c>
      <c r="D13" s="36"/>
      <c r="E13" s="39">
        <f>IF('adjusted coverage'!$C6='numbers and coverage by AT'!$G$1,'adjusted coverage'!E6,IF('adjusted coverage'!$C11='numbers and coverage by AT'!$G$1,'adjusted coverage'!E11,IF('adjusted coverage'!$C16='numbers and coverage by AT'!$G$1,'adjusted coverage'!E16,IF('adjusted coverage'!$C25='numbers and coverage by AT'!$G$1,'adjusted coverage'!E25,IF('adjusted coverage'!$C30='numbers and coverage by AT'!$G$1,'adjusted coverage'!E30,IF('adjusted coverage'!$C35='numbers and coverage by AT'!$G$1,'adjusted coverage'!E35,IF('adjusted coverage'!$C43='numbers and coverage by AT'!$G$1,'adjusted coverage'!E43,IF('adjusted coverage'!$C48='numbers and coverage by AT'!$G$1,'adjusted coverage'!E48,IF('adjusted coverage'!$C53='numbers and coverage by AT'!$G$1,'adjusted coverage'!E53,IF('adjusted coverage'!$C60='numbers and coverage by AT'!$G$1,'adjusted coverage'!E60,IF('adjusted coverage'!$C66='numbers and coverage by AT'!$G$1,'adjusted coverage'!E66,IF('adjusted coverage'!$C72='numbers and coverage by AT'!$G$1,'adjusted coverage'!E72,IF('adjusted coverage'!$C83='numbers and coverage by AT'!$G$1,'adjusted coverage'!E83,IF('adjusted coverage'!$C93='numbers and coverage by AT'!$G$1,'adjusted coverage'!E93,IF('adjusted coverage'!$C103='numbers and coverage by AT'!$G$1,'adjusted coverage'!E103,IF('adjusted coverage'!$C108='numbers and coverage by AT'!$G$1,'adjusted coverage'!E108,IF('adjusted coverage'!$C121='numbers and coverage by AT'!$G$1,'adjusted coverage'!E121,IF('adjusted coverage'!$C130='numbers and coverage by AT'!$G$1,'adjusted coverage'!E130,IF('adjusted coverage'!$C136='numbers and coverage by AT'!$G$1,'adjusted coverage'!E136,IF('adjusted coverage'!$C142='numbers and coverage by AT'!$G$1,'adjusted coverage'!E142,IF('adjusted coverage'!$C154='numbers and coverage by AT'!$G$1,'adjusted coverage'!E154,IF('adjusted coverage'!$C160='numbers and coverage by AT'!$G$1,'adjusted coverage'!E160,IF('adjusted coverage'!$C166='numbers and coverage by AT'!$G$1,'adjusted coverage'!E166,IF('adjusted coverage'!$C171='numbers and coverage by AT'!$G$1,'adjusted coverage'!E171,IF('adjusted coverage'!$C178='numbers and coverage by AT'!$G$1,'adjusted coverage'!E178,"")))))))))))))))))))))))))</f>
        <v>0.94065760395047615</v>
      </c>
      <c r="F13" s="39">
        <f>IF('adjusted coverage'!$C6='numbers and coverage by AT'!$G$1,'adjusted coverage'!F6,IF('adjusted coverage'!$C11='numbers and coverage by AT'!$G$1,'adjusted coverage'!F11,IF('adjusted coverage'!$C16='numbers and coverage by AT'!$G$1,'adjusted coverage'!F16,IF('adjusted coverage'!$C25='numbers and coverage by AT'!$G$1,'adjusted coverage'!F25,IF('adjusted coverage'!$C30='numbers and coverage by AT'!$G$1,'adjusted coverage'!F30,IF('adjusted coverage'!$C35='numbers and coverage by AT'!$G$1,'adjusted coverage'!F35,IF('adjusted coverage'!$C43='numbers and coverage by AT'!$G$1,'adjusted coverage'!F43,IF('adjusted coverage'!$C48='numbers and coverage by AT'!$G$1,'adjusted coverage'!F48,IF('adjusted coverage'!$C53='numbers and coverage by AT'!$G$1,'adjusted coverage'!F53,IF('adjusted coverage'!$C60='numbers and coverage by AT'!$G$1,'adjusted coverage'!F60,IF('adjusted coverage'!$C66='numbers and coverage by AT'!$G$1,'adjusted coverage'!F66,IF('adjusted coverage'!$C72='numbers and coverage by AT'!$G$1,'adjusted coverage'!F72,IF('adjusted coverage'!$C83='numbers and coverage by AT'!$G$1,'adjusted coverage'!F83,IF('adjusted coverage'!$C93='numbers and coverage by AT'!$G$1,'adjusted coverage'!F93,IF('adjusted coverage'!$C103='numbers and coverage by AT'!$G$1,'adjusted coverage'!F103,IF('adjusted coverage'!$C108='numbers and coverage by AT'!$G$1,'adjusted coverage'!F108,IF('adjusted coverage'!$C121='numbers and coverage by AT'!$G$1,'adjusted coverage'!F121,IF('adjusted coverage'!$C130='numbers and coverage by AT'!$G$1,'adjusted coverage'!F130,IF('adjusted coverage'!$C136='numbers and coverage by AT'!$G$1,'adjusted coverage'!F136,IF('adjusted coverage'!$C142='numbers and coverage by AT'!$G$1,'adjusted coverage'!F142,IF('adjusted coverage'!$C154='numbers and coverage by AT'!$G$1,'adjusted coverage'!F154,IF('adjusted coverage'!$C160='numbers and coverage by AT'!$G$1,'adjusted coverage'!F160,IF('adjusted coverage'!$C166='numbers and coverage by AT'!$G$1,'adjusted coverage'!F166,IF('adjusted coverage'!$C171='numbers and coverage by AT'!$G$1,'adjusted coverage'!F171,IF('adjusted coverage'!$C178='numbers and coverage by AT'!$G$1,'adjusted coverage'!F178,"")))))))))))))))))))))))))</f>
        <v>0.81546833178272382</v>
      </c>
      <c r="G13" s="38"/>
      <c r="H13" s="39">
        <f>IF('adjusted coverage'!$C6='numbers and coverage by AT'!$G$1,'adjusted coverage'!H6,IF('adjusted coverage'!$C11='numbers and coverage by AT'!$G$1,'adjusted coverage'!H11,IF('adjusted coverage'!$C16='numbers and coverage by AT'!$G$1,'adjusted coverage'!H16,IF('adjusted coverage'!$C25='numbers and coverage by AT'!$G$1,'adjusted coverage'!H25,IF('adjusted coverage'!$C30='numbers and coverage by AT'!$G$1,'adjusted coverage'!H30,IF('adjusted coverage'!$C35='numbers and coverage by AT'!$G$1,'adjusted coverage'!H35,IF('adjusted coverage'!$C43='numbers and coverage by AT'!$G$1,'adjusted coverage'!H43,IF('adjusted coverage'!$C48='numbers and coverage by AT'!$G$1,'adjusted coverage'!H48,IF('adjusted coverage'!$C53='numbers and coverage by AT'!$G$1,'adjusted coverage'!H53,IF('adjusted coverage'!$C60='numbers and coverage by AT'!$G$1,'adjusted coverage'!H60,IF('adjusted coverage'!$C66='numbers and coverage by AT'!$G$1,'adjusted coverage'!H66,IF('adjusted coverage'!$C72='numbers and coverage by AT'!$G$1,'adjusted coverage'!H72,IF('adjusted coverage'!$C83='numbers and coverage by AT'!$G$1,'adjusted coverage'!H83,IF('adjusted coverage'!$C93='numbers and coverage by AT'!$G$1,'adjusted coverage'!H93,IF('adjusted coverage'!$C103='numbers and coverage by AT'!$G$1,'adjusted coverage'!H103,IF('adjusted coverage'!$C108='numbers and coverage by AT'!$G$1,'adjusted coverage'!H108,IF('adjusted coverage'!$C121='numbers and coverage by AT'!$G$1,'adjusted coverage'!H121,IF('adjusted coverage'!$C130='numbers and coverage by AT'!$G$1,'adjusted coverage'!H130,IF('adjusted coverage'!$C136='numbers and coverage by AT'!$G$1,'adjusted coverage'!H136,IF('adjusted coverage'!$C142='numbers and coverage by AT'!$G$1,'adjusted coverage'!H142,IF('adjusted coverage'!$C154='numbers and coverage by AT'!$G$1,'adjusted coverage'!H154,IF('adjusted coverage'!$C160='numbers and coverage by AT'!$G$1,'adjusted coverage'!H160,IF('adjusted coverage'!$C166='numbers and coverage by AT'!$G$1,'adjusted coverage'!H166,IF('adjusted coverage'!$C171='numbers and coverage by AT'!$G$1,'adjusted coverage'!H171,IF('adjusted coverage'!$C178='numbers and coverage by AT'!$G$1,'adjusted coverage'!H178,"")))))))))))))))))))))))))</f>
        <v>0.93244702877697838</v>
      </c>
      <c r="I13" s="39">
        <f>IF('adjusted coverage'!$C6='numbers and coverage by AT'!$G$1,'adjusted coverage'!I6,IF('adjusted coverage'!$C11='numbers and coverage by AT'!$G$1,'adjusted coverage'!I11,IF('adjusted coverage'!$C16='numbers and coverage by AT'!$G$1,'adjusted coverage'!I16,IF('adjusted coverage'!$C25='numbers and coverage by AT'!$G$1,'adjusted coverage'!I25,IF('adjusted coverage'!$C30='numbers and coverage by AT'!$G$1,'adjusted coverage'!I30,IF('adjusted coverage'!$C35='numbers and coverage by AT'!$G$1,'adjusted coverage'!I35,IF('adjusted coverage'!$C43='numbers and coverage by AT'!$G$1,'adjusted coverage'!I43,IF('adjusted coverage'!$C48='numbers and coverage by AT'!$G$1,'adjusted coverage'!I48,IF('adjusted coverage'!$C53='numbers and coverage by AT'!$G$1,'adjusted coverage'!I53,IF('adjusted coverage'!$C60='numbers and coverage by AT'!$G$1,'adjusted coverage'!I60,IF('adjusted coverage'!$C66='numbers and coverage by AT'!$G$1,'adjusted coverage'!I66,IF('adjusted coverage'!$C72='numbers and coverage by AT'!$G$1,'adjusted coverage'!I72,IF('adjusted coverage'!$C83='numbers and coverage by AT'!$G$1,'adjusted coverage'!I83,IF('adjusted coverage'!$C93='numbers and coverage by AT'!$G$1,'adjusted coverage'!I93,IF('adjusted coverage'!$C103='numbers and coverage by AT'!$G$1,'adjusted coverage'!I103,IF('adjusted coverage'!$C108='numbers and coverage by AT'!$G$1,'adjusted coverage'!I108,IF('adjusted coverage'!$C121='numbers and coverage by AT'!$G$1,'adjusted coverage'!I121,IF('adjusted coverage'!$C130='numbers and coverage by AT'!$G$1,'adjusted coverage'!I130,IF('adjusted coverage'!$C136='numbers and coverage by AT'!$G$1,'adjusted coverage'!I136,IF('adjusted coverage'!$C142='numbers and coverage by AT'!$G$1,'adjusted coverage'!I142,IF('adjusted coverage'!$C154='numbers and coverage by AT'!$G$1,'adjusted coverage'!I154,IF('adjusted coverage'!$C160='numbers and coverage by AT'!$G$1,'adjusted coverage'!I160,IF('adjusted coverage'!$C166='numbers and coverage by AT'!$G$1,'adjusted coverage'!I166,IF('adjusted coverage'!$C171='numbers and coverage by AT'!$G$1,'adjusted coverage'!I171,IF('adjusted coverage'!$C178='numbers and coverage by AT'!$G$1,'adjusted coverage'!I178,"")))))))))))))))))))))))))</f>
        <v>0.81239377697841719</v>
      </c>
      <c r="J13" s="38"/>
      <c r="K13" s="39">
        <f>IF('adjusted coverage'!$C6='numbers and coverage by AT'!$G$1,'adjusted coverage'!K6,IF('adjusted coverage'!$C11='numbers and coverage by AT'!$G$1,'adjusted coverage'!K11,IF('adjusted coverage'!$C16='numbers and coverage by AT'!$G$1,'adjusted coverage'!K16,IF('adjusted coverage'!$C25='numbers and coverage by AT'!$G$1,'adjusted coverage'!K25,IF('adjusted coverage'!$C30='numbers and coverage by AT'!$G$1,'adjusted coverage'!K30,IF('adjusted coverage'!$C35='numbers and coverage by AT'!$G$1,'adjusted coverage'!K35,IF('adjusted coverage'!$C43='numbers and coverage by AT'!$G$1,'adjusted coverage'!K43,IF('adjusted coverage'!$C48='numbers and coverage by AT'!$G$1,'adjusted coverage'!K48,IF('adjusted coverage'!$C53='numbers and coverage by AT'!$G$1,'adjusted coverage'!K53,IF('adjusted coverage'!$C60='numbers and coverage by AT'!$G$1,'adjusted coverage'!K60,IF('adjusted coverage'!$C66='numbers and coverage by AT'!$G$1,'adjusted coverage'!K66,IF('adjusted coverage'!$C72='numbers and coverage by AT'!$G$1,'adjusted coverage'!K72,IF('adjusted coverage'!$C83='numbers and coverage by AT'!$G$1,'adjusted coverage'!K83,IF('adjusted coverage'!$C93='numbers and coverage by AT'!$G$1,'adjusted coverage'!K93,IF('adjusted coverage'!$C103='numbers and coverage by AT'!$G$1,'adjusted coverage'!K103,IF('adjusted coverage'!$C108='numbers and coverage by AT'!$G$1,'adjusted coverage'!K108,IF('adjusted coverage'!$C121='numbers and coverage by AT'!$G$1,'adjusted coverage'!K121,IF('adjusted coverage'!$C130='numbers and coverage by AT'!$G$1,'adjusted coverage'!K130,IF('adjusted coverage'!$C136='numbers and coverage by AT'!$G$1,'adjusted coverage'!K136,IF('adjusted coverage'!$C142='numbers and coverage by AT'!$G$1,'adjusted coverage'!K142,IF('adjusted coverage'!$C154='numbers and coverage by AT'!$G$1,'adjusted coverage'!K154,IF('adjusted coverage'!$C160='numbers and coverage by AT'!$G$1,'adjusted coverage'!K160,IF('adjusted coverage'!$C166='numbers and coverage by AT'!$G$1,'adjusted coverage'!K166,IF('adjusted coverage'!$C171='numbers and coverage by AT'!$G$1,'adjusted coverage'!K171,IF('adjusted coverage'!$C178='numbers and coverage by AT'!$G$1,'adjusted coverage'!K178,"")))))))))))))))))))))))))</f>
        <v>0.92610058231868719</v>
      </c>
      <c r="L13" s="39">
        <f>IF('adjusted coverage'!$C6='numbers and coverage by AT'!$G$1,'adjusted coverage'!L6,IF('adjusted coverage'!$C11='numbers and coverage by AT'!$G$1,'adjusted coverage'!L11,IF('adjusted coverage'!$C16='numbers and coverage by AT'!$G$1,'adjusted coverage'!L16,IF('adjusted coverage'!$C25='numbers and coverage by AT'!$G$1,'adjusted coverage'!L25,IF('adjusted coverage'!$C30='numbers and coverage by AT'!$G$1,'adjusted coverage'!L30,IF('adjusted coverage'!$C35='numbers and coverage by AT'!$G$1,'adjusted coverage'!L35,IF('adjusted coverage'!$C43='numbers and coverage by AT'!$G$1,'adjusted coverage'!L43,IF('adjusted coverage'!$C48='numbers and coverage by AT'!$G$1,'adjusted coverage'!L48,IF('adjusted coverage'!$C53='numbers and coverage by AT'!$G$1,'adjusted coverage'!L53,IF('adjusted coverage'!$C60='numbers and coverage by AT'!$G$1,'adjusted coverage'!L60,IF('adjusted coverage'!$C66='numbers and coverage by AT'!$G$1,'adjusted coverage'!L66,IF('adjusted coverage'!$C72='numbers and coverage by AT'!$G$1,'adjusted coverage'!L72,IF('adjusted coverage'!$C83='numbers and coverage by AT'!$G$1,'adjusted coverage'!L83,IF('adjusted coverage'!$C93='numbers and coverage by AT'!$G$1,'adjusted coverage'!L93,IF('adjusted coverage'!$C103='numbers and coverage by AT'!$G$1,'adjusted coverage'!L103,IF('adjusted coverage'!$C108='numbers and coverage by AT'!$G$1,'adjusted coverage'!L108,IF('adjusted coverage'!$C121='numbers and coverage by AT'!$G$1,'adjusted coverage'!L121,IF('adjusted coverage'!$C130='numbers and coverage by AT'!$G$1,'adjusted coverage'!L130,IF('adjusted coverage'!$C136='numbers and coverage by AT'!$G$1,'adjusted coverage'!L136,IF('adjusted coverage'!$C142='numbers and coverage by AT'!$G$1,'adjusted coverage'!L142,IF('adjusted coverage'!$C154='numbers and coverage by AT'!$G$1,'adjusted coverage'!L154,IF('adjusted coverage'!$C160='numbers and coverage by AT'!$G$1,'adjusted coverage'!L160,IF('adjusted coverage'!$C166='numbers and coverage by AT'!$G$1,'adjusted coverage'!L166,IF('adjusted coverage'!$C171='numbers and coverage by AT'!$G$1,'adjusted coverage'!L171,IF('adjusted coverage'!$C178='numbers and coverage by AT'!$G$1,'adjusted coverage'!L178,"")))))))))))))))))))))))))</f>
        <v>0.79939567420403834</v>
      </c>
      <c r="M13" s="38"/>
      <c r="N13" s="39">
        <f>IF('adjusted coverage'!$C6='numbers and coverage by AT'!$G$1,'adjusted coverage'!N6,IF('adjusted coverage'!$C11='numbers and coverage by AT'!$G$1,'adjusted coverage'!N11,IF('adjusted coverage'!$C16='numbers and coverage by AT'!$G$1,'adjusted coverage'!N16,IF('adjusted coverage'!$C25='numbers and coverage by AT'!$G$1,'adjusted coverage'!N25,IF('adjusted coverage'!$C30='numbers and coverage by AT'!$G$1,'adjusted coverage'!N30,IF('adjusted coverage'!$C35='numbers and coverage by AT'!$G$1,'adjusted coverage'!N35,IF('adjusted coverage'!$C43='numbers and coverage by AT'!$G$1,'adjusted coverage'!N43,IF('adjusted coverage'!$C48='numbers and coverage by AT'!$G$1,'adjusted coverage'!N48,IF('adjusted coverage'!$C53='numbers and coverage by AT'!$G$1,'adjusted coverage'!N53,IF('adjusted coverage'!$C60='numbers and coverage by AT'!$G$1,'adjusted coverage'!N60,IF('adjusted coverage'!$C66='numbers and coverage by AT'!$G$1,'adjusted coverage'!N66,IF('adjusted coverage'!$C72='numbers and coverage by AT'!$G$1,'adjusted coverage'!N72,IF('adjusted coverage'!$C83='numbers and coverage by AT'!$G$1,'adjusted coverage'!N83,IF('adjusted coverage'!$C93='numbers and coverage by AT'!$G$1,'adjusted coverage'!N93,IF('adjusted coverage'!$C103='numbers and coverage by AT'!$G$1,'adjusted coverage'!N103,IF('adjusted coverage'!$C108='numbers and coverage by AT'!$G$1,'adjusted coverage'!N108,IF('adjusted coverage'!$C121='numbers and coverage by AT'!$G$1,'adjusted coverage'!N121,IF('adjusted coverage'!$C130='numbers and coverage by AT'!$G$1,'adjusted coverage'!N130,IF('adjusted coverage'!$C136='numbers and coverage by AT'!$G$1,'adjusted coverage'!N136,IF('adjusted coverage'!$C142='numbers and coverage by AT'!$G$1,'adjusted coverage'!N142,IF('adjusted coverage'!$C154='numbers and coverage by AT'!$G$1,'adjusted coverage'!N154,IF('adjusted coverage'!$C160='numbers and coverage by AT'!$G$1,'adjusted coverage'!N160,IF('adjusted coverage'!$C166='numbers and coverage by AT'!$G$1,'adjusted coverage'!N166,IF('adjusted coverage'!$C171='numbers and coverage by AT'!$G$1,'adjusted coverage'!N171,IF('adjusted coverage'!$C178='numbers and coverage by AT'!$G$1,'adjusted coverage'!N178,"")))))))))))))))))))))))))</f>
        <v>0.91172724657960191</v>
      </c>
      <c r="O13" s="39">
        <f>IF('adjusted coverage'!$C6='numbers and coverage by AT'!$G$1,'adjusted coverage'!O6,IF('adjusted coverage'!$C11='numbers and coverage by AT'!$G$1,'adjusted coverage'!O11,IF('adjusted coverage'!$C16='numbers and coverage by AT'!$G$1,'adjusted coverage'!O16,IF('adjusted coverage'!$C25='numbers and coverage by AT'!$G$1,'adjusted coverage'!O25,IF('adjusted coverage'!$C30='numbers and coverage by AT'!$G$1,'adjusted coverage'!O30,IF('adjusted coverage'!$C35='numbers and coverage by AT'!$G$1,'adjusted coverage'!O35,IF('adjusted coverage'!$C43='numbers and coverage by AT'!$G$1,'adjusted coverage'!O43,IF('adjusted coverage'!$C48='numbers and coverage by AT'!$G$1,'adjusted coverage'!O48,IF('adjusted coverage'!$C53='numbers and coverage by AT'!$G$1,'adjusted coverage'!O53,IF('adjusted coverage'!$C60='numbers and coverage by AT'!$G$1,'adjusted coverage'!O60,IF('adjusted coverage'!$C66='numbers and coverage by AT'!$G$1,'adjusted coverage'!O66,IF('adjusted coverage'!$C72='numbers and coverage by AT'!$G$1,'adjusted coverage'!O72,IF('adjusted coverage'!$C83='numbers and coverage by AT'!$G$1,'adjusted coverage'!O83,IF('adjusted coverage'!$C93='numbers and coverage by AT'!$G$1,'adjusted coverage'!O93,IF('adjusted coverage'!$C103='numbers and coverage by AT'!$G$1,'adjusted coverage'!O103,IF('adjusted coverage'!$C108='numbers and coverage by AT'!$G$1,'adjusted coverage'!O108,IF('adjusted coverage'!$C121='numbers and coverage by AT'!$G$1,'adjusted coverage'!O121,IF('adjusted coverage'!$C130='numbers and coverage by AT'!$G$1,'adjusted coverage'!O130,IF('adjusted coverage'!$C136='numbers and coverage by AT'!$G$1,'adjusted coverage'!O136,IF('adjusted coverage'!$C142='numbers and coverage by AT'!$G$1,'adjusted coverage'!O142,IF('adjusted coverage'!$C154='numbers and coverage by AT'!$G$1,'adjusted coverage'!O154,IF('adjusted coverage'!$C160='numbers and coverage by AT'!$G$1,'adjusted coverage'!O160,IF('adjusted coverage'!$C166='numbers and coverage by AT'!$G$1,'adjusted coverage'!O166,IF('adjusted coverage'!$C171='numbers and coverage by AT'!$G$1,'adjusted coverage'!O171,IF('adjusted coverage'!$C178='numbers and coverage by AT'!$G$1,'adjusted coverage'!O178,"")))))))))))))))))))))))))</f>
        <v>0.79372695118159209</v>
      </c>
      <c r="P13" s="38"/>
      <c r="Q13" s="39">
        <f>IF('adjusted coverage'!$C6='numbers and coverage by AT'!$G$1,'adjusted coverage'!Q6,IF('adjusted coverage'!$C11='numbers and coverage by AT'!$G$1,'adjusted coverage'!Q11,IF('adjusted coverage'!$C16='numbers and coverage by AT'!$G$1,'adjusted coverage'!Q16,IF('adjusted coverage'!$C25='numbers and coverage by AT'!$G$1,'adjusted coverage'!Q25,IF('adjusted coverage'!$C30='numbers and coverage by AT'!$G$1,'adjusted coverage'!Q30,IF('adjusted coverage'!$C35='numbers and coverage by AT'!$G$1,'adjusted coverage'!Q35,IF('adjusted coverage'!$C43='numbers and coverage by AT'!$G$1,'adjusted coverage'!Q43,IF('adjusted coverage'!$C48='numbers and coverage by AT'!$G$1,'adjusted coverage'!Q48,IF('adjusted coverage'!$C53='numbers and coverage by AT'!$G$1,'adjusted coverage'!Q53,IF('adjusted coverage'!$C60='numbers and coverage by AT'!$G$1,'adjusted coverage'!Q60,IF('adjusted coverage'!$C66='numbers and coverage by AT'!$G$1,'adjusted coverage'!Q66,IF('adjusted coverage'!$C72='numbers and coverage by AT'!$G$1,'adjusted coverage'!Q72,IF('adjusted coverage'!$C83='numbers and coverage by AT'!$G$1,'adjusted coverage'!Q83,IF('adjusted coverage'!$C93='numbers and coverage by AT'!$G$1,'adjusted coverage'!Q93,IF('adjusted coverage'!$C103='numbers and coverage by AT'!$G$1,'adjusted coverage'!Q103,IF('adjusted coverage'!$C108='numbers and coverage by AT'!$G$1,'adjusted coverage'!Q108,IF('adjusted coverage'!$C121='numbers and coverage by AT'!$G$1,'adjusted coverage'!Q121,IF('adjusted coverage'!$C130='numbers and coverage by AT'!$G$1,'adjusted coverage'!Q130,IF('adjusted coverage'!$C136='numbers and coverage by AT'!$G$1,'adjusted coverage'!Q136,IF('adjusted coverage'!$C142='numbers and coverage by AT'!$G$1,'adjusted coverage'!Q142,IF('adjusted coverage'!$C154='numbers and coverage by AT'!$G$1,'adjusted coverage'!Q154,IF('adjusted coverage'!$C160='numbers and coverage by AT'!$G$1,'adjusted coverage'!Q160,IF('adjusted coverage'!$C166='numbers and coverage by AT'!$G$1,'adjusted coverage'!Q166,IF('adjusted coverage'!$C171='numbers and coverage by AT'!$G$1,'adjusted coverage'!Q171,IF('adjusted coverage'!$C178='numbers and coverage by AT'!$G$1,'adjusted coverage'!Q178,"")))))))))))))))))))))))))</f>
        <v>0.91597431858358369</v>
      </c>
      <c r="R13" s="39">
        <f>IF('adjusted coverage'!$C6='numbers and coverage by AT'!$G$1,'adjusted coverage'!R6,IF('adjusted coverage'!$C11='numbers and coverage by AT'!$G$1,'adjusted coverage'!R11,IF('adjusted coverage'!$C16='numbers and coverage by AT'!$G$1,'adjusted coverage'!R16,IF('adjusted coverage'!$C25='numbers and coverage by AT'!$G$1,'adjusted coverage'!R25,IF('adjusted coverage'!$C30='numbers and coverage by AT'!$G$1,'adjusted coverage'!R30,IF('adjusted coverage'!$C35='numbers and coverage by AT'!$G$1,'adjusted coverage'!R35,IF('adjusted coverage'!$C43='numbers and coverage by AT'!$G$1,'adjusted coverage'!R43,IF('adjusted coverage'!$C48='numbers and coverage by AT'!$G$1,'adjusted coverage'!R48,IF('adjusted coverage'!$C53='numbers and coverage by AT'!$G$1,'adjusted coverage'!R53,IF('adjusted coverage'!$C60='numbers and coverage by AT'!$G$1,'adjusted coverage'!R60,IF('adjusted coverage'!$C66='numbers and coverage by AT'!$G$1,'adjusted coverage'!R66,IF('adjusted coverage'!$C72='numbers and coverage by AT'!$G$1,'adjusted coverage'!R72,IF('adjusted coverage'!$C83='numbers and coverage by AT'!$G$1,'adjusted coverage'!R83,IF('adjusted coverage'!$C93='numbers and coverage by AT'!$G$1,'adjusted coverage'!R93,IF('adjusted coverage'!$C103='numbers and coverage by AT'!$G$1,'adjusted coverage'!R103,IF('adjusted coverage'!$C108='numbers and coverage by AT'!$G$1,'adjusted coverage'!R108,IF('adjusted coverage'!$C121='numbers and coverage by AT'!$G$1,'adjusted coverage'!R121,IF('adjusted coverage'!$C130='numbers and coverage by AT'!$G$1,'adjusted coverage'!R130,IF('adjusted coverage'!$C136='numbers and coverage by AT'!$G$1,'adjusted coverage'!R136,IF('adjusted coverage'!$C142='numbers and coverage by AT'!$G$1,'adjusted coverage'!R142,IF('adjusted coverage'!$C154='numbers and coverage by AT'!$G$1,'adjusted coverage'!R154,IF('adjusted coverage'!$C160='numbers and coverage by AT'!$G$1,'adjusted coverage'!R160,IF('adjusted coverage'!$C166='numbers and coverage by AT'!$G$1,'adjusted coverage'!R166,IF('adjusted coverage'!$C171='numbers and coverage by AT'!$G$1,'adjusted coverage'!R171,IF('adjusted coverage'!$C178='numbers and coverage by AT'!$G$1,'adjusted coverage'!R178,"")))))))))))))))))))))))))</f>
        <v>0.79208376988655327</v>
      </c>
      <c r="S13" s="38"/>
      <c r="T13" s="39">
        <f>IF('adjusted coverage'!$C6='numbers and coverage by AT'!$G$1,'adjusted coverage'!T6,IF('adjusted coverage'!$C11='numbers and coverage by AT'!$G$1,'adjusted coverage'!T11,IF('adjusted coverage'!$C16='numbers and coverage by AT'!$G$1,'adjusted coverage'!T16,IF('adjusted coverage'!$C25='numbers and coverage by AT'!$G$1,'adjusted coverage'!T25,IF('adjusted coverage'!$C30='numbers and coverage by AT'!$G$1,'adjusted coverage'!T30,IF('adjusted coverage'!$C35='numbers and coverage by AT'!$G$1,'adjusted coverage'!T35,IF('adjusted coverage'!$C43='numbers and coverage by AT'!$G$1,'adjusted coverage'!T43,IF('adjusted coverage'!$C48='numbers and coverage by AT'!$G$1,'adjusted coverage'!T48,IF('adjusted coverage'!$C53='numbers and coverage by AT'!$G$1,'adjusted coverage'!T53,IF('adjusted coverage'!$C60='numbers and coverage by AT'!$G$1,'adjusted coverage'!T60,IF('adjusted coverage'!$C66='numbers and coverage by AT'!$G$1,'adjusted coverage'!T66,IF('adjusted coverage'!$C72='numbers and coverage by AT'!$G$1,'adjusted coverage'!T72,IF('adjusted coverage'!$C83='numbers and coverage by AT'!$G$1,'adjusted coverage'!T83,IF('adjusted coverage'!$C93='numbers and coverage by AT'!$G$1,'adjusted coverage'!T93,IF('adjusted coverage'!$C103='numbers and coverage by AT'!$G$1,'adjusted coverage'!T103,IF('adjusted coverage'!$C108='numbers and coverage by AT'!$G$1,'adjusted coverage'!T108,IF('adjusted coverage'!$C121='numbers and coverage by AT'!$G$1,'adjusted coverage'!T121,IF('adjusted coverage'!$C130='numbers and coverage by AT'!$G$1,'adjusted coverage'!T130,IF('adjusted coverage'!$C136='numbers and coverage by AT'!$G$1,'adjusted coverage'!T136,IF('adjusted coverage'!$C142='numbers and coverage by AT'!$G$1,'adjusted coverage'!T142,IF('adjusted coverage'!$C154='numbers and coverage by AT'!$G$1,'adjusted coverage'!T154,IF('adjusted coverage'!$C160='numbers and coverage by AT'!$G$1,'adjusted coverage'!T160,IF('adjusted coverage'!$C166='numbers and coverage by AT'!$G$1,'adjusted coverage'!T166,IF('adjusted coverage'!$C171='numbers and coverage by AT'!$G$1,'adjusted coverage'!T171,IF('adjusted coverage'!$C178='numbers and coverage by AT'!$G$1,'adjusted coverage'!T178,"")))))))))))))))))))))))))</f>
        <v>0.92653341874656103</v>
      </c>
      <c r="U13" s="39">
        <f>IF('adjusted coverage'!$C6='numbers and coverage by AT'!$G$1,'adjusted coverage'!U6,IF('adjusted coverage'!$C11='numbers and coverage by AT'!$G$1,'adjusted coverage'!U11,IF('adjusted coverage'!$C16='numbers and coverage by AT'!$G$1,'adjusted coverage'!U16,IF('adjusted coverage'!$C25='numbers and coverage by AT'!$G$1,'adjusted coverage'!U25,IF('adjusted coverage'!$C30='numbers and coverage by AT'!$G$1,'adjusted coverage'!U30,IF('adjusted coverage'!$C35='numbers and coverage by AT'!$G$1,'adjusted coverage'!U35,IF('adjusted coverage'!$C43='numbers and coverage by AT'!$G$1,'adjusted coverage'!U43,IF('adjusted coverage'!$C48='numbers and coverage by AT'!$G$1,'adjusted coverage'!U48,IF('adjusted coverage'!$C53='numbers and coverage by AT'!$G$1,'adjusted coverage'!U53,IF('adjusted coverage'!$C60='numbers and coverage by AT'!$G$1,'adjusted coverage'!U60,IF('adjusted coverage'!$C66='numbers and coverage by AT'!$G$1,'adjusted coverage'!U66,IF('adjusted coverage'!$C72='numbers and coverage by AT'!$G$1,'adjusted coverage'!U72,IF('adjusted coverage'!$C83='numbers and coverage by AT'!$G$1,'adjusted coverage'!U83,IF('adjusted coverage'!$C93='numbers and coverage by AT'!$G$1,'adjusted coverage'!U93,IF('adjusted coverage'!$C103='numbers and coverage by AT'!$G$1,'adjusted coverage'!U103,IF('adjusted coverage'!$C108='numbers and coverage by AT'!$G$1,'adjusted coverage'!U108,IF('adjusted coverage'!$C121='numbers and coverage by AT'!$G$1,'adjusted coverage'!U121,IF('adjusted coverage'!$C130='numbers and coverage by AT'!$G$1,'adjusted coverage'!U130,IF('adjusted coverage'!$C136='numbers and coverage by AT'!$G$1,'adjusted coverage'!U136,IF('adjusted coverage'!$C142='numbers and coverage by AT'!$G$1,'adjusted coverage'!U142,IF('adjusted coverage'!$C154='numbers and coverage by AT'!$G$1,'adjusted coverage'!U154,IF('adjusted coverage'!$C160='numbers and coverage by AT'!$G$1,'adjusted coverage'!U160,IF('adjusted coverage'!$C166='numbers and coverage by AT'!$G$1,'adjusted coverage'!U166,IF('adjusted coverage'!$C171='numbers and coverage by AT'!$G$1,'adjusted coverage'!U171,IF('adjusted coverage'!$C178='numbers and coverage by AT'!$G$1,'adjusted coverage'!U178,"")))))))))))))))))))))))))</f>
        <v>0.80688621810568051</v>
      </c>
      <c r="V13" s="38"/>
      <c r="W13" s="39">
        <f>IF('adjusted coverage'!$C6='numbers and coverage by AT'!$G$1,'adjusted coverage'!W6,IF('adjusted coverage'!$C11='numbers and coverage by AT'!$G$1,'adjusted coverage'!W11,IF('adjusted coverage'!$C16='numbers and coverage by AT'!$G$1,'adjusted coverage'!W16,IF('adjusted coverage'!$C25='numbers and coverage by AT'!$G$1,'adjusted coverage'!W25,IF('adjusted coverage'!$C30='numbers and coverage by AT'!$G$1,'adjusted coverage'!W30,IF('adjusted coverage'!$C35='numbers and coverage by AT'!$G$1,'adjusted coverage'!W35,IF('adjusted coverage'!$C43='numbers and coverage by AT'!$G$1,'adjusted coverage'!W43,IF('adjusted coverage'!$C48='numbers and coverage by AT'!$G$1,'adjusted coverage'!W48,IF('adjusted coverage'!$C53='numbers and coverage by AT'!$G$1,'adjusted coverage'!W53,IF('adjusted coverage'!$C60='numbers and coverage by AT'!$G$1,'adjusted coverage'!W60,IF('adjusted coverage'!$C66='numbers and coverage by AT'!$G$1,'adjusted coverage'!W66,IF('adjusted coverage'!$C72='numbers and coverage by AT'!$G$1,'adjusted coverage'!W72,IF('adjusted coverage'!$C83='numbers and coverage by AT'!$G$1,'adjusted coverage'!W83,IF('adjusted coverage'!$C93='numbers and coverage by AT'!$G$1,'adjusted coverage'!W93,IF('adjusted coverage'!$C103='numbers and coverage by AT'!$G$1,'adjusted coverage'!W103,IF('adjusted coverage'!$C108='numbers and coverage by AT'!$G$1,'adjusted coverage'!W108,IF('adjusted coverage'!$C121='numbers and coverage by AT'!$G$1,'adjusted coverage'!W121,IF('adjusted coverage'!$C130='numbers and coverage by AT'!$G$1,'adjusted coverage'!W130,IF('adjusted coverage'!$C136='numbers and coverage by AT'!$G$1,'adjusted coverage'!W136,IF('adjusted coverage'!$C142='numbers and coverage by AT'!$G$1,'adjusted coverage'!W142,IF('adjusted coverage'!$C154='numbers and coverage by AT'!$G$1,'adjusted coverage'!W154,IF('adjusted coverage'!$C160='numbers and coverage by AT'!$G$1,'adjusted coverage'!W160,IF('adjusted coverage'!$C166='numbers and coverage by AT'!$G$1,'adjusted coverage'!W166,IF('adjusted coverage'!$C171='numbers and coverage by AT'!$G$1,'adjusted coverage'!W171,IF('adjusted coverage'!$C178='numbers and coverage by AT'!$G$1,'adjusted coverage'!W178,"")))))))))))))))))))))))))</f>
        <v>0.94392397661264049</v>
      </c>
      <c r="X13" s="39">
        <f>IF('adjusted coverage'!$C6='numbers and coverage by AT'!$G$1,'adjusted coverage'!X6,IF('adjusted coverage'!$C11='numbers and coverage by AT'!$G$1,'adjusted coverage'!X11,IF('adjusted coverage'!$C16='numbers and coverage by AT'!$G$1,'adjusted coverage'!X16,IF('adjusted coverage'!$C25='numbers and coverage by AT'!$G$1,'adjusted coverage'!X25,IF('adjusted coverage'!$C30='numbers and coverage by AT'!$G$1,'adjusted coverage'!X30,IF('adjusted coverage'!$C35='numbers and coverage by AT'!$G$1,'adjusted coverage'!X35,IF('adjusted coverage'!$C43='numbers and coverage by AT'!$G$1,'adjusted coverage'!X43,IF('adjusted coverage'!$C48='numbers and coverage by AT'!$G$1,'adjusted coverage'!X48,IF('adjusted coverage'!$C53='numbers and coverage by AT'!$G$1,'adjusted coverage'!X53,IF('adjusted coverage'!$C60='numbers and coverage by AT'!$G$1,'adjusted coverage'!X60,IF('adjusted coverage'!$C66='numbers and coverage by AT'!$G$1,'adjusted coverage'!X66,IF('adjusted coverage'!$C72='numbers and coverage by AT'!$G$1,'adjusted coverage'!X72,IF('adjusted coverage'!$C83='numbers and coverage by AT'!$G$1,'adjusted coverage'!X83,IF('adjusted coverage'!$C93='numbers and coverage by AT'!$G$1,'adjusted coverage'!X93,IF('adjusted coverage'!$C103='numbers and coverage by AT'!$G$1,'adjusted coverage'!X103,IF('adjusted coverage'!$C108='numbers and coverage by AT'!$G$1,'adjusted coverage'!X108,IF('adjusted coverage'!$C121='numbers and coverage by AT'!$G$1,'adjusted coverage'!X121,IF('adjusted coverage'!$C130='numbers and coverage by AT'!$G$1,'adjusted coverage'!X130,IF('adjusted coverage'!$C136='numbers and coverage by AT'!$G$1,'adjusted coverage'!X136,IF('adjusted coverage'!$C142='numbers and coverage by AT'!$G$1,'adjusted coverage'!X142,IF('adjusted coverage'!$C154='numbers and coverage by AT'!$G$1,'adjusted coverage'!X154,IF('adjusted coverage'!$C160='numbers and coverage by AT'!$G$1,'adjusted coverage'!X160,IF('adjusted coverage'!$C166='numbers and coverage by AT'!$G$1,'adjusted coverage'!X166,IF('adjusted coverage'!$C171='numbers and coverage by AT'!$G$1,'adjusted coverage'!X171,IF('adjusted coverage'!$C178='numbers and coverage by AT'!$G$1,'adjusted coverage'!X178,"")))))))))))))))))))))))))</f>
        <v>0.84482353761147733</v>
      </c>
    </row>
    <row r="14" spans="1:28" x14ac:dyDescent="0.25">
      <c r="A14" s="23" t="str">
        <f>IF('adjusted coverage'!$C17='numbers and coverage by AT'!$G$1,'adjusted coverage'!A17,IF('adjusted coverage'!$C36='numbers and coverage by AT'!$G$1,'adjusted coverage'!A36,IF('adjusted coverage'!$C54='numbers and coverage by AT'!$G$1,'adjusted coverage'!A54,IF('adjusted coverage'!$C61='numbers and coverage by AT'!$G$1,'adjusted coverage'!A61,IF('adjusted coverage'!$C67='numbers and coverage by AT'!$G$1,'adjusted coverage'!A67,IF('adjusted coverage'!$C73='numbers and coverage by AT'!$G$1,'adjusted coverage'!A73,IF('adjusted coverage'!$C84='numbers and coverage by AT'!$G$1,'adjusted coverage'!A84,IF('adjusted coverage'!$C94='numbers and coverage by AT'!$G$1,'adjusted coverage'!A94,IF('adjusted coverage'!$C109='numbers and coverage by AT'!$G$1,'adjusted coverage'!A109,IF('adjusted coverage'!$C122='numbers and coverage by AT'!$G$1,'adjusted coverage'!A122,IF('adjusted coverage'!$C131='numbers and coverage by AT'!$G$1,'adjusted coverage'!A131,IF('adjusted coverage'!$C137='numbers and coverage by AT'!$G$1,'adjusted coverage'!A137,IF('adjusted coverage'!$C143='numbers and coverage by AT'!$G$1,'adjusted coverage'!A143,IF('adjusted coverage'!$C155='numbers and coverage by AT'!$G$1,'adjusted coverage'!A155,IF('adjusted coverage'!$C161='numbers and coverage by AT'!$G$1,'adjusted coverage'!A161,IF('adjusted coverage'!$C172='numbers and coverage by AT'!$G$1,'adjusted coverage'!A172,IF('adjusted coverage'!$C179='numbers and coverage by AT'!$G$1,'adjusted coverage'!A179,"")))))))))))))))))</f>
        <v/>
      </c>
      <c r="B14" s="23" t="str">
        <f>IF('adjusted coverage'!$C17='numbers and coverage by AT'!$G$1,'adjusted coverage'!B17,IF('adjusted coverage'!$C36='numbers and coverage by AT'!$G$1,'adjusted coverage'!B36,IF('adjusted coverage'!$C54='numbers and coverage by AT'!$G$1,'adjusted coverage'!B54,IF('adjusted coverage'!$C61='numbers and coverage by AT'!$G$1,'adjusted coverage'!B61,IF('adjusted coverage'!$C67='numbers and coverage by AT'!$G$1,'adjusted coverage'!B67,IF('adjusted coverage'!$C73='numbers and coverage by AT'!$G$1,'adjusted coverage'!B73,IF('adjusted coverage'!$C84='numbers and coverage by AT'!$G$1,'adjusted coverage'!B84,IF('adjusted coverage'!$C94='numbers and coverage by AT'!$G$1,'adjusted coverage'!B94,IF('adjusted coverage'!$C109='numbers and coverage by AT'!$G$1,'adjusted coverage'!B109,IF('adjusted coverage'!$C122='numbers and coverage by AT'!$G$1,'adjusted coverage'!B122,IF('adjusted coverage'!$C131='numbers and coverage by AT'!$G$1,'adjusted coverage'!B131,IF('adjusted coverage'!$C137='numbers and coverage by AT'!$G$1,'adjusted coverage'!B137,IF('adjusted coverage'!$C143='numbers and coverage by AT'!$G$1,'adjusted coverage'!B143,IF('adjusted coverage'!$C155='numbers and coverage by AT'!$G$1,'adjusted coverage'!B155,IF('adjusted coverage'!$C161='numbers and coverage by AT'!$G$1,'adjusted coverage'!B161,IF('adjusted coverage'!$C172='numbers and coverage by AT'!$G$1,'adjusted coverage'!B172,IF('adjusted coverage'!$C179='numbers and coverage by AT'!$G$1,'adjusted coverage'!B179,"")))))))))))))))))</f>
        <v/>
      </c>
      <c r="D14" s="36"/>
      <c r="E14" s="39" t="str">
        <f>IF('adjusted coverage'!$C17='numbers and coverage by AT'!$G$1,'adjusted coverage'!E17,IF('adjusted coverage'!$C36='numbers and coverage by AT'!$G$1,'adjusted coverage'!E36,IF('adjusted coverage'!$C54='numbers and coverage by AT'!$G$1,'adjusted coverage'!E54,IF('adjusted coverage'!$C61='numbers and coverage by AT'!$G$1,'adjusted coverage'!E61,IF('adjusted coverage'!$C67='numbers and coverage by AT'!$G$1,'adjusted coverage'!E67,IF('adjusted coverage'!$C73='numbers and coverage by AT'!$G$1,'adjusted coverage'!E73,IF('adjusted coverage'!$C84='numbers and coverage by AT'!$G$1,'adjusted coverage'!E84,IF('adjusted coverage'!$C94='numbers and coverage by AT'!$G$1,'adjusted coverage'!E94,IF('adjusted coverage'!$C109='numbers and coverage by AT'!$G$1,'adjusted coverage'!E109,IF('adjusted coverage'!$C122='numbers and coverage by AT'!$G$1,'adjusted coverage'!E122,IF('adjusted coverage'!$C131='numbers and coverage by AT'!$G$1,'adjusted coverage'!E131,IF('adjusted coverage'!$C137='numbers and coverage by AT'!$G$1,'adjusted coverage'!E137,IF('adjusted coverage'!$C143='numbers and coverage by AT'!$G$1,'adjusted coverage'!E143,IF('adjusted coverage'!$C155='numbers and coverage by AT'!$G$1,'adjusted coverage'!E155,IF('adjusted coverage'!$C161='numbers and coverage by AT'!$G$1,'adjusted coverage'!E161,IF('adjusted coverage'!$C172='numbers and coverage by AT'!$G$1,'adjusted coverage'!E172,IF('adjusted coverage'!$C179='numbers and coverage by AT'!$G$1,'adjusted coverage'!E179,"")))))))))))))))))</f>
        <v/>
      </c>
      <c r="F14" s="39" t="str">
        <f>IF('adjusted coverage'!$C17='numbers and coverage by AT'!$G$1,'adjusted coverage'!F17,IF('adjusted coverage'!$C36='numbers and coverage by AT'!$G$1,'adjusted coverage'!F36,IF('adjusted coverage'!$C54='numbers and coverage by AT'!$G$1,'adjusted coverage'!F54,IF('adjusted coverage'!$C61='numbers and coverage by AT'!$G$1,'adjusted coverage'!F61,IF('adjusted coverage'!$C67='numbers and coverage by AT'!$G$1,'adjusted coverage'!F67,IF('adjusted coverage'!$C73='numbers and coverage by AT'!$G$1,'adjusted coverage'!F73,IF('adjusted coverage'!$C84='numbers and coverage by AT'!$G$1,'adjusted coverage'!F84,IF('adjusted coverage'!$C94='numbers and coverage by AT'!$G$1,'adjusted coverage'!F94,IF('adjusted coverage'!$C109='numbers and coverage by AT'!$G$1,'adjusted coverage'!F109,IF('adjusted coverage'!$C122='numbers and coverage by AT'!$G$1,'adjusted coverage'!F122,IF('adjusted coverage'!$C131='numbers and coverage by AT'!$G$1,'adjusted coverage'!F131,IF('adjusted coverage'!$C137='numbers and coverage by AT'!$G$1,'adjusted coverage'!F137,IF('adjusted coverage'!$C143='numbers and coverage by AT'!$G$1,'adjusted coverage'!F143,IF('adjusted coverage'!$C155='numbers and coverage by AT'!$G$1,'adjusted coverage'!F155,IF('adjusted coverage'!$C161='numbers and coverage by AT'!$G$1,'adjusted coverage'!F161,IF('adjusted coverage'!$C172='numbers and coverage by AT'!$G$1,'adjusted coverage'!F172,IF('adjusted coverage'!$C179='numbers and coverage by AT'!$G$1,'adjusted coverage'!F179,"")))))))))))))))))</f>
        <v/>
      </c>
      <c r="G14" s="38"/>
      <c r="H14" s="39" t="str">
        <f>IF('adjusted coverage'!$C17='numbers and coverage by AT'!$G$1,'adjusted coverage'!H17,IF('adjusted coverage'!$C36='numbers and coverage by AT'!$G$1,'adjusted coverage'!H36,IF('adjusted coverage'!$C54='numbers and coverage by AT'!$G$1,'adjusted coverage'!H54,IF('adjusted coverage'!$C61='numbers and coverage by AT'!$G$1,'adjusted coverage'!H61,IF('adjusted coverage'!$C67='numbers and coverage by AT'!$G$1,'adjusted coverage'!H67,IF('adjusted coverage'!$C73='numbers and coverage by AT'!$G$1,'adjusted coverage'!H73,IF('adjusted coverage'!$C84='numbers and coverage by AT'!$G$1,'adjusted coverage'!H84,IF('adjusted coverage'!$C94='numbers and coverage by AT'!$G$1,'adjusted coverage'!H94,IF('adjusted coverage'!$C109='numbers and coverage by AT'!$G$1,'adjusted coverage'!H109,IF('adjusted coverage'!$C122='numbers and coverage by AT'!$G$1,'adjusted coverage'!H122,IF('adjusted coverage'!$C131='numbers and coverage by AT'!$G$1,'adjusted coverage'!H131,IF('adjusted coverage'!$C137='numbers and coverage by AT'!$G$1,'adjusted coverage'!H137,IF('adjusted coverage'!$C143='numbers and coverage by AT'!$G$1,'adjusted coverage'!H143,IF('adjusted coverage'!$C155='numbers and coverage by AT'!$G$1,'adjusted coverage'!H155,IF('adjusted coverage'!$C161='numbers and coverage by AT'!$G$1,'adjusted coverage'!H161,IF('adjusted coverage'!$C172='numbers and coverage by AT'!$G$1,'adjusted coverage'!H172,IF('adjusted coverage'!$C179='numbers and coverage by AT'!$G$1,'adjusted coverage'!H179,"")))))))))))))))))</f>
        <v/>
      </c>
      <c r="I14" s="39" t="str">
        <f>IF('adjusted coverage'!$C17='numbers and coverage by AT'!$G$1,'adjusted coverage'!I17,IF('adjusted coverage'!$C36='numbers and coverage by AT'!$G$1,'adjusted coverage'!I36,IF('adjusted coverage'!$C54='numbers and coverage by AT'!$G$1,'adjusted coverage'!I54,IF('adjusted coverage'!$C61='numbers and coverage by AT'!$G$1,'adjusted coverage'!I61,IF('adjusted coverage'!$C67='numbers and coverage by AT'!$G$1,'adjusted coverage'!I67,IF('adjusted coverage'!$C73='numbers and coverage by AT'!$G$1,'adjusted coverage'!I73,IF('adjusted coverage'!$C84='numbers and coverage by AT'!$G$1,'adjusted coverage'!I84,IF('adjusted coverage'!$C94='numbers and coverage by AT'!$G$1,'adjusted coverage'!I94,IF('adjusted coverage'!$C109='numbers and coverage by AT'!$G$1,'adjusted coverage'!I109,IF('adjusted coverage'!$C122='numbers and coverage by AT'!$G$1,'adjusted coverage'!I122,IF('adjusted coverage'!$C131='numbers and coverage by AT'!$G$1,'adjusted coverage'!I131,IF('adjusted coverage'!$C137='numbers and coverage by AT'!$G$1,'adjusted coverage'!I137,IF('adjusted coverage'!$C143='numbers and coverage by AT'!$G$1,'adjusted coverage'!I143,IF('adjusted coverage'!$C155='numbers and coverage by AT'!$G$1,'adjusted coverage'!I155,IF('adjusted coverage'!$C161='numbers and coverage by AT'!$G$1,'adjusted coverage'!I161,IF('adjusted coverage'!$C172='numbers and coverage by AT'!$G$1,'adjusted coverage'!I172,IF('adjusted coverage'!$C179='numbers and coverage by AT'!$G$1,'adjusted coverage'!I179,"")))))))))))))))))</f>
        <v/>
      </c>
      <c r="J14" s="38"/>
      <c r="K14" s="39" t="str">
        <f>IF('adjusted coverage'!$C17='numbers and coverage by AT'!$G$1,'adjusted coverage'!K17,IF('adjusted coverage'!$C36='numbers and coverage by AT'!$G$1,'adjusted coverage'!K36,IF('adjusted coverage'!$C54='numbers and coverage by AT'!$G$1,'adjusted coverage'!K54,IF('adjusted coverage'!$C61='numbers and coverage by AT'!$G$1,'adjusted coverage'!K61,IF('adjusted coverage'!$C67='numbers and coverage by AT'!$G$1,'adjusted coverage'!K67,IF('adjusted coverage'!$C73='numbers and coverage by AT'!$G$1,'adjusted coverage'!K73,IF('adjusted coverage'!$C84='numbers and coverage by AT'!$G$1,'adjusted coverage'!K84,IF('adjusted coverage'!$C94='numbers and coverage by AT'!$G$1,'adjusted coverage'!K94,IF('adjusted coverage'!$C109='numbers and coverage by AT'!$G$1,'adjusted coverage'!K109,IF('adjusted coverage'!$C122='numbers and coverage by AT'!$G$1,'adjusted coverage'!K122,IF('adjusted coverage'!$C131='numbers and coverage by AT'!$G$1,'adjusted coverage'!K131,IF('adjusted coverage'!$C137='numbers and coverage by AT'!$G$1,'adjusted coverage'!K137,IF('adjusted coverage'!$C143='numbers and coverage by AT'!$G$1,'adjusted coverage'!K143,IF('adjusted coverage'!$C155='numbers and coverage by AT'!$G$1,'adjusted coverage'!K155,IF('adjusted coverage'!$C161='numbers and coverage by AT'!$G$1,'adjusted coverage'!K161,IF('adjusted coverage'!$C172='numbers and coverage by AT'!$G$1,'adjusted coverage'!K172,IF('adjusted coverage'!$C179='numbers and coverage by AT'!$G$1,'adjusted coverage'!K179,"")))))))))))))))))</f>
        <v/>
      </c>
      <c r="L14" s="39" t="str">
        <f>IF('adjusted coverage'!$C17='numbers and coverage by AT'!$G$1,'adjusted coverage'!L17,IF('adjusted coverage'!$C36='numbers and coverage by AT'!$G$1,'adjusted coverage'!L36,IF('adjusted coverage'!$C54='numbers and coverage by AT'!$G$1,'adjusted coverage'!L54,IF('adjusted coverage'!$C61='numbers and coverage by AT'!$G$1,'adjusted coverage'!L61,IF('adjusted coverage'!$C67='numbers and coverage by AT'!$G$1,'adjusted coverage'!L67,IF('adjusted coverage'!$C73='numbers and coverage by AT'!$G$1,'adjusted coverage'!L73,IF('adjusted coverage'!$C84='numbers and coverage by AT'!$G$1,'adjusted coverage'!L84,IF('adjusted coverage'!$C94='numbers and coverage by AT'!$G$1,'adjusted coverage'!L94,IF('adjusted coverage'!$C109='numbers and coverage by AT'!$G$1,'adjusted coverage'!L109,IF('adjusted coverage'!$C122='numbers and coverage by AT'!$G$1,'adjusted coverage'!L122,IF('adjusted coverage'!$C131='numbers and coverage by AT'!$G$1,'adjusted coverage'!L131,IF('adjusted coverage'!$C137='numbers and coverage by AT'!$G$1,'adjusted coverage'!L137,IF('adjusted coverage'!$C143='numbers and coverage by AT'!$G$1,'adjusted coverage'!L143,IF('adjusted coverage'!$C155='numbers and coverage by AT'!$G$1,'adjusted coverage'!L155,IF('adjusted coverage'!$C161='numbers and coverage by AT'!$G$1,'adjusted coverage'!L161,IF('adjusted coverage'!$C172='numbers and coverage by AT'!$G$1,'adjusted coverage'!L172,IF('adjusted coverage'!$C179='numbers and coverage by AT'!$G$1,'adjusted coverage'!L179,"")))))))))))))))))</f>
        <v/>
      </c>
      <c r="M14" s="38"/>
      <c r="N14" s="39" t="str">
        <f>IF('adjusted coverage'!$C17='numbers and coverage by AT'!$G$1,'adjusted coverage'!N17,IF('adjusted coverage'!$C36='numbers and coverage by AT'!$G$1,'adjusted coverage'!N36,IF('adjusted coverage'!$C54='numbers and coverage by AT'!$G$1,'adjusted coverage'!N54,IF('adjusted coverage'!$C61='numbers and coverage by AT'!$G$1,'adjusted coverage'!N61,IF('adjusted coverage'!$C67='numbers and coverage by AT'!$G$1,'adjusted coverage'!N67,IF('adjusted coverage'!$C73='numbers and coverage by AT'!$G$1,'adjusted coverage'!N73,IF('adjusted coverage'!$C84='numbers and coverage by AT'!$G$1,'adjusted coverage'!N84,IF('adjusted coverage'!$C94='numbers and coverage by AT'!$G$1,'adjusted coverage'!N94,IF('adjusted coverage'!$C109='numbers and coverage by AT'!$G$1,'adjusted coverage'!N109,IF('adjusted coverage'!$C122='numbers and coverage by AT'!$G$1,'adjusted coverage'!N122,IF('adjusted coverage'!$C131='numbers and coverage by AT'!$G$1,'adjusted coverage'!N131,IF('adjusted coverage'!$C137='numbers and coverage by AT'!$G$1,'adjusted coverage'!N137,IF('adjusted coverage'!$C143='numbers and coverage by AT'!$G$1,'adjusted coverage'!N143,IF('adjusted coverage'!$C155='numbers and coverage by AT'!$G$1,'adjusted coverage'!N155,IF('adjusted coverage'!$C161='numbers and coverage by AT'!$G$1,'adjusted coverage'!N161,IF('adjusted coverage'!$C172='numbers and coverage by AT'!$G$1,'adjusted coverage'!N172,IF('adjusted coverage'!$C179='numbers and coverage by AT'!$G$1,'adjusted coverage'!N179,"")))))))))))))))))</f>
        <v/>
      </c>
      <c r="O14" s="39" t="str">
        <f>IF('adjusted coverage'!$C17='numbers and coverage by AT'!$G$1,'adjusted coverage'!O17,IF('adjusted coverage'!$C36='numbers and coverage by AT'!$G$1,'adjusted coverage'!O36,IF('adjusted coverage'!$C54='numbers and coverage by AT'!$G$1,'adjusted coverage'!O54,IF('adjusted coverage'!$C61='numbers and coverage by AT'!$G$1,'adjusted coverage'!O61,IF('adjusted coverage'!$C67='numbers and coverage by AT'!$G$1,'adjusted coverage'!O67,IF('adjusted coverage'!$C73='numbers and coverage by AT'!$G$1,'adjusted coverage'!O73,IF('adjusted coverage'!$C84='numbers and coverage by AT'!$G$1,'adjusted coverage'!O84,IF('adjusted coverage'!$C94='numbers and coverage by AT'!$G$1,'adjusted coverage'!O94,IF('adjusted coverage'!$C109='numbers and coverage by AT'!$G$1,'adjusted coverage'!O109,IF('adjusted coverage'!$C122='numbers and coverage by AT'!$G$1,'adjusted coverage'!O122,IF('adjusted coverage'!$C131='numbers and coverage by AT'!$G$1,'adjusted coverage'!O131,IF('adjusted coverage'!$C137='numbers and coverage by AT'!$G$1,'adjusted coverage'!O137,IF('adjusted coverage'!$C143='numbers and coverage by AT'!$G$1,'adjusted coverage'!O143,IF('adjusted coverage'!$C155='numbers and coverage by AT'!$G$1,'adjusted coverage'!O155,IF('adjusted coverage'!$C161='numbers and coverage by AT'!$G$1,'adjusted coverage'!O161,IF('adjusted coverage'!$C172='numbers and coverage by AT'!$G$1,'adjusted coverage'!O172,IF('adjusted coverage'!$C179='numbers and coverage by AT'!$G$1,'adjusted coverage'!O179,"")))))))))))))))))</f>
        <v/>
      </c>
      <c r="P14" s="38"/>
      <c r="Q14" s="39" t="str">
        <f>IF('adjusted coverage'!$C17='numbers and coverage by AT'!$G$1,'adjusted coverage'!Q17,IF('adjusted coverage'!$C36='numbers and coverage by AT'!$G$1,'adjusted coverage'!Q36,IF('adjusted coverage'!$C54='numbers and coverage by AT'!$G$1,'adjusted coverage'!Q54,IF('adjusted coverage'!$C61='numbers and coverage by AT'!$G$1,'adjusted coverage'!Q61,IF('adjusted coverage'!$C67='numbers and coverage by AT'!$G$1,'adjusted coverage'!Q67,IF('adjusted coverage'!$C73='numbers and coverage by AT'!$G$1,'adjusted coverage'!Q73,IF('adjusted coverage'!$C84='numbers and coverage by AT'!$G$1,'adjusted coverage'!Q84,IF('adjusted coverage'!$C94='numbers and coverage by AT'!$G$1,'adjusted coverage'!Q94,IF('adjusted coverage'!$C109='numbers and coverage by AT'!$G$1,'adjusted coverage'!Q109,IF('adjusted coverage'!$C122='numbers and coverage by AT'!$G$1,'adjusted coverage'!Q122,IF('adjusted coverage'!$C131='numbers and coverage by AT'!$G$1,'adjusted coverage'!Q131,IF('adjusted coverage'!$C137='numbers and coverage by AT'!$G$1,'adjusted coverage'!Q137,IF('adjusted coverage'!$C143='numbers and coverage by AT'!$G$1,'adjusted coverage'!Q143,IF('adjusted coverage'!$C155='numbers and coverage by AT'!$G$1,'adjusted coverage'!Q155,IF('adjusted coverage'!$C161='numbers and coverage by AT'!$G$1,'adjusted coverage'!Q161,IF('adjusted coverage'!$C172='numbers and coverage by AT'!$G$1,'adjusted coverage'!Q172,IF('adjusted coverage'!$C179='numbers and coverage by AT'!$G$1,'adjusted coverage'!Q179,"")))))))))))))))))</f>
        <v/>
      </c>
      <c r="R14" s="39" t="str">
        <f>IF('adjusted coverage'!$C17='numbers and coverage by AT'!$G$1,'adjusted coverage'!R17,IF('adjusted coverage'!$C36='numbers and coverage by AT'!$G$1,'adjusted coverage'!R36,IF('adjusted coverage'!$C54='numbers and coverage by AT'!$G$1,'adjusted coverage'!R54,IF('adjusted coverage'!$C61='numbers and coverage by AT'!$G$1,'adjusted coverage'!R61,IF('adjusted coverage'!$C67='numbers and coverage by AT'!$G$1,'adjusted coverage'!R67,IF('adjusted coverage'!$C73='numbers and coverage by AT'!$G$1,'adjusted coverage'!R73,IF('adjusted coverage'!$C84='numbers and coverage by AT'!$G$1,'adjusted coverage'!R84,IF('adjusted coverage'!$C94='numbers and coverage by AT'!$G$1,'adjusted coverage'!R94,IF('adjusted coverage'!$C109='numbers and coverage by AT'!$G$1,'adjusted coverage'!R109,IF('adjusted coverage'!$C122='numbers and coverage by AT'!$G$1,'adjusted coverage'!R122,IF('adjusted coverage'!$C131='numbers and coverage by AT'!$G$1,'adjusted coverage'!R131,IF('adjusted coverage'!$C137='numbers and coverage by AT'!$G$1,'adjusted coverage'!R137,IF('adjusted coverage'!$C143='numbers and coverage by AT'!$G$1,'adjusted coverage'!R143,IF('adjusted coverage'!$C155='numbers and coverage by AT'!$G$1,'adjusted coverage'!R155,IF('adjusted coverage'!$C161='numbers and coverage by AT'!$G$1,'adjusted coverage'!R161,IF('adjusted coverage'!$C172='numbers and coverage by AT'!$G$1,'adjusted coverage'!R172,IF('adjusted coverage'!$C179='numbers and coverage by AT'!$G$1,'adjusted coverage'!R179,"")))))))))))))))))</f>
        <v/>
      </c>
      <c r="S14" s="38"/>
      <c r="T14" s="39" t="str">
        <f>IF('adjusted coverage'!$C17='numbers and coverage by AT'!$G$1,'adjusted coverage'!T17,IF('adjusted coverage'!$C36='numbers and coverage by AT'!$G$1,'adjusted coverage'!T36,IF('adjusted coverage'!$C54='numbers and coverage by AT'!$G$1,'adjusted coverage'!T54,IF('adjusted coverage'!$C61='numbers and coverage by AT'!$G$1,'adjusted coverage'!T61,IF('adjusted coverage'!$C67='numbers and coverage by AT'!$G$1,'adjusted coverage'!T67,IF('adjusted coverage'!$C73='numbers and coverage by AT'!$G$1,'adjusted coverage'!T73,IF('adjusted coverage'!$C84='numbers and coverage by AT'!$G$1,'adjusted coverage'!T84,IF('adjusted coverage'!$C94='numbers and coverage by AT'!$G$1,'adjusted coverage'!T94,IF('adjusted coverage'!$C109='numbers and coverage by AT'!$G$1,'adjusted coverage'!T109,IF('adjusted coverage'!$C122='numbers and coverage by AT'!$G$1,'adjusted coverage'!T122,IF('adjusted coverage'!$C131='numbers and coverage by AT'!$G$1,'adjusted coverage'!T131,IF('adjusted coverage'!$C137='numbers and coverage by AT'!$G$1,'adjusted coverage'!T137,IF('adjusted coverage'!$C143='numbers and coverage by AT'!$G$1,'adjusted coverage'!T143,IF('adjusted coverage'!$C155='numbers and coverage by AT'!$G$1,'adjusted coverage'!T155,IF('adjusted coverage'!$C161='numbers and coverage by AT'!$G$1,'adjusted coverage'!T161,IF('adjusted coverage'!$C172='numbers and coverage by AT'!$G$1,'adjusted coverage'!T172,IF('adjusted coverage'!$C179='numbers and coverage by AT'!$G$1,'adjusted coverage'!T179,"")))))))))))))))))</f>
        <v/>
      </c>
      <c r="U14" s="39" t="str">
        <f>IF('adjusted coverage'!$C17='numbers and coverage by AT'!$G$1,'adjusted coverage'!U17,IF('adjusted coverage'!$C36='numbers and coverage by AT'!$G$1,'adjusted coverage'!U36,IF('adjusted coverage'!$C54='numbers and coverage by AT'!$G$1,'adjusted coverage'!U54,IF('adjusted coverage'!$C61='numbers and coverage by AT'!$G$1,'adjusted coverage'!U61,IF('adjusted coverage'!$C67='numbers and coverage by AT'!$G$1,'adjusted coverage'!U67,IF('adjusted coverage'!$C73='numbers and coverage by AT'!$G$1,'adjusted coverage'!U73,IF('adjusted coverage'!$C84='numbers and coverage by AT'!$G$1,'adjusted coverage'!U84,IF('adjusted coverage'!$C94='numbers and coverage by AT'!$G$1,'adjusted coverage'!U94,IF('adjusted coverage'!$C109='numbers and coverage by AT'!$G$1,'adjusted coverage'!U109,IF('adjusted coverage'!$C122='numbers and coverage by AT'!$G$1,'adjusted coverage'!U122,IF('adjusted coverage'!$C131='numbers and coverage by AT'!$G$1,'adjusted coverage'!U131,IF('adjusted coverage'!$C137='numbers and coverage by AT'!$G$1,'adjusted coverage'!U137,IF('adjusted coverage'!$C143='numbers and coverage by AT'!$G$1,'adjusted coverage'!U143,IF('adjusted coverage'!$C155='numbers and coverage by AT'!$G$1,'adjusted coverage'!U155,IF('adjusted coverage'!$C161='numbers and coverage by AT'!$G$1,'adjusted coverage'!U161,IF('adjusted coverage'!$C172='numbers and coverage by AT'!$G$1,'adjusted coverage'!U172,IF('adjusted coverage'!$C179='numbers and coverage by AT'!$G$1,'adjusted coverage'!U179,"")))))))))))))))))</f>
        <v/>
      </c>
      <c r="V14" s="38"/>
      <c r="W14" s="39" t="str">
        <f>IF('adjusted coverage'!$C17='numbers and coverage by AT'!$G$1,'adjusted coverage'!W17,IF('adjusted coverage'!$C36='numbers and coverage by AT'!$G$1,'adjusted coverage'!W36,IF('adjusted coverage'!$C54='numbers and coverage by AT'!$G$1,'adjusted coverage'!W54,IF('adjusted coverage'!$C61='numbers and coverage by AT'!$G$1,'adjusted coverage'!W61,IF('adjusted coverage'!$C67='numbers and coverage by AT'!$G$1,'adjusted coverage'!W67,IF('adjusted coverage'!$C73='numbers and coverage by AT'!$G$1,'adjusted coverage'!W73,IF('adjusted coverage'!$C84='numbers and coverage by AT'!$G$1,'adjusted coverage'!W84,IF('adjusted coverage'!$C94='numbers and coverage by AT'!$G$1,'adjusted coverage'!W94,IF('adjusted coverage'!$C109='numbers and coverage by AT'!$G$1,'adjusted coverage'!W109,IF('adjusted coverage'!$C122='numbers and coverage by AT'!$G$1,'adjusted coverage'!W122,IF('adjusted coverage'!$C131='numbers and coverage by AT'!$G$1,'adjusted coverage'!W131,IF('adjusted coverage'!$C137='numbers and coverage by AT'!$G$1,'adjusted coverage'!W137,IF('adjusted coverage'!$C143='numbers and coverage by AT'!$G$1,'adjusted coverage'!W143,IF('adjusted coverage'!$C155='numbers and coverage by AT'!$G$1,'adjusted coverage'!W155,IF('adjusted coverage'!$C161='numbers and coverage by AT'!$G$1,'adjusted coverage'!W161,IF('adjusted coverage'!$C172='numbers and coverage by AT'!$G$1,'adjusted coverage'!W172,IF('adjusted coverage'!$C179='numbers and coverage by AT'!$G$1,'adjusted coverage'!W179,"")))))))))))))))))</f>
        <v/>
      </c>
      <c r="X14" s="39" t="str">
        <f>IF('adjusted coverage'!$C17='numbers and coverage by AT'!$G$1,'adjusted coverage'!X17,IF('adjusted coverage'!$C36='numbers and coverage by AT'!$G$1,'adjusted coverage'!X36,IF('adjusted coverage'!$C54='numbers and coverage by AT'!$G$1,'adjusted coverage'!X54,IF('adjusted coverage'!$C61='numbers and coverage by AT'!$G$1,'adjusted coverage'!X61,IF('adjusted coverage'!$C67='numbers and coverage by AT'!$G$1,'adjusted coverage'!X67,IF('adjusted coverage'!$C73='numbers and coverage by AT'!$G$1,'adjusted coverage'!X73,IF('adjusted coverage'!$C84='numbers and coverage by AT'!$G$1,'adjusted coverage'!X84,IF('adjusted coverage'!$C94='numbers and coverage by AT'!$G$1,'adjusted coverage'!X94,IF('adjusted coverage'!$C109='numbers and coverage by AT'!$G$1,'adjusted coverage'!X109,IF('adjusted coverage'!$C122='numbers and coverage by AT'!$G$1,'adjusted coverage'!X122,IF('adjusted coverage'!$C131='numbers and coverage by AT'!$G$1,'adjusted coverage'!X131,IF('adjusted coverage'!$C137='numbers and coverage by AT'!$G$1,'adjusted coverage'!X137,IF('adjusted coverage'!$C143='numbers and coverage by AT'!$G$1,'adjusted coverage'!X143,IF('adjusted coverage'!$C155='numbers and coverage by AT'!$G$1,'adjusted coverage'!X155,IF('adjusted coverage'!$C161='numbers and coverage by AT'!$G$1,'adjusted coverage'!X161,IF('adjusted coverage'!$C172='numbers and coverage by AT'!$G$1,'adjusted coverage'!X172,IF('adjusted coverage'!$C179='numbers and coverage by AT'!$G$1,'adjusted coverage'!X179,"")))))))))))))))))</f>
        <v/>
      </c>
    </row>
    <row r="15" spans="1:28" x14ac:dyDescent="0.25">
      <c r="A15" s="23" t="str">
        <f>IF('adjusted coverage'!$C18='numbers and coverage by AT'!$G$1,'adjusted coverage'!A18,IF('adjusted coverage'!$C37='numbers and coverage by AT'!$G$1,'adjusted coverage'!A37,IF('adjusted coverage'!$C55='numbers and coverage by AT'!$G$1,'adjusted coverage'!A55,IF('adjusted coverage'!$C74='numbers and coverage by AT'!$G$1,'adjusted coverage'!A74,IF('adjusted coverage'!$C110='numbers and coverage by AT'!$G$1,'adjusted coverage'!A110,IF('adjusted coverage'!$C123='numbers and coverage by AT'!$G$1,'adjusted coverage'!A123,IF('adjusted coverage'!$C144='numbers and coverage by AT'!$G$1,'adjusted coverage'!A144,IF('adjusted coverage'!$C173='numbers and coverage by AT'!$G$1,'adjusted coverage'!A173,""))))))))</f>
        <v/>
      </c>
      <c r="B15" s="23" t="str">
        <f>IF('adjusted coverage'!$C18='numbers and coverage by AT'!$G$1,'adjusted coverage'!B18,IF('adjusted coverage'!$C37='numbers and coverage by AT'!$G$1,'adjusted coverage'!B37,IF('adjusted coverage'!$C55='numbers and coverage by AT'!$G$1,'adjusted coverage'!B55,IF('adjusted coverage'!$C74='numbers and coverage by AT'!$G$1,'adjusted coverage'!B74,IF('adjusted coverage'!$C110='numbers and coverage by AT'!$G$1,'adjusted coverage'!B110,IF('adjusted coverage'!$C123='numbers and coverage by AT'!$G$1,'adjusted coverage'!B123,IF('adjusted coverage'!$C144='numbers and coverage by AT'!$G$1,'adjusted coverage'!B144,IF('adjusted coverage'!$C173='numbers and coverage by AT'!$G$1,'adjusted coverage'!B173,""))))))))</f>
        <v/>
      </c>
      <c r="D15" s="36"/>
      <c r="E15" s="39" t="str">
        <f>IF('adjusted coverage'!$C18='numbers and coverage by AT'!$G$1,'adjusted coverage'!E18,IF('adjusted coverage'!$C37='numbers and coverage by AT'!$G$1,'adjusted coverage'!E37,IF('adjusted coverage'!$C55='numbers and coverage by AT'!$G$1,'adjusted coverage'!E55,IF('adjusted coverage'!$C74='numbers and coverage by AT'!$G$1,'adjusted coverage'!E74,IF('adjusted coverage'!$C110='numbers and coverage by AT'!$G$1,'adjusted coverage'!E110,IF('adjusted coverage'!$C123='numbers and coverage by AT'!$G$1,'adjusted coverage'!E123,IF('adjusted coverage'!$C144='numbers and coverage by AT'!$G$1,'adjusted coverage'!E144,IF('adjusted coverage'!$C173='numbers and coverage by AT'!$G$1,'adjusted coverage'!E173,""))))))))</f>
        <v/>
      </c>
      <c r="F15" s="39" t="str">
        <f>IF('adjusted coverage'!$C18='numbers and coverage by AT'!$G$1,'adjusted coverage'!F18,IF('adjusted coverage'!$C37='numbers and coverage by AT'!$G$1,'adjusted coverage'!F37,IF('adjusted coverage'!$C55='numbers and coverage by AT'!$G$1,'adjusted coverage'!F55,IF('adjusted coverage'!$C74='numbers and coverage by AT'!$G$1,'adjusted coverage'!F74,IF('adjusted coverage'!$C110='numbers and coverage by AT'!$G$1,'adjusted coverage'!F110,IF('adjusted coverage'!$C123='numbers and coverage by AT'!$G$1,'adjusted coverage'!F123,IF('adjusted coverage'!$C144='numbers and coverage by AT'!$G$1,'adjusted coverage'!F144,IF('adjusted coverage'!$C173='numbers and coverage by AT'!$G$1,'adjusted coverage'!F173,""))))))))</f>
        <v/>
      </c>
      <c r="G15" s="38"/>
      <c r="H15" s="39" t="str">
        <f>IF('adjusted coverage'!$C18='numbers and coverage by AT'!$G$1,'adjusted coverage'!H18,IF('adjusted coverage'!$C37='numbers and coverage by AT'!$G$1,'adjusted coverage'!H37,IF('adjusted coverage'!$C55='numbers and coverage by AT'!$G$1,'adjusted coverage'!H55,IF('adjusted coverage'!$C74='numbers and coverage by AT'!$G$1,'adjusted coverage'!H74,IF('adjusted coverage'!$C110='numbers and coverage by AT'!$G$1,'adjusted coverage'!H110,IF('adjusted coverage'!$C123='numbers and coverage by AT'!$G$1,'adjusted coverage'!H123,IF('adjusted coverage'!$C144='numbers and coverage by AT'!$G$1,'adjusted coverage'!H144,IF('adjusted coverage'!$C173='numbers and coverage by AT'!$G$1,'adjusted coverage'!H173,""))))))))</f>
        <v/>
      </c>
      <c r="I15" s="39" t="str">
        <f>IF('adjusted coverage'!$C18='numbers and coverage by AT'!$G$1,'adjusted coverage'!I18,IF('adjusted coverage'!$C37='numbers and coverage by AT'!$G$1,'adjusted coverage'!I37,IF('adjusted coverage'!$C55='numbers and coverage by AT'!$G$1,'adjusted coverage'!I55,IF('adjusted coverage'!$C74='numbers and coverage by AT'!$G$1,'adjusted coverage'!I74,IF('adjusted coverage'!$C110='numbers and coverage by AT'!$G$1,'adjusted coverage'!I110,IF('adjusted coverage'!$C123='numbers and coverage by AT'!$G$1,'adjusted coverage'!I123,IF('adjusted coverage'!$C144='numbers and coverage by AT'!$G$1,'adjusted coverage'!I144,IF('adjusted coverage'!$C173='numbers and coverage by AT'!$G$1,'adjusted coverage'!I173,""))))))))</f>
        <v/>
      </c>
      <c r="J15" s="38"/>
      <c r="K15" s="39" t="str">
        <f>IF('adjusted coverage'!$C18='numbers and coverage by AT'!$G$1,'adjusted coverage'!K18,IF('adjusted coverage'!$C37='numbers and coverage by AT'!$G$1,'adjusted coverage'!K37,IF('adjusted coverage'!$C55='numbers and coverage by AT'!$G$1,'adjusted coverage'!K55,IF('adjusted coverage'!$C74='numbers and coverage by AT'!$G$1,'adjusted coverage'!K74,IF('adjusted coverage'!$C110='numbers and coverage by AT'!$G$1,'adjusted coverage'!K110,IF('adjusted coverage'!$C123='numbers and coverage by AT'!$G$1,'adjusted coverage'!K123,IF('adjusted coverage'!$C144='numbers and coverage by AT'!$G$1,'adjusted coverage'!K144,IF('adjusted coverage'!$C173='numbers and coverage by AT'!$G$1,'adjusted coverage'!K173,""))))))))</f>
        <v/>
      </c>
      <c r="L15" s="39" t="str">
        <f>IF('adjusted coverage'!$C18='numbers and coverage by AT'!$G$1,'adjusted coverage'!L18,IF('adjusted coverage'!$C37='numbers and coverage by AT'!$G$1,'adjusted coverage'!L37,IF('adjusted coverage'!$C55='numbers and coverage by AT'!$G$1,'adjusted coverage'!L55,IF('adjusted coverage'!$C74='numbers and coverage by AT'!$G$1,'adjusted coverage'!L74,IF('adjusted coverage'!$C110='numbers and coverage by AT'!$G$1,'adjusted coverage'!L110,IF('adjusted coverage'!$C123='numbers and coverage by AT'!$G$1,'adjusted coverage'!L123,IF('adjusted coverage'!$C144='numbers and coverage by AT'!$G$1,'adjusted coverage'!L144,IF('adjusted coverage'!$C173='numbers and coverage by AT'!$G$1,'adjusted coverage'!L173,""))))))))</f>
        <v/>
      </c>
      <c r="M15" s="38"/>
      <c r="N15" s="39" t="str">
        <f>IF('adjusted coverage'!$C18='numbers and coverage by AT'!$G$1,'adjusted coverage'!N18,IF('adjusted coverage'!$C37='numbers and coverage by AT'!$G$1,'adjusted coverage'!N37,IF('adjusted coverage'!$C55='numbers and coverage by AT'!$G$1,'adjusted coverage'!N55,IF('adjusted coverage'!$C74='numbers and coverage by AT'!$G$1,'adjusted coverage'!N74,IF('adjusted coverage'!$C110='numbers and coverage by AT'!$G$1,'adjusted coverage'!N110,IF('adjusted coverage'!$C123='numbers and coverage by AT'!$G$1,'adjusted coverage'!N123,IF('adjusted coverage'!$C144='numbers and coverage by AT'!$G$1,'adjusted coverage'!N144,IF('adjusted coverage'!$C173='numbers and coverage by AT'!$G$1,'adjusted coverage'!N173,""))))))))</f>
        <v/>
      </c>
      <c r="O15" s="39" t="str">
        <f>IF('adjusted coverage'!$C18='numbers and coverage by AT'!$G$1,'adjusted coverage'!O18,IF('adjusted coverage'!$C37='numbers and coverage by AT'!$G$1,'adjusted coverage'!O37,IF('adjusted coverage'!$C55='numbers and coverage by AT'!$G$1,'adjusted coverage'!O55,IF('adjusted coverage'!$C74='numbers and coverage by AT'!$G$1,'adjusted coverage'!O74,IF('adjusted coverage'!$C110='numbers and coverage by AT'!$G$1,'adjusted coverage'!O110,IF('adjusted coverage'!$C123='numbers and coverage by AT'!$G$1,'adjusted coverage'!O123,IF('adjusted coverage'!$C144='numbers and coverage by AT'!$G$1,'adjusted coverage'!O144,IF('adjusted coverage'!$C173='numbers and coverage by AT'!$G$1,'adjusted coverage'!O173,""))))))))</f>
        <v/>
      </c>
      <c r="P15" s="38"/>
      <c r="Q15" s="39" t="str">
        <f>IF('adjusted coverage'!$C18='numbers and coverage by AT'!$G$1,'adjusted coverage'!Q18,IF('adjusted coverage'!$C37='numbers and coverage by AT'!$G$1,'adjusted coverage'!Q37,IF('adjusted coverage'!$C55='numbers and coverage by AT'!$G$1,'adjusted coverage'!Q55,IF('adjusted coverage'!$C74='numbers and coverage by AT'!$G$1,'adjusted coverage'!Q74,IF('adjusted coverage'!$C110='numbers and coverage by AT'!$G$1,'adjusted coverage'!Q110,IF('adjusted coverage'!$C123='numbers and coverage by AT'!$G$1,'adjusted coverage'!Q123,IF('adjusted coverage'!$C144='numbers and coverage by AT'!$G$1,'adjusted coverage'!Q144,IF('adjusted coverage'!$C173='numbers and coverage by AT'!$G$1,'adjusted coverage'!Q173,""))))))))</f>
        <v/>
      </c>
      <c r="R15" s="39" t="str">
        <f>IF('adjusted coverage'!$C18='numbers and coverage by AT'!$G$1,'adjusted coverage'!R18,IF('adjusted coverage'!$C37='numbers and coverage by AT'!$G$1,'adjusted coverage'!R37,IF('adjusted coverage'!$C55='numbers and coverage by AT'!$G$1,'adjusted coverage'!R55,IF('adjusted coverage'!$C74='numbers and coverage by AT'!$G$1,'adjusted coverage'!R74,IF('adjusted coverage'!$C110='numbers and coverage by AT'!$G$1,'adjusted coverage'!R110,IF('adjusted coverage'!$C123='numbers and coverage by AT'!$G$1,'adjusted coverage'!R123,IF('adjusted coverage'!$C144='numbers and coverage by AT'!$G$1,'adjusted coverage'!R144,IF('adjusted coverage'!$C173='numbers and coverage by AT'!$G$1,'adjusted coverage'!R173,""))))))))</f>
        <v/>
      </c>
      <c r="S15" s="38"/>
      <c r="T15" s="39" t="str">
        <f>IF('adjusted coverage'!$C18='numbers and coverage by AT'!$G$1,'adjusted coverage'!T18,IF('adjusted coverage'!$C37='numbers and coverage by AT'!$G$1,'adjusted coverage'!T37,IF('adjusted coverage'!$C55='numbers and coverage by AT'!$G$1,'adjusted coverage'!T55,IF('adjusted coverage'!$C74='numbers and coverage by AT'!$G$1,'adjusted coverage'!T74,IF('adjusted coverage'!$C110='numbers and coverage by AT'!$G$1,'adjusted coverage'!T110,IF('adjusted coverage'!$C123='numbers and coverage by AT'!$G$1,'adjusted coverage'!T123,IF('adjusted coverage'!$C144='numbers and coverage by AT'!$G$1,'adjusted coverage'!T144,IF('adjusted coverage'!$C173='numbers and coverage by AT'!$G$1,'adjusted coverage'!T173,""))))))))</f>
        <v/>
      </c>
      <c r="U15" s="39" t="str">
        <f>IF('adjusted coverage'!$C18='numbers and coverage by AT'!$G$1,'adjusted coverage'!U18,IF('adjusted coverage'!$C37='numbers and coverage by AT'!$G$1,'adjusted coverage'!U37,IF('adjusted coverage'!$C55='numbers and coverage by AT'!$G$1,'adjusted coverage'!U55,IF('adjusted coverage'!$C74='numbers and coverage by AT'!$G$1,'adjusted coverage'!U74,IF('adjusted coverage'!$C110='numbers and coverage by AT'!$G$1,'adjusted coverage'!U110,IF('adjusted coverage'!$C123='numbers and coverage by AT'!$G$1,'adjusted coverage'!U123,IF('adjusted coverage'!$C144='numbers and coverage by AT'!$G$1,'adjusted coverage'!U144,IF('adjusted coverage'!$C173='numbers and coverage by AT'!$G$1,'adjusted coverage'!U173,""))))))))</f>
        <v/>
      </c>
      <c r="V15" s="38"/>
      <c r="W15" s="39" t="str">
        <f>IF('adjusted coverage'!$C18='numbers and coverage by AT'!$G$1,'adjusted coverage'!W18,IF('adjusted coverage'!$C37='numbers and coverage by AT'!$G$1,'adjusted coverage'!W37,IF('adjusted coverage'!$C55='numbers and coverage by AT'!$G$1,'adjusted coverage'!W55,IF('adjusted coverage'!$C74='numbers and coverage by AT'!$G$1,'adjusted coverage'!W74,IF('adjusted coverage'!$C110='numbers and coverage by AT'!$G$1,'adjusted coverage'!W110,IF('adjusted coverage'!$C123='numbers and coverage by AT'!$G$1,'adjusted coverage'!W123,IF('adjusted coverage'!$C144='numbers and coverage by AT'!$G$1,'adjusted coverage'!W144,IF('adjusted coverage'!$C173='numbers and coverage by AT'!$G$1,'adjusted coverage'!W173,""))))))))</f>
        <v/>
      </c>
      <c r="X15" s="39" t="str">
        <f>IF('adjusted coverage'!$C18='numbers and coverage by AT'!$G$1,'adjusted coverage'!X18,IF('adjusted coverage'!$C37='numbers and coverage by AT'!$G$1,'adjusted coverage'!X37,IF('adjusted coverage'!$C55='numbers and coverage by AT'!$G$1,'adjusted coverage'!X55,IF('adjusted coverage'!$C74='numbers and coverage by AT'!$G$1,'adjusted coverage'!X74,IF('adjusted coverage'!$C110='numbers and coverage by AT'!$G$1,'adjusted coverage'!X110,IF('adjusted coverage'!$C123='numbers and coverage by AT'!$G$1,'adjusted coverage'!X123,IF('adjusted coverage'!$C144='numbers and coverage by AT'!$G$1,'adjusted coverage'!X144,IF('adjusted coverage'!$C173='numbers and coverage by AT'!$G$1,'adjusted coverage'!X173,""))))))))</f>
        <v/>
      </c>
    </row>
    <row r="16" spans="1:28" x14ac:dyDescent="0.25">
      <c r="A16" s="23" t="str">
        <f>IF('adjusted coverage'!$C19='numbers and coverage by AT'!$G$1,'adjusted coverage'!A19,IF('adjusted coverage'!$C38='numbers and coverage by AT'!$G$1,'adjusted coverage'!A38,IF('adjusted coverage'!$C75='numbers and coverage by AT'!$G$1,'adjusted coverage'!A75,IF('adjusted coverage'!$C111='numbers and coverage by AT'!$G$1,'adjusted coverage'!A111,IF('adjusted coverage'!$C124='numbers and coverage by AT'!$G$1,'adjusted coverage'!A124,IF('adjusted coverage'!$C145='numbers and coverage by AT'!$G$1,'adjusted coverage'!A139,IF('adjusted coverage'!$C145='numbers and coverage by AT'!$G$1,'adjusted coverage'!A145,"")))))))</f>
        <v/>
      </c>
      <c r="B16" s="23" t="str">
        <f>IF('adjusted coverage'!$C19='numbers and coverage by AT'!$G$1,'adjusted coverage'!B19,IF('adjusted coverage'!$C38='numbers and coverage by AT'!$G$1,'adjusted coverage'!B38,IF('adjusted coverage'!$C75='numbers and coverage by AT'!$G$1,'adjusted coverage'!B75,IF('adjusted coverage'!$C111='numbers and coverage by AT'!$G$1,'adjusted coverage'!B111,IF('adjusted coverage'!$C124='numbers and coverage by AT'!$G$1,'adjusted coverage'!B124,IF('adjusted coverage'!$C145='numbers and coverage by AT'!$G$1,'adjusted coverage'!B139,IF('adjusted coverage'!$C145='numbers and coverage by AT'!$G$1,'adjusted coverage'!B145,"")))))))</f>
        <v/>
      </c>
      <c r="D16" s="36"/>
      <c r="E16" s="39" t="str">
        <f>IF('adjusted coverage'!$C19='numbers and coverage by AT'!$G$1,'adjusted coverage'!E19,IF('adjusted coverage'!$C38='numbers and coverage by AT'!$G$1,'adjusted coverage'!E38,IF('adjusted coverage'!$C75='numbers and coverage by AT'!$G$1,'adjusted coverage'!E75,IF('adjusted coverage'!$C111='numbers and coverage by AT'!$G$1,'adjusted coverage'!E111,IF('adjusted coverage'!$C124='numbers and coverage by AT'!$G$1,'adjusted coverage'!E124,IF('adjusted coverage'!$C145='numbers and coverage by AT'!$G$1,'adjusted coverage'!E139,IF('adjusted coverage'!$C145='numbers and coverage by AT'!$G$1,'adjusted coverage'!E145,"")))))))</f>
        <v/>
      </c>
      <c r="F16" s="39" t="str">
        <f>IF('adjusted coverage'!$C19='numbers and coverage by AT'!$G$1,'adjusted coverage'!F19,IF('adjusted coverage'!$C38='numbers and coverage by AT'!$G$1,'adjusted coverage'!F38,IF('adjusted coverage'!$C75='numbers and coverage by AT'!$G$1,'adjusted coverage'!F75,IF('adjusted coverage'!$C111='numbers and coverage by AT'!$G$1,'adjusted coverage'!F111,IF('adjusted coverage'!$C124='numbers and coverage by AT'!$G$1,'adjusted coverage'!F124,IF('adjusted coverage'!$C145='numbers and coverage by AT'!$G$1,'adjusted coverage'!F139,IF('adjusted coverage'!$C145='numbers and coverage by AT'!$G$1,'adjusted coverage'!F145,"")))))))</f>
        <v/>
      </c>
      <c r="G16" s="38"/>
      <c r="H16" s="39" t="str">
        <f>IF('adjusted coverage'!$C19='numbers and coverage by AT'!$G$1,'adjusted coverage'!H19,IF('adjusted coverage'!$C38='numbers and coverage by AT'!$G$1,'adjusted coverage'!H38,IF('adjusted coverage'!$C75='numbers and coverage by AT'!$G$1,'adjusted coverage'!H75,IF('adjusted coverage'!$C111='numbers and coverage by AT'!$G$1,'adjusted coverage'!H111,IF('adjusted coverage'!$C124='numbers and coverage by AT'!$G$1,'adjusted coverage'!H124,IF('adjusted coverage'!$C145='numbers and coverage by AT'!$G$1,'adjusted coverage'!H139,IF('adjusted coverage'!$C145='numbers and coverage by AT'!$G$1,'adjusted coverage'!H145,"")))))))</f>
        <v/>
      </c>
      <c r="I16" s="39" t="str">
        <f>IF('adjusted coverage'!$C19='numbers and coverage by AT'!$G$1,'adjusted coverage'!I19,IF('adjusted coverage'!$C38='numbers and coverage by AT'!$G$1,'adjusted coverage'!I38,IF('adjusted coverage'!$C75='numbers and coverage by AT'!$G$1,'adjusted coverage'!I75,IF('adjusted coverage'!$C111='numbers and coverage by AT'!$G$1,'adjusted coverage'!I111,IF('adjusted coverage'!$C124='numbers and coverage by AT'!$G$1,'adjusted coverage'!I124,IF('adjusted coverage'!$C145='numbers and coverage by AT'!$G$1,'adjusted coverage'!I139,IF('adjusted coverage'!$C145='numbers and coverage by AT'!$G$1,'adjusted coverage'!I145,"")))))))</f>
        <v/>
      </c>
      <c r="J16" s="38"/>
      <c r="K16" s="39" t="str">
        <f>IF('adjusted coverage'!$C19='numbers and coverage by AT'!$G$1,'adjusted coverage'!K19,IF('adjusted coverage'!$C38='numbers and coverage by AT'!$G$1,'adjusted coverage'!K38,IF('adjusted coverage'!$C75='numbers and coverage by AT'!$G$1,'adjusted coverage'!K75,IF('adjusted coverage'!$C111='numbers and coverage by AT'!$G$1,'adjusted coverage'!K111,IF('adjusted coverage'!$C124='numbers and coverage by AT'!$G$1,'adjusted coverage'!K124,IF('adjusted coverage'!$C145='numbers and coverage by AT'!$G$1,'adjusted coverage'!K139,IF('adjusted coverage'!$C145='numbers and coverage by AT'!$G$1,'adjusted coverage'!K145,"")))))))</f>
        <v/>
      </c>
      <c r="L16" s="39" t="str">
        <f>IF('adjusted coverage'!$C19='numbers and coverage by AT'!$G$1,'adjusted coverage'!L19,IF('adjusted coverage'!$C38='numbers and coverage by AT'!$G$1,'adjusted coverage'!L38,IF('adjusted coverage'!$C75='numbers and coverage by AT'!$G$1,'adjusted coverage'!L75,IF('adjusted coverage'!$C111='numbers and coverage by AT'!$G$1,'adjusted coverage'!L111,IF('adjusted coverage'!$C124='numbers and coverage by AT'!$G$1,'adjusted coverage'!L124,IF('adjusted coverage'!$C145='numbers and coverage by AT'!$G$1,'adjusted coverage'!L139,IF('adjusted coverage'!$C145='numbers and coverage by AT'!$G$1,'adjusted coverage'!L145,"")))))))</f>
        <v/>
      </c>
      <c r="M16" s="38"/>
      <c r="N16" s="39" t="str">
        <f>IF('adjusted coverage'!$C19='numbers and coverage by AT'!$G$1,'adjusted coverage'!N19,IF('adjusted coverage'!$C38='numbers and coverage by AT'!$G$1,'adjusted coverage'!N38,IF('adjusted coverage'!$C75='numbers and coverage by AT'!$G$1,'adjusted coverage'!N75,IF('adjusted coverage'!$C111='numbers and coverage by AT'!$G$1,'adjusted coverage'!N111,IF('adjusted coverage'!$C124='numbers and coverage by AT'!$G$1,'adjusted coverage'!N124,IF('adjusted coverage'!$C145='numbers and coverage by AT'!$G$1,'adjusted coverage'!N139,IF('adjusted coverage'!$C145='numbers and coverage by AT'!$G$1,'adjusted coverage'!N145,"")))))))</f>
        <v/>
      </c>
      <c r="O16" s="39" t="str">
        <f>IF('adjusted coverage'!$C19='numbers and coverage by AT'!$G$1,'adjusted coverage'!O19,IF('adjusted coverage'!$C38='numbers and coverage by AT'!$G$1,'adjusted coverage'!O38,IF('adjusted coverage'!$C75='numbers and coverage by AT'!$G$1,'adjusted coverage'!O75,IF('adjusted coverage'!$C111='numbers and coverage by AT'!$G$1,'adjusted coverage'!O111,IF('adjusted coverage'!$C124='numbers and coverage by AT'!$G$1,'adjusted coverage'!O124,IF('adjusted coverage'!$C145='numbers and coverage by AT'!$G$1,'adjusted coverage'!O139,IF('adjusted coverage'!$C145='numbers and coverage by AT'!$G$1,'adjusted coverage'!O145,"")))))))</f>
        <v/>
      </c>
      <c r="P16" s="38"/>
      <c r="Q16" s="39" t="str">
        <f>IF('adjusted coverage'!$C19='numbers and coverage by AT'!$G$1,'adjusted coverage'!Q19,IF('adjusted coverage'!$C38='numbers and coverage by AT'!$G$1,'adjusted coverage'!Q38,IF('adjusted coverage'!$C75='numbers and coverage by AT'!$G$1,'adjusted coverage'!Q75,IF('adjusted coverage'!$C111='numbers and coverage by AT'!$G$1,'adjusted coverage'!Q111,IF('adjusted coverage'!$C124='numbers and coverage by AT'!$G$1,'adjusted coverage'!Q124,IF('adjusted coverage'!$C145='numbers and coverage by AT'!$G$1,'adjusted coverage'!Q139,IF('adjusted coverage'!$C145='numbers and coverage by AT'!$G$1,'adjusted coverage'!Q145,"")))))))</f>
        <v/>
      </c>
      <c r="R16" s="39" t="str">
        <f>IF('adjusted coverage'!$C19='numbers and coverage by AT'!$G$1,'adjusted coverage'!R19,IF('adjusted coverage'!$C38='numbers and coverage by AT'!$G$1,'adjusted coverage'!R38,IF('adjusted coverage'!$C75='numbers and coverage by AT'!$G$1,'adjusted coverage'!R75,IF('adjusted coverage'!$C111='numbers and coverage by AT'!$G$1,'adjusted coverage'!R111,IF('adjusted coverage'!$C124='numbers and coverage by AT'!$G$1,'adjusted coverage'!R124,IF('adjusted coverage'!$C145='numbers and coverage by AT'!$G$1,'adjusted coverage'!R139,IF('adjusted coverage'!$C145='numbers and coverage by AT'!$G$1,'adjusted coverage'!R145,"")))))))</f>
        <v/>
      </c>
      <c r="S16" s="38"/>
      <c r="T16" s="39" t="str">
        <f>IF('adjusted coverage'!$C19='numbers and coverage by AT'!$G$1,'adjusted coverage'!T19,IF('adjusted coverage'!$C38='numbers and coverage by AT'!$G$1,'adjusted coverage'!T38,IF('adjusted coverage'!$C75='numbers and coverage by AT'!$G$1,'adjusted coverage'!T75,IF('adjusted coverage'!$C111='numbers and coverage by AT'!$G$1,'adjusted coverage'!T111,IF('adjusted coverage'!$C124='numbers and coverage by AT'!$G$1,'adjusted coverage'!T124,IF('adjusted coverage'!$C145='numbers and coverage by AT'!$G$1,'adjusted coverage'!T139,IF('adjusted coverage'!$C145='numbers and coverage by AT'!$G$1,'adjusted coverage'!T145,"")))))))</f>
        <v/>
      </c>
      <c r="U16" s="39" t="str">
        <f>IF('adjusted coverage'!$C19='numbers and coverage by AT'!$G$1,'adjusted coverage'!U19,IF('adjusted coverage'!$C38='numbers and coverage by AT'!$G$1,'adjusted coverage'!U38,IF('adjusted coverage'!$C75='numbers and coverage by AT'!$G$1,'adjusted coverage'!U75,IF('adjusted coverage'!$C111='numbers and coverage by AT'!$G$1,'adjusted coverage'!U111,IF('adjusted coverage'!$C124='numbers and coverage by AT'!$G$1,'adjusted coverage'!U124,IF('adjusted coverage'!$C145='numbers and coverage by AT'!$G$1,'adjusted coverage'!U139,IF('adjusted coverage'!$C145='numbers and coverage by AT'!$G$1,'adjusted coverage'!U145,"")))))))</f>
        <v/>
      </c>
      <c r="V16" s="38"/>
      <c r="W16" s="39" t="str">
        <f>IF('adjusted coverage'!$C19='numbers and coverage by AT'!$G$1,'adjusted coverage'!W19,IF('adjusted coverage'!$C38='numbers and coverage by AT'!$G$1,'adjusted coverage'!W38,IF('adjusted coverage'!$C75='numbers and coverage by AT'!$G$1,'adjusted coverage'!W75,IF('adjusted coverage'!$C111='numbers and coverage by AT'!$G$1,'adjusted coverage'!W111,IF('adjusted coverage'!$C124='numbers and coverage by AT'!$G$1,'adjusted coverage'!W124,IF('adjusted coverage'!$C145='numbers and coverage by AT'!$G$1,'adjusted coverage'!W139,IF('adjusted coverage'!$C145='numbers and coverage by AT'!$G$1,'adjusted coverage'!W145,"")))))))</f>
        <v/>
      </c>
      <c r="X16" s="39" t="str">
        <f>IF('adjusted coverage'!$C19='numbers and coverage by AT'!$G$1,'adjusted coverage'!X19,IF('adjusted coverage'!$C38='numbers and coverage by AT'!$G$1,'adjusted coverage'!X38,IF('adjusted coverage'!$C75='numbers and coverage by AT'!$G$1,'adjusted coverage'!X75,IF('adjusted coverage'!$C111='numbers and coverage by AT'!$G$1,'adjusted coverage'!X111,IF('adjusted coverage'!$C124='numbers and coverage by AT'!$G$1,'adjusted coverage'!X124,IF('adjusted coverage'!$C145='numbers and coverage by AT'!$G$1,'adjusted coverage'!X139,IF('adjusted coverage'!$C145='numbers and coverage by AT'!$G$1,'adjusted coverage'!X145,"")))))))</f>
        <v/>
      </c>
    </row>
    <row r="17" spans="1:24" x14ac:dyDescent="0.25">
      <c r="A17" s="23" t="str">
        <f>IF('adjusted coverage'!$C20='numbers and coverage by AT'!$G$1,'adjusted coverage'!A20,IF('adjusted coverage'!$C76='numbers and coverage by AT'!$G$1,'adjusted coverage'!A76,IF('adjusted coverage'!$C112='numbers and coverage by AT'!$G$1,'adjusted coverage'!A112,IF('adjusted coverage'!$C125='numbers and coverage by AT'!$G$1,'adjusted coverage'!A125,IF('adjusted coverage'!$C146='numbers and coverage by AT'!$G$1,'adjusted coverage'!A146,"")))))</f>
        <v/>
      </c>
      <c r="B17" s="23" t="str">
        <f>IF('adjusted coverage'!$C20='numbers and coverage by AT'!$G$1,'adjusted coverage'!B20,IF('adjusted coverage'!$C76='numbers and coverage by AT'!$G$1,'adjusted coverage'!B76,IF('adjusted coverage'!$C112='numbers and coverage by AT'!$G$1,'adjusted coverage'!B112,IF('adjusted coverage'!$C125='numbers and coverage by AT'!$G$1,'adjusted coverage'!B125,IF('adjusted coverage'!$C146='numbers and coverage by AT'!$G$1,'adjusted coverage'!B146,"")))))</f>
        <v/>
      </c>
      <c r="D17" s="36"/>
      <c r="E17" s="39" t="str">
        <f>IF('adjusted coverage'!$C20='numbers and coverage by AT'!$G$1,'adjusted coverage'!E20,IF('adjusted coverage'!$C76='numbers and coverage by AT'!$G$1,'adjusted coverage'!E76,IF('adjusted coverage'!$C112='numbers and coverage by AT'!$G$1,'adjusted coverage'!E112,IF('adjusted coverage'!$C125='numbers and coverage by AT'!$G$1,'adjusted coverage'!E125,IF('adjusted coverage'!$C146='numbers and coverage by AT'!$G$1,'adjusted coverage'!E146,"")))))</f>
        <v/>
      </c>
      <c r="F17" s="39" t="str">
        <f>IF('adjusted coverage'!$C20='numbers and coverage by AT'!$G$1,'adjusted coverage'!F20,IF('adjusted coverage'!$C76='numbers and coverage by AT'!$G$1,'adjusted coverage'!F76,IF('adjusted coverage'!$C112='numbers and coverage by AT'!$G$1,'adjusted coverage'!F112,IF('adjusted coverage'!$C125='numbers and coverage by AT'!$G$1,'adjusted coverage'!F125,IF('adjusted coverage'!$C146='numbers and coverage by AT'!$G$1,'adjusted coverage'!F146,"")))))</f>
        <v/>
      </c>
      <c r="G17" s="38"/>
      <c r="H17" s="39" t="str">
        <f>IF('adjusted coverage'!$C20='numbers and coverage by AT'!$G$1,'adjusted coverage'!H20,IF('adjusted coverage'!$C76='numbers and coverage by AT'!$G$1,'adjusted coverage'!H76,IF('adjusted coverage'!$C112='numbers and coverage by AT'!$G$1,'adjusted coverage'!H112,IF('adjusted coverage'!$C125='numbers and coverage by AT'!$G$1,'adjusted coverage'!H125,IF('adjusted coverage'!$C146='numbers and coverage by AT'!$G$1,'adjusted coverage'!H146,"")))))</f>
        <v/>
      </c>
      <c r="I17" s="39" t="str">
        <f>IF('adjusted coverage'!$C20='numbers and coverage by AT'!$G$1,'adjusted coverage'!I20,IF('adjusted coverage'!$C76='numbers and coverage by AT'!$G$1,'adjusted coverage'!I76,IF('adjusted coverage'!$C112='numbers and coverage by AT'!$G$1,'adjusted coverage'!I112,IF('adjusted coverage'!$C125='numbers and coverage by AT'!$G$1,'adjusted coverage'!I125,IF('adjusted coverage'!$C146='numbers and coverage by AT'!$G$1,'adjusted coverage'!I146,"")))))</f>
        <v/>
      </c>
      <c r="J17" s="38"/>
      <c r="K17" s="39" t="str">
        <f>IF('adjusted coverage'!$C20='numbers and coverage by AT'!$G$1,'adjusted coverage'!K20,IF('adjusted coverage'!$C76='numbers and coverage by AT'!$G$1,'adjusted coverage'!K76,IF('adjusted coverage'!$C112='numbers and coverage by AT'!$G$1,'adjusted coverage'!K112,IF('adjusted coverage'!$C125='numbers and coverage by AT'!$G$1,'adjusted coverage'!K125,IF('adjusted coverage'!$C146='numbers and coverage by AT'!$G$1,'adjusted coverage'!K146,"")))))</f>
        <v/>
      </c>
      <c r="L17" s="39" t="str">
        <f>IF('adjusted coverage'!$C20='numbers and coverage by AT'!$G$1,'adjusted coverage'!L20,IF('adjusted coverage'!$C76='numbers and coverage by AT'!$G$1,'adjusted coverage'!L76,IF('adjusted coverage'!$C112='numbers and coverage by AT'!$G$1,'adjusted coverage'!L112,IF('adjusted coverage'!$C125='numbers and coverage by AT'!$G$1,'adjusted coverage'!L125,IF('adjusted coverage'!$C146='numbers and coverage by AT'!$G$1,'adjusted coverage'!L146,"")))))</f>
        <v/>
      </c>
      <c r="M17" s="38"/>
      <c r="N17" s="39" t="str">
        <f>IF('adjusted coverage'!$C20='numbers and coverage by AT'!$G$1,'adjusted coverage'!N20,IF('adjusted coverage'!$C76='numbers and coverage by AT'!$G$1,'adjusted coverage'!N76,IF('adjusted coverage'!$C112='numbers and coverage by AT'!$G$1,'adjusted coverage'!N112,IF('adjusted coverage'!$C125='numbers and coverage by AT'!$G$1,'adjusted coverage'!N125,IF('adjusted coverage'!$C146='numbers and coverage by AT'!$G$1,'adjusted coverage'!N146,"")))))</f>
        <v/>
      </c>
      <c r="O17" s="39" t="str">
        <f>IF('adjusted coverage'!$C20='numbers and coverage by AT'!$G$1,'adjusted coverage'!O20,IF('adjusted coverage'!$C76='numbers and coverage by AT'!$G$1,'adjusted coverage'!O76,IF('adjusted coverage'!$C112='numbers and coverage by AT'!$G$1,'adjusted coverage'!O112,IF('adjusted coverage'!$C125='numbers and coverage by AT'!$G$1,'adjusted coverage'!O125,IF('adjusted coverage'!$C146='numbers and coverage by AT'!$G$1,'adjusted coverage'!O146,"")))))</f>
        <v/>
      </c>
      <c r="P17" s="38"/>
      <c r="Q17" s="39" t="str">
        <f>IF('adjusted coverage'!$C20='numbers and coverage by AT'!$G$1,'adjusted coverage'!Q20,IF('adjusted coverage'!$C76='numbers and coverage by AT'!$G$1,'adjusted coverage'!Q76,IF('adjusted coverage'!$C112='numbers and coverage by AT'!$G$1,'adjusted coverage'!Q112,IF('adjusted coverage'!$C125='numbers and coverage by AT'!$G$1,'adjusted coverage'!Q125,IF('adjusted coverage'!$C146='numbers and coverage by AT'!$G$1,'adjusted coverage'!Q146,"")))))</f>
        <v/>
      </c>
      <c r="R17" s="39" t="str">
        <f>IF('adjusted coverage'!$C20='numbers and coverage by AT'!$G$1,'adjusted coverage'!R20,IF('adjusted coverage'!$C76='numbers and coverage by AT'!$G$1,'adjusted coverage'!R76,IF('adjusted coverage'!$C112='numbers and coverage by AT'!$G$1,'adjusted coverage'!R112,IF('adjusted coverage'!$C125='numbers and coverage by AT'!$G$1,'adjusted coverage'!R125,IF('adjusted coverage'!$C146='numbers and coverage by AT'!$G$1,'adjusted coverage'!R146,"")))))</f>
        <v/>
      </c>
      <c r="S17" s="38"/>
      <c r="T17" s="39" t="str">
        <f>IF('adjusted coverage'!$C20='numbers and coverage by AT'!$G$1,'adjusted coverage'!T20,IF('adjusted coverage'!$C76='numbers and coverage by AT'!$G$1,'adjusted coverage'!T76,IF('adjusted coverage'!$C112='numbers and coverage by AT'!$G$1,'adjusted coverage'!T112,IF('adjusted coverage'!$C125='numbers and coverage by AT'!$G$1,'adjusted coverage'!T125,IF('adjusted coverage'!$C146='numbers and coverage by AT'!$G$1,'adjusted coverage'!T146,"")))))</f>
        <v/>
      </c>
      <c r="U17" s="39" t="str">
        <f>IF('adjusted coverage'!$C20='numbers and coverage by AT'!$G$1,'adjusted coverage'!U20,IF('adjusted coverage'!$C76='numbers and coverage by AT'!$G$1,'adjusted coverage'!U76,IF('adjusted coverage'!$C112='numbers and coverage by AT'!$G$1,'adjusted coverage'!U112,IF('adjusted coverage'!$C125='numbers and coverage by AT'!$G$1,'adjusted coverage'!U125,IF('adjusted coverage'!$C146='numbers and coverage by AT'!$G$1,'adjusted coverage'!U146,"")))))</f>
        <v/>
      </c>
      <c r="V17" s="38"/>
      <c r="W17" s="39" t="str">
        <f>IF('adjusted coverage'!$C20='numbers and coverage by AT'!$G$1,'adjusted coverage'!W20,IF('adjusted coverage'!$C76='numbers and coverage by AT'!$G$1,'adjusted coverage'!W76,IF('adjusted coverage'!$C112='numbers and coverage by AT'!$G$1,'adjusted coverage'!W112,IF('adjusted coverage'!$C125='numbers and coverage by AT'!$G$1,'adjusted coverage'!W125,IF('adjusted coverage'!$C146='numbers and coverage by AT'!$G$1,'adjusted coverage'!W146,"")))))</f>
        <v/>
      </c>
      <c r="X17" s="39" t="str">
        <f>IF('adjusted coverage'!$C20='numbers and coverage by AT'!$G$1,'adjusted coverage'!X20,IF('adjusted coverage'!$C76='numbers and coverage by AT'!$G$1,'adjusted coverage'!X76,IF('adjusted coverage'!$C112='numbers and coverage by AT'!$G$1,'adjusted coverage'!X112,IF('adjusted coverage'!$C125='numbers and coverage by AT'!$G$1,'adjusted coverage'!X125,IF('adjusted coverage'!$C146='numbers and coverage by AT'!$G$1,'adjusted coverage'!X146,"")))))</f>
        <v/>
      </c>
    </row>
    <row r="18" spans="1:24" x14ac:dyDescent="0.25">
      <c r="A18" s="23" t="str">
        <f>IF('adjusted coverage'!$C77='numbers and coverage by AT'!$G$1,'adjusted coverage'!A77,IF('adjusted coverage'!$C113='numbers and coverage by AT'!$G$1,'adjusted coverage'!A113,IF('adjusted coverage'!$C147='numbers and coverage by AT'!$G$1,'adjusted coverage'!A147,"")))</f>
        <v/>
      </c>
      <c r="B18" s="23" t="str">
        <f>IF('adjusted coverage'!$C77='numbers and coverage by AT'!$G$1,'adjusted coverage'!B77,IF('adjusted coverage'!$C113='numbers and coverage by AT'!$G$1,'adjusted coverage'!B113,IF('adjusted coverage'!$C147='numbers and coverage by AT'!$G$1,'adjusted coverage'!B147,"")))</f>
        <v/>
      </c>
      <c r="D18" s="36"/>
      <c r="E18" s="39" t="str">
        <f>IF('adjusted coverage'!$C77='numbers and coverage by AT'!$G$1,'adjusted coverage'!E77,IF('adjusted coverage'!$C113='numbers and coverage by AT'!$G$1,'adjusted coverage'!E113,IF('adjusted coverage'!$C147='numbers and coverage by AT'!$G$1,'adjusted coverage'!E147,"")))</f>
        <v/>
      </c>
      <c r="F18" s="39" t="str">
        <f>IF('adjusted coverage'!$C77='numbers and coverage by AT'!$G$1,'adjusted coverage'!F77,IF('adjusted coverage'!$C113='numbers and coverage by AT'!$G$1,'adjusted coverage'!F113,IF('adjusted coverage'!$C147='numbers and coverage by AT'!$G$1,'adjusted coverage'!F147,"")))</f>
        <v/>
      </c>
      <c r="G18" s="38"/>
      <c r="H18" s="39" t="str">
        <f>IF('adjusted coverage'!$C77='numbers and coverage by AT'!$G$1,'adjusted coverage'!H77,IF('adjusted coverage'!$C113='numbers and coverage by AT'!$G$1,'adjusted coverage'!H113,IF('adjusted coverage'!$C147='numbers and coverage by AT'!$G$1,'adjusted coverage'!H147,"")))</f>
        <v/>
      </c>
      <c r="I18" s="39" t="str">
        <f>IF('adjusted coverage'!$C77='numbers and coverage by AT'!$G$1,'adjusted coverage'!I77,IF('adjusted coverage'!$C113='numbers and coverage by AT'!$G$1,'adjusted coverage'!I113,IF('adjusted coverage'!$C147='numbers and coverage by AT'!$G$1,'adjusted coverage'!I147,"")))</f>
        <v/>
      </c>
      <c r="J18" s="38"/>
      <c r="K18" s="39" t="str">
        <f>IF('adjusted coverage'!$C77='numbers and coverage by AT'!$G$1,'adjusted coverage'!K77,IF('adjusted coverage'!$C113='numbers and coverage by AT'!$G$1,'adjusted coverage'!K113,IF('adjusted coverage'!$C147='numbers and coverage by AT'!$G$1,'adjusted coverage'!K147,"")))</f>
        <v/>
      </c>
      <c r="L18" s="39" t="str">
        <f>IF('adjusted coverage'!$C77='numbers and coverage by AT'!$G$1,'adjusted coverage'!L77,IF('adjusted coverage'!$C113='numbers and coverage by AT'!$G$1,'adjusted coverage'!L113,IF('adjusted coverage'!$C147='numbers and coverage by AT'!$G$1,'adjusted coverage'!L147,"")))</f>
        <v/>
      </c>
      <c r="M18" s="38"/>
      <c r="N18" s="39" t="str">
        <f>IF('adjusted coverage'!$C77='numbers and coverage by AT'!$G$1,'adjusted coverage'!N77,IF('adjusted coverage'!$C113='numbers and coverage by AT'!$G$1,'adjusted coverage'!N113,IF('adjusted coverage'!$C147='numbers and coverage by AT'!$G$1,'adjusted coverage'!N147,"")))</f>
        <v/>
      </c>
      <c r="O18" s="39" t="str">
        <f>IF('adjusted coverage'!$C77='numbers and coverage by AT'!$G$1,'adjusted coverage'!O77,IF('adjusted coverage'!$C113='numbers and coverage by AT'!$G$1,'adjusted coverage'!O113,IF('adjusted coverage'!$C147='numbers and coverage by AT'!$G$1,'adjusted coverage'!O147,"")))</f>
        <v/>
      </c>
      <c r="P18" s="38"/>
      <c r="Q18" s="39" t="str">
        <f>IF('adjusted coverage'!$C77='numbers and coverage by AT'!$G$1,'adjusted coverage'!Q77,IF('adjusted coverage'!$C113='numbers and coverage by AT'!$G$1,'adjusted coverage'!Q113,IF('adjusted coverage'!$C147='numbers and coverage by AT'!$G$1,'adjusted coverage'!Q147,"")))</f>
        <v/>
      </c>
      <c r="R18" s="39" t="str">
        <f>IF('adjusted coverage'!$C77='numbers and coverage by AT'!$G$1,'adjusted coverage'!R77,IF('adjusted coverage'!$C113='numbers and coverage by AT'!$G$1,'adjusted coverage'!R113,IF('adjusted coverage'!$C147='numbers and coverage by AT'!$G$1,'adjusted coverage'!R147,"")))</f>
        <v/>
      </c>
      <c r="S18" s="38"/>
      <c r="T18" s="39" t="str">
        <f>IF('adjusted coverage'!$C77='numbers and coverage by AT'!$G$1,'adjusted coverage'!T77,IF('adjusted coverage'!$C113='numbers and coverage by AT'!$G$1,'adjusted coverage'!T113,IF('adjusted coverage'!$C147='numbers and coverage by AT'!$G$1,'adjusted coverage'!T147,"")))</f>
        <v/>
      </c>
      <c r="U18" s="39" t="str">
        <f>IF('adjusted coverage'!$C77='numbers and coverage by AT'!$G$1,'adjusted coverage'!U77,IF('adjusted coverage'!$C113='numbers and coverage by AT'!$G$1,'adjusted coverage'!U113,IF('adjusted coverage'!$C147='numbers and coverage by AT'!$G$1,'adjusted coverage'!U147,"")))</f>
        <v/>
      </c>
      <c r="V18" s="38"/>
      <c r="W18" s="39" t="str">
        <f>IF('adjusted coverage'!$C77='numbers and coverage by AT'!$G$1,'adjusted coverage'!W77,IF('adjusted coverage'!$C113='numbers and coverage by AT'!$G$1,'adjusted coverage'!W113,IF('adjusted coverage'!$C147='numbers and coverage by AT'!$G$1,'adjusted coverage'!W147,"")))</f>
        <v/>
      </c>
      <c r="X18" s="39" t="str">
        <f>IF('adjusted coverage'!$C77='numbers and coverage by AT'!$G$1,'adjusted coverage'!X77,IF('adjusted coverage'!$C113='numbers and coverage by AT'!$G$1,'adjusted coverage'!X113,IF('adjusted coverage'!$C147='numbers and coverage by AT'!$G$1,'adjusted coverage'!X147,"")))</f>
        <v/>
      </c>
    </row>
    <row r="19" spans="1:24" x14ac:dyDescent="0.25">
      <c r="A19" s="23" t="str">
        <f>IF('adjusted coverage'!$C78='numbers and coverage by AT'!$G$1,'adjusted coverage'!A78,IF('adjusted coverage'!$C114='numbers and coverage by AT'!$G$1,'adjusted coverage'!A114,IF('adjusted coverage'!$C148='numbers and coverage by AT'!$G$1,'adjusted coverage'!A148,"")))</f>
        <v/>
      </c>
      <c r="B19" s="23" t="str">
        <f>IF('adjusted coverage'!$C78='numbers and coverage by AT'!$G$1,'adjusted coverage'!B78,IF('adjusted coverage'!$C114='numbers and coverage by AT'!$G$1,'adjusted coverage'!B114,IF('adjusted coverage'!$C148='numbers and coverage by AT'!$G$1,'adjusted coverage'!B148,"")))</f>
        <v/>
      </c>
      <c r="D19" s="36"/>
      <c r="E19" s="39" t="str">
        <f>IF('adjusted coverage'!$C78='numbers and coverage by AT'!$G$1,'adjusted coverage'!E78,IF('adjusted coverage'!$C114='numbers and coverage by AT'!$G$1,'adjusted coverage'!E114,IF('adjusted coverage'!$C148='numbers and coverage by AT'!$G$1,'adjusted coverage'!E148,"")))</f>
        <v/>
      </c>
      <c r="F19" s="39" t="str">
        <f>IF('adjusted coverage'!$C78='numbers and coverage by AT'!$G$1,'adjusted coverage'!F78,IF('adjusted coverage'!$C114='numbers and coverage by AT'!$G$1,'adjusted coverage'!F114,IF('adjusted coverage'!$C148='numbers and coverage by AT'!$G$1,'adjusted coverage'!F148,"")))</f>
        <v/>
      </c>
      <c r="G19" s="38"/>
      <c r="H19" s="39" t="str">
        <f>IF('adjusted coverage'!$C78='numbers and coverage by AT'!$G$1,'adjusted coverage'!H78,IF('adjusted coverage'!$C114='numbers and coverage by AT'!$G$1,'adjusted coverage'!H114,IF('adjusted coverage'!$C148='numbers and coverage by AT'!$G$1,'adjusted coverage'!H148,"")))</f>
        <v/>
      </c>
      <c r="I19" s="39" t="str">
        <f>IF('adjusted coverage'!$C78='numbers and coverage by AT'!$G$1,'adjusted coverage'!I78,IF('adjusted coverage'!$C114='numbers and coverage by AT'!$G$1,'adjusted coverage'!I114,IF('adjusted coverage'!$C148='numbers and coverage by AT'!$G$1,'adjusted coverage'!I148,"")))</f>
        <v/>
      </c>
      <c r="J19" s="38"/>
      <c r="K19" s="39" t="str">
        <f>IF('adjusted coverage'!$C78='numbers and coverage by AT'!$G$1,'adjusted coverage'!K78,IF('adjusted coverage'!$C114='numbers and coverage by AT'!$G$1,'adjusted coverage'!K114,IF('adjusted coverage'!$C148='numbers and coverage by AT'!$G$1,'adjusted coverage'!K148,"")))</f>
        <v/>
      </c>
      <c r="L19" s="39" t="str">
        <f>IF('adjusted coverage'!$C78='numbers and coverage by AT'!$G$1,'adjusted coverage'!L78,IF('adjusted coverage'!$C114='numbers and coverage by AT'!$G$1,'adjusted coverage'!L114,IF('adjusted coverage'!$C148='numbers and coverage by AT'!$G$1,'adjusted coverage'!L148,"")))</f>
        <v/>
      </c>
      <c r="M19" s="38"/>
      <c r="N19" s="39" t="str">
        <f>IF('adjusted coverage'!$C78='numbers and coverage by AT'!$G$1,'adjusted coverage'!N78,IF('adjusted coverage'!$C114='numbers and coverage by AT'!$G$1,'adjusted coverage'!N114,IF('adjusted coverage'!$C148='numbers and coverage by AT'!$G$1,'adjusted coverage'!N148,"")))</f>
        <v/>
      </c>
      <c r="O19" s="39" t="str">
        <f>IF('adjusted coverage'!$C78='numbers and coverage by AT'!$G$1,'adjusted coverage'!O78,IF('adjusted coverage'!$C114='numbers and coverage by AT'!$G$1,'adjusted coverage'!O114,IF('adjusted coverage'!$C148='numbers and coverage by AT'!$G$1,'adjusted coverage'!O148,"")))</f>
        <v/>
      </c>
      <c r="P19" s="38"/>
      <c r="Q19" s="39" t="str">
        <f>IF('adjusted coverage'!$C78='numbers and coverage by AT'!$G$1,'adjusted coverage'!Q78,IF('adjusted coverage'!$C114='numbers and coverage by AT'!$G$1,'adjusted coverage'!Q114,IF('adjusted coverage'!$C148='numbers and coverage by AT'!$G$1,'adjusted coverage'!Q148,"")))</f>
        <v/>
      </c>
      <c r="R19" s="39" t="str">
        <f>IF('adjusted coverage'!$C78='numbers and coverage by AT'!$G$1,'adjusted coverage'!R78,IF('adjusted coverage'!$C114='numbers and coverage by AT'!$G$1,'adjusted coverage'!R114,IF('adjusted coverage'!$C148='numbers and coverage by AT'!$G$1,'adjusted coverage'!R148,"")))</f>
        <v/>
      </c>
      <c r="S19" s="38"/>
      <c r="T19" s="39" t="str">
        <f>IF('adjusted coverage'!$C78='numbers and coverage by AT'!$G$1,'adjusted coverage'!T78,IF('adjusted coverage'!$C114='numbers and coverage by AT'!$G$1,'adjusted coverage'!T114,IF('adjusted coverage'!$C148='numbers and coverage by AT'!$G$1,'adjusted coverage'!T148,"")))</f>
        <v/>
      </c>
      <c r="U19" s="39" t="str">
        <f>IF('adjusted coverage'!$C78='numbers and coverage by AT'!$G$1,'adjusted coverage'!U78,IF('adjusted coverage'!$C114='numbers and coverage by AT'!$G$1,'adjusted coverage'!U114,IF('adjusted coverage'!$C148='numbers and coverage by AT'!$G$1,'adjusted coverage'!U148,"")))</f>
        <v/>
      </c>
      <c r="V19" s="38"/>
      <c r="W19" s="39" t="str">
        <f>IF('adjusted coverage'!$C78='numbers and coverage by AT'!$G$1,'adjusted coverage'!W78,IF('adjusted coverage'!$C114='numbers and coverage by AT'!$G$1,'adjusted coverage'!W114,IF('adjusted coverage'!$C148='numbers and coverage by AT'!$G$1,'adjusted coverage'!W148,"")))</f>
        <v/>
      </c>
      <c r="X19" s="39" t="str">
        <f>IF('adjusted coverage'!$C78='numbers and coverage by AT'!$G$1,'adjusted coverage'!X78,IF('adjusted coverage'!$C114='numbers and coverage by AT'!$G$1,'adjusted coverage'!X114,IF('adjusted coverage'!$C148='numbers and coverage by AT'!$G$1,'adjusted coverage'!X148,"")))</f>
        <v/>
      </c>
    </row>
    <row r="20" spans="1:24" s="25" customFormat="1" x14ac:dyDescent="0.25">
      <c r="A20" s="24" t="str">
        <f>IF('adjusted coverage'!$C115='numbers and coverage by AT'!$G$1,'adjusted coverage'!A115,IF('adjusted coverage'!$C149='numbers and coverage by AT'!$G$1,'adjusted coverage'!A149,""))</f>
        <v/>
      </c>
      <c r="B20" s="24" t="str">
        <f>IF('adjusted coverage'!$C115='numbers and coverage by AT'!$G$1,'adjusted coverage'!B115,IF('adjusted coverage'!$C149='numbers and coverage by AT'!$G$1,'adjusted coverage'!B149,""))</f>
        <v/>
      </c>
      <c r="D20" s="40"/>
      <c r="E20" s="41" t="str">
        <f>IF('adjusted coverage'!$C115='numbers and coverage by AT'!$G$1,'adjusted coverage'!E115,IF('adjusted coverage'!$C149='numbers and coverage by AT'!$G$1,'adjusted coverage'!E149,""))</f>
        <v/>
      </c>
      <c r="F20" s="41" t="str">
        <f>IF('adjusted coverage'!$C115='numbers and coverage by AT'!$G$1,'adjusted coverage'!F115,IF('adjusted coverage'!$C149='numbers and coverage by AT'!$G$1,'adjusted coverage'!F149,""))</f>
        <v/>
      </c>
      <c r="G20" s="42"/>
      <c r="H20" s="41" t="str">
        <f>IF('adjusted coverage'!$C115='numbers and coverage by AT'!$G$1,'adjusted coverage'!H115,IF('adjusted coverage'!$C149='numbers and coverage by AT'!$G$1,'adjusted coverage'!H149,""))</f>
        <v/>
      </c>
      <c r="I20" s="41" t="str">
        <f>IF('adjusted coverage'!$C115='numbers and coverage by AT'!$G$1,'adjusted coverage'!I115,IF('adjusted coverage'!$C149='numbers and coverage by AT'!$G$1,'adjusted coverage'!I149,""))</f>
        <v/>
      </c>
      <c r="J20" s="42"/>
      <c r="K20" s="41" t="str">
        <f>IF('adjusted coverage'!$C115='numbers and coverage by AT'!$G$1,'adjusted coverage'!K115,IF('adjusted coverage'!$C149='numbers and coverage by AT'!$G$1,'adjusted coverage'!K149,""))</f>
        <v/>
      </c>
      <c r="L20" s="41" t="str">
        <f>IF('adjusted coverage'!$C115='numbers and coverage by AT'!$G$1,'adjusted coverage'!L115,IF('adjusted coverage'!$C149='numbers and coverage by AT'!$G$1,'adjusted coverage'!L149,""))</f>
        <v/>
      </c>
      <c r="M20" s="42"/>
      <c r="N20" s="41" t="str">
        <f>IF('adjusted coverage'!$C115='numbers and coverage by AT'!$G$1,'adjusted coverage'!N115,IF('adjusted coverage'!$C149='numbers and coverage by AT'!$G$1,'adjusted coverage'!N149,""))</f>
        <v/>
      </c>
      <c r="O20" s="41" t="str">
        <f>IF('adjusted coverage'!$C115='numbers and coverage by AT'!$G$1,'adjusted coverage'!O115,IF('adjusted coverage'!$C149='numbers and coverage by AT'!$G$1,'adjusted coverage'!O149,""))</f>
        <v/>
      </c>
      <c r="P20" s="42"/>
      <c r="Q20" s="41" t="str">
        <f>IF('adjusted coverage'!$C115='numbers and coverage by AT'!$G$1,'adjusted coverage'!Q115,IF('adjusted coverage'!$C149='numbers and coverage by AT'!$G$1,'adjusted coverage'!Q149,""))</f>
        <v/>
      </c>
      <c r="R20" s="41" t="str">
        <f>IF('adjusted coverage'!$C115='numbers and coverage by AT'!$G$1,'adjusted coverage'!R115,IF('adjusted coverage'!$C149='numbers and coverage by AT'!$G$1,'adjusted coverage'!R149,""))</f>
        <v/>
      </c>
      <c r="S20" s="42"/>
      <c r="T20" s="41" t="str">
        <f>IF('adjusted coverage'!$C115='numbers and coverage by AT'!$G$1,'adjusted coverage'!T115,IF('adjusted coverage'!$C149='numbers and coverage by AT'!$G$1,'adjusted coverage'!T149,""))</f>
        <v/>
      </c>
      <c r="U20" s="41" t="str">
        <f>IF('adjusted coverage'!$C115='numbers and coverage by AT'!$G$1,'adjusted coverage'!U115,IF('adjusted coverage'!$C149='numbers and coverage by AT'!$G$1,'adjusted coverage'!U149,""))</f>
        <v/>
      </c>
      <c r="V20" s="42"/>
      <c r="W20" s="41" t="str">
        <f>IF('adjusted coverage'!$C115='numbers and coverage by AT'!$G$1,'adjusted coverage'!W115,IF('adjusted coverage'!$C149='numbers and coverage by AT'!$G$1,'adjusted coverage'!W149,""))</f>
        <v/>
      </c>
      <c r="X20" s="41" t="str">
        <f>IF('adjusted coverage'!$C115='numbers and coverage by AT'!$G$1,'adjusted coverage'!X115,IF('adjusted coverage'!$C149='numbers and coverage by AT'!$G$1,'adjusted coverage'!X149,""))</f>
        <v/>
      </c>
    </row>
    <row r="21" spans="1:24" x14ac:dyDescent="0.25">
      <c r="A21" s="23" t="str">
        <f>IF('adjusted coverage'!$C116='numbers and coverage by AT'!$G$1,'adjusted coverage'!A116,"")</f>
        <v/>
      </c>
      <c r="B21" s="23" t="str">
        <f>IF('adjusted coverage'!$C116='numbers and coverage by AT'!$G$1,'adjusted coverage'!B116,"")</f>
        <v/>
      </c>
      <c r="D21" s="36"/>
      <c r="E21" s="39" t="str">
        <f>IF('adjusted coverage'!$C116='numbers and coverage by AT'!$G$1,'adjusted coverage'!E116,"")</f>
        <v/>
      </c>
      <c r="F21" s="39" t="str">
        <f>IF('adjusted coverage'!$C116='numbers and coverage by AT'!$G$1,'adjusted coverage'!F116,"")</f>
        <v/>
      </c>
      <c r="G21" s="38"/>
      <c r="H21" s="39" t="str">
        <f>IF('adjusted coverage'!$C116='numbers and coverage by AT'!$G$1,'adjusted coverage'!H116,"")</f>
        <v/>
      </c>
      <c r="I21" s="39" t="str">
        <f>IF('adjusted coverage'!$C116='numbers and coverage by AT'!$G$1,'adjusted coverage'!I116,"")</f>
        <v/>
      </c>
      <c r="J21" s="38"/>
      <c r="K21" s="39" t="str">
        <f>IF('adjusted coverage'!$C116='numbers and coverage by AT'!$G$1,'adjusted coverage'!K116,"")</f>
        <v/>
      </c>
      <c r="L21" s="39" t="str">
        <f>IF('adjusted coverage'!$C116='numbers and coverage by AT'!$G$1,'adjusted coverage'!L116,"")</f>
        <v/>
      </c>
      <c r="M21" s="38"/>
      <c r="N21" s="39" t="str">
        <f>IF('adjusted coverage'!$C116='numbers and coverage by AT'!$G$1,'adjusted coverage'!N116,"")</f>
        <v/>
      </c>
      <c r="O21" s="39" t="str">
        <f>IF('adjusted coverage'!$C116='numbers and coverage by AT'!$G$1,'adjusted coverage'!O116,"")</f>
        <v/>
      </c>
      <c r="P21" s="38"/>
      <c r="Q21" s="39" t="str">
        <f>IF('adjusted coverage'!$C116='numbers and coverage by AT'!$G$1,'adjusted coverage'!Q116,"")</f>
        <v/>
      </c>
      <c r="R21" s="39" t="str">
        <f>IF('adjusted coverage'!$C116='numbers and coverage by AT'!$G$1,'adjusted coverage'!R116,"")</f>
        <v/>
      </c>
      <c r="S21" s="38"/>
      <c r="T21" s="39" t="str">
        <f>IF('adjusted coverage'!$C116='numbers and coverage by AT'!$G$1,'adjusted coverage'!T116,"")</f>
        <v/>
      </c>
      <c r="U21" s="39" t="str">
        <f>IF('adjusted coverage'!$C116='numbers and coverage by AT'!$G$1,'adjusted coverage'!U116,"")</f>
        <v/>
      </c>
      <c r="V21" s="38"/>
      <c r="W21" s="39" t="str">
        <f>IF('adjusted coverage'!$C116='numbers and coverage by AT'!$G$1,'adjusted coverage'!W116,"")</f>
        <v/>
      </c>
      <c r="X21" s="39" t="str">
        <f>IF('adjusted coverage'!$C116='numbers and coverage by AT'!$G$1,'adjusted coverage'!X116,"")</f>
        <v/>
      </c>
    </row>
    <row r="22" spans="1:24" x14ac:dyDescent="0.25">
      <c r="D22" s="36"/>
      <c r="E22" s="36"/>
      <c r="F22" s="36"/>
      <c r="G22" s="36"/>
      <c r="H22" s="36"/>
      <c r="I22" s="36"/>
      <c r="J22" s="36"/>
      <c r="K22" s="36"/>
      <c r="L22" s="36"/>
      <c r="M22" s="36"/>
      <c r="N22" s="36"/>
      <c r="O22" s="36"/>
      <c r="P22" s="36"/>
      <c r="Q22" s="36"/>
      <c r="R22" s="36"/>
      <c r="S22" s="36"/>
      <c r="T22" s="36"/>
      <c r="U22" s="36"/>
      <c r="V22" s="36"/>
      <c r="W22" s="36"/>
      <c r="X22" s="36"/>
    </row>
    <row r="23" spans="1:24" x14ac:dyDescent="0.25">
      <c r="A23" s="62" t="s">
        <v>462</v>
      </c>
      <c r="B23" s="62"/>
      <c r="C23" s="62"/>
      <c r="D23" s="34"/>
      <c r="E23" s="36"/>
      <c r="F23" s="36"/>
      <c r="G23" s="36"/>
      <c r="H23" s="36"/>
      <c r="I23" s="36"/>
      <c r="J23" s="36"/>
      <c r="K23" s="36"/>
      <c r="L23" s="36"/>
      <c r="M23" s="36"/>
      <c r="N23" s="36"/>
      <c r="O23" s="36"/>
      <c r="P23" s="36"/>
      <c r="Q23" s="36"/>
      <c r="R23" s="36"/>
      <c r="S23" s="36"/>
      <c r="T23" s="36"/>
      <c r="U23" s="36"/>
      <c r="V23" s="36"/>
      <c r="W23" s="36"/>
      <c r="X23" s="36"/>
    </row>
    <row r="24" spans="1:24" x14ac:dyDescent="0.25">
      <c r="D24" s="36"/>
      <c r="E24" s="63" t="s">
        <v>425</v>
      </c>
      <c r="F24" s="64"/>
      <c r="G24" s="34"/>
      <c r="H24" s="57" t="s">
        <v>430</v>
      </c>
      <c r="I24" s="59"/>
      <c r="J24" s="34"/>
      <c r="K24" s="57" t="s">
        <v>429</v>
      </c>
      <c r="L24" s="59"/>
      <c r="M24" s="34"/>
      <c r="N24" s="57" t="s">
        <v>428</v>
      </c>
      <c r="O24" s="59"/>
      <c r="P24" s="34"/>
      <c r="Q24" s="57" t="s">
        <v>427</v>
      </c>
      <c r="R24" s="59"/>
      <c r="S24" s="34"/>
      <c r="T24" s="57" t="s">
        <v>463</v>
      </c>
      <c r="U24" s="59"/>
      <c r="V24" s="34"/>
      <c r="W24" s="57" t="s">
        <v>426</v>
      </c>
      <c r="X24" s="59"/>
    </row>
    <row r="25" spans="1:24" x14ac:dyDescent="0.25">
      <c r="A25" s="26" t="str">
        <f>IF(susceptibility!$C2='numbers and coverage by AT'!$G$1,susceptibility!A2,IF(susceptibility!$C7='numbers and coverage by AT'!$G$1,susceptibility!A7,IF(susceptibility!$C12='numbers and coverage by AT'!$G$1,susceptibility!A12,IF(susceptibility!$C21='numbers and coverage by AT'!$G$1,susceptibility!A21,IF(susceptibility!$C26='numbers and coverage by AT'!$G$1,susceptibility!A26,IF(susceptibility!$C31='numbers and coverage by AT'!$G$1,susceptibility!A31,IF(susceptibility!$C39='numbers and coverage by AT'!$G$1,susceptibility!A39,IF(susceptibility!$C44='numbers and coverage by AT'!$G$1,susceptibility!A44,IF(susceptibility!$C49='numbers and coverage by AT'!$G$1,susceptibility!A49,IF(susceptibility!$C56='numbers and coverage by AT'!$G$1,susceptibility!A56,IF(susceptibility!$C62='numbers and coverage by AT'!$G$1,susceptibility!A62,IF(susceptibility!$C68='numbers and coverage by AT'!$G$1,susceptibility!A68,IF(susceptibility!$C79='numbers and coverage by AT'!$G$1,susceptibility!A79,IF(susceptibility!$C85='numbers and coverage by AT'!$G$1,susceptibility!A85,IF(susceptibility!$C89='numbers and coverage by AT'!$G$1,susceptibility!A89,IF(susceptibility!$C95='numbers and coverage by AT'!$G$1,susceptibility!A95,IF(susceptibility!$C99='numbers and coverage by AT'!$G$1,susceptibility!A99,IF(susceptibility!$C104='numbers and coverage by AT'!$G$1,susceptibility!A104,IF(susceptibility!$C117='numbers and coverage by AT'!$G$1,susceptibility!A117,IF(susceptibility!$C126='numbers and coverage by AT'!$G$1,susceptibility!A126,IF(susceptibility!$C132='numbers and coverage by AT'!$G$1,susceptibility!A132,IF(susceptibility!$C138='numbers and coverage by AT'!$G$1,susceptibility!A138,IF(susceptibility!$C150='numbers and coverage by AT'!$G$1,susceptibility!A150,IF(susceptibility!$C156='numbers and coverage by AT'!$G$1,susceptibility!A156,IF(susceptibility!$C162='numbers and coverage by AT'!$G$1,susceptibility!A162,IF(susceptibility!$C167='numbers and coverage by AT'!$G$1,susceptibility!A167,IF(susceptibility!$C174='numbers and coverage by AT'!$G$1,susceptibility!A174,"")))))))))))))))))))))))))))</f>
        <v>5J4</v>
      </c>
      <c r="B25" s="26" t="str">
        <f>IF(susceptibility!$C2='numbers and coverage by AT'!$G$1,susceptibility!B2,IF(susceptibility!$C7='numbers and coverage by AT'!$G$1,susceptibility!B7,IF(susceptibility!$C12='numbers and coverage by AT'!$G$1,susceptibility!B12,IF(susceptibility!$C21='numbers and coverage by AT'!$G$1,susceptibility!B21,IF(susceptibility!$C26='numbers and coverage by AT'!$G$1,susceptibility!B26,IF(susceptibility!$C31='numbers and coverage by AT'!$G$1,susceptibility!B31,IF(susceptibility!$C39='numbers and coverage by AT'!$G$1,susceptibility!B39,IF(susceptibility!$C44='numbers and coverage by AT'!$G$1,susceptibility!B44,IF(susceptibility!$C49='numbers and coverage by AT'!$G$1,susceptibility!B49,IF(susceptibility!$C56='numbers and coverage by AT'!$G$1,susceptibility!B56,IF(susceptibility!$C62='numbers and coverage by AT'!$G$1,susceptibility!B62,IF(susceptibility!$C68='numbers and coverage by AT'!$G$1,susceptibility!B68,IF(susceptibility!$C79='numbers and coverage by AT'!$G$1,susceptibility!B79,IF(susceptibility!$C85='numbers and coverage by AT'!$G$1,susceptibility!B85,IF(susceptibility!$C89='numbers and coverage by AT'!$G$1,susceptibility!B89,IF(susceptibility!$C95='numbers and coverage by AT'!$G$1,susceptibility!B95,IF(susceptibility!$C99='numbers and coverage by AT'!$G$1,susceptibility!B99,IF(susceptibility!$C104='numbers and coverage by AT'!$G$1,susceptibility!B104,IF(susceptibility!$C117='numbers and coverage by AT'!$G$1,susceptibility!B117,IF(susceptibility!$C126='numbers and coverage by AT'!$G$1,susceptibility!B126,IF(susceptibility!$C132='numbers and coverage by AT'!$G$1,susceptibility!B132,IF(susceptibility!$C138='numbers and coverage by AT'!$G$1,susceptibility!B138,IF(susceptibility!$C150='numbers and coverage by AT'!$G$1,susceptibility!B150,IF(susceptibility!$C156='numbers and coverage by AT'!$G$1,susceptibility!B156,IF(susceptibility!$C162='numbers and coverage by AT'!$G$1,susceptibility!B162,IF(susceptibility!$C167='numbers and coverage by AT'!$G$1,susceptibility!B167,IF(susceptibility!$C174='numbers and coverage by AT'!$G$1,susceptibility!B174,"")))))))))))))))))))))))))))</f>
        <v>Knowsley PCT</v>
      </c>
      <c r="D25" s="36"/>
      <c r="E25" s="70">
        <f>IF(susceptibility!$C2='numbers and coverage by AT'!$G$1,susceptibility!E2,IF(susceptibility!$C7='numbers and coverage by AT'!$G$1,susceptibility!E7,IF(susceptibility!$C12='numbers and coverage by AT'!$G$1,susceptibility!E12,IF(susceptibility!$C21='numbers and coverage by AT'!$G$1,susceptibility!E21,IF(susceptibility!$C26='numbers and coverage by AT'!$G$1,susceptibility!E26,IF(susceptibility!$C31='numbers and coverage by AT'!$G$1,susceptibility!E31,IF(susceptibility!$C39='numbers and coverage by AT'!$G$1,susceptibility!E39,IF(susceptibility!$C44='numbers and coverage by AT'!$G$1,susceptibility!E44,IF(susceptibility!$C49='numbers and coverage by AT'!$G$1,susceptibility!E49,IF(susceptibility!$C56='numbers and coverage by AT'!$G$1,susceptibility!E56,IF(susceptibility!$C62='numbers and coverage by AT'!$G$1,susceptibility!E62,IF(susceptibility!$C68='numbers and coverage by AT'!$G$1,susceptibility!E68,IF(susceptibility!$C79='numbers and coverage by AT'!$G$1,susceptibility!E79,IF(susceptibility!$C85='numbers and coverage by AT'!$G$1,susceptibility!E85,IF(susceptibility!$C89='numbers and coverage by AT'!$G$1,susceptibility!E89,IF(susceptibility!$C95='numbers and coverage by AT'!$G$1,susceptibility!E95,IF(susceptibility!$C99='numbers and coverage by AT'!$G$1,susceptibility!E99,IF(susceptibility!$C104='numbers and coverage by AT'!$G$1,susceptibility!E104,IF(susceptibility!$C117='numbers and coverage by AT'!$G$1,susceptibility!E117,IF(susceptibility!$C126='numbers and coverage by AT'!$G$1,susceptibility!E126,IF(susceptibility!$C132='numbers and coverage by AT'!$G$1,susceptibility!E132,IF(susceptibility!$C138='numbers and coverage by AT'!$G$1,susceptibility!E138,IF(susceptibility!$C150='numbers and coverage by AT'!$G$1,susceptibility!E150,IF(susceptibility!$C156='numbers and coverage by AT'!$G$1,susceptibility!E156,IF(susceptibility!$C162='numbers and coverage by AT'!$G$1,susceptibility!E162,IF(susceptibility!$C167='numbers and coverage by AT'!$G$1,susceptibility!E167,IF(susceptibility!$C174='numbers and coverage by AT'!$G$1,susceptibility!E174,"")))))))))))))))))))))))))))</f>
        <v>0.12168624999999998</v>
      </c>
      <c r="F25" s="71"/>
      <c r="G25" s="27"/>
      <c r="H25" s="70">
        <f>IF(susceptibility!$C2='numbers and coverage by AT'!$G$1,susceptibility!H2,IF(susceptibility!$C7='numbers and coverage by AT'!$G$1,susceptibility!H7,IF(susceptibility!$C12='numbers and coverage by AT'!$G$1,susceptibility!H12,IF(susceptibility!$C21='numbers and coverage by AT'!$G$1,susceptibility!H21,IF(susceptibility!$C26='numbers and coverage by AT'!$G$1,susceptibility!H26,IF(susceptibility!$C31='numbers and coverage by AT'!$G$1,susceptibility!H31,IF(susceptibility!$C39='numbers and coverage by AT'!$G$1,susceptibility!H39,IF(susceptibility!$C44='numbers and coverage by AT'!$G$1,susceptibility!H44,IF(susceptibility!$C49='numbers and coverage by AT'!$G$1,susceptibility!H49,IF(susceptibility!$C56='numbers and coverage by AT'!$G$1,susceptibility!H56,IF(susceptibility!$C62='numbers and coverage by AT'!$G$1,susceptibility!H62,IF(susceptibility!$C68='numbers and coverage by AT'!$G$1,susceptibility!H68,IF(susceptibility!$C79='numbers and coverage by AT'!$G$1,susceptibility!H79,IF(susceptibility!$C85='numbers and coverage by AT'!$G$1,susceptibility!H85,IF(susceptibility!$C89='numbers and coverage by AT'!$G$1,susceptibility!H89,IF(susceptibility!$C95='numbers and coverage by AT'!$G$1,susceptibility!H95,IF(susceptibility!$C99='numbers and coverage by AT'!$G$1,susceptibility!H99,IF(susceptibility!$C104='numbers and coverage by AT'!$G$1,susceptibility!H104,IF(susceptibility!$C117='numbers and coverage by AT'!$G$1,susceptibility!H117,IF(susceptibility!$C126='numbers and coverage by AT'!$G$1,susceptibility!H126,IF(susceptibility!$C132='numbers and coverage by AT'!$G$1,susceptibility!H132,IF(susceptibility!$C138='numbers and coverage by AT'!$G$1,susceptibility!H138,IF(susceptibility!$C150='numbers and coverage by AT'!$G$1,susceptibility!H150,IF(susceptibility!$C156='numbers and coverage by AT'!$G$1,susceptibility!H156,IF(susceptibility!$C162='numbers and coverage by AT'!$G$1,susceptibility!H162,IF(susceptibility!$C167='numbers and coverage by AT'!$G$1,susceptibility!H167,IF(susceptibility!$C174='numbers and coverage by AT'!$G$1,susceptibility!H174,"")))))))))))))))))))))))))))</f>
        <v>0.12966374999999994</v>
      </c>
      <c r="I25" s="71"/>
      <c r="J25" s="36"/>
      <c r="K25" s="70">
        <f>IF(susceptibility!$C2='numbers and coverage by AT'!$G$1,susceptibility!K2,IF(susceptibility!$C7='numbers and coverage by AT'!$G$1,susceptibility!K7,IF(susceptibility!$C12='numbers and coverage by AT'!$G$1,susceptibility!K12,IF(susceptibility!$C21='numbers and coverage by AT'!$G$1,susceptibility!K21,IF(susceptibility!$C26='numbers and coverage by AT'!$G$1,susceptibility!K26,IF(susceptibility!$C31='numbers and coverage by AT'!$G$1,susceptibility!K31,IF(susceptibility!$C39='numbers and coverage by AT'!$G$1,susceptibility!K39,IF(susceptibility!$C44='numbers and coverage by AT'!$G$1,susceptibility!K44,IF(susceptibility!$C49='numbers and coverage by AT'!$G$1,susceptibility!K49,IF(susceptibility!$C56='numbers and coverage by AT'!$G$1,susceptibility!K56,IF(susceptibility!$C62='numbers and coverage by AT'!$G$1,susceptibility!K62,IF(susceptibility!$C68='numbers and coverage by AT'!$G$1,susceptibility!K68,IF(susceptibility!$C79='numbers and coverage by AT'!$G$1,susceptibility!K79,IF(susceptibility!$C85='numbers and coverage by AT'!$G$1,susceptibility!K85,IF(susceptibility!$C89='numbers and coverage by AT'!$G$1,susceptibility!K89,IF(susceptibility!$C95='numbers and coverage by AT'!$G$1,susceptibility!K95,IF(susceptibility!$C99='numbers and coverage by AT'!$G$1,susceptibility!K99,IF(susceptibility!$C104='numbers and coverage by AT'!$G$1,susceptibility!K104,IF(susceptibility!$C117='numbers and coverage by AT'!$G$1,susceptibility!K117,IF(susceptibility!$C126='numbers and coverage by AT'!$G$1,susceptibility!K126,IF(susceptibility!$C132='numbers and coverage by AT'!$G$1,susceptibility!K132,IF(susceptibility!$C138='numbers and coverage by AT'!$G$1,susceptibility!K138,IF(susceptibility!$C150='numbers and coverage by AT'!$G$1,susceptibility!K150,IF(susceptibility!$C156='numbers and coverage by AT'!$G$1,susceptibility!K156,IF(susceptibility!$C162='numbers and coverage by AT'!$G$1,susceptibility!K162,IF(susceptibility!$C167='numbers and coverage by AT'!$G$1,susceptibility!K167,IF(susceptibility!$C174='numbers and coverage by AT'!$G$1,susceptibility!K174,"")))))))))))))))))))))))))))</f>
        <v>0.14102749999999997</v>
      </c>
      <c r="L25" s="71"/>
      <c r="M25" s="36"/>
      <c r="N25" s="70">
        <f>IF(susceptibility!$C2='numbers and coverage by AT'!$G$1,susceptibility!N2,IF(susceptibility!$C7='numbers and coverage by AT'!$G$1,susceptibility!N7,IF(susceptibility!$C12='numbers and coverage by AT'!$G$1,susceptibility!N12,IF(susceptibility!$C21='numbers and coverage by AT'!$G$1,susceptibility!N21,IF(susceptibility!$C26='numbers and coverage by AT'!$G$1,susceptibility!N26,IF(susceptibility!$C31='numbers and coverage by AT'!$G$1,susceptibility!N31,IF(susceptibility!$C39='numbers and coverage by AT'!$G$1,susceptibility!N39,IF(susceptibility!$C44='numbers and coverage by AT'!$G$1,susceptibility!N44,IF(susceptibility!$C49='numbers and coverage by AT'!$G$1,susceptibility!N49,IF(susceptibility!$C56='numbers and coverage by AT'!$G$1,susceptibility!N56,IF(susceptibility!$C62='numbers and coverage by AT'!$G$1,susceptibility!N62,IF(susceptibility!$C68='numbers and coverage by AT'!$G$1,susceptibility!N68,IF(susceptibility!$C79='numbers and coverage by AT'!$G$1,susceptibility!N79,IF(susceptibility!$C85='numbers and coverage by AT'!$G$1,susceptibility!N85,IF(susceptibility!$C89='numbers and coverage by AT'!$G$1,susceptibility!N89,IF(susceptibility!$C95='numbers and coverage by AT'!$G$1,susceptibility!N95,IF(susceptibility!$C99='numbers and coverage by AT'!$G$1,susceptibility!N99,IF(susceptibility!$C104='numbers and coverage by AT'!$G$1,susceptibility!N104,IF(susceptibility!$C117='numbers and coverage by AT'!$G$1,susceptibility!N117,IF(susceptibility!$C126='numbers and coverage by AT'!$G$1,susceptibility!N126,IF(susceptibility!$C132='numbers and coverage by AT'!$G$1,susceptibility!N132,IF(susceptibility!$C138='numbers and coverage by AT'!$G$1,susceptibility!N138,IF(susceptibility!$C150='numbers and coverage by AT'!$G$1,susceptibility!N150,IF(susceptibility!$C156='numbers and coverage by AT'!$G$1,susceptibility!N156,IF(susceptibility!$C162='numbers and coverage by AT'!$G$1,susceptibility!N162,IF(susceptibility!$C167='numbers and coverage by AT'!$G$1,susceptibility!N167,IF(susceptibility!$C174='numbers and coverage by AT'!$G$1,susceptibility!N174,"")))))))))))))))))))))))))))</f>
        <v>0.15102999999999997</v>
      </c>
      <c r="O25" s="71"/>
      <c r="P25" s="36"/>
      <c r="Q25" s="70">
        <f>IF(susceptibility!$C2='numbers and coverage by AT'!$G$1,susceptibility!Q2,IF(susceptibility!$C7='numbers and coverage by AT'!$G$1,susceptibility!Q7,IF(susceptibility!$C12='numbers and coverage by AT'!$G$1,susceptibility!Q12,IF(susceptibility!$C21='numbers and coverage by AT'!$G$1,susceptibility!Q21,IF(susceptibility!$C26='numbers and coverage by AT'!$G$1,susceptibility!Q26,IF(susceptibility!$C31='numbers and coverage by AT'!$G$1,susceptibility!Q31,IF(susceptibility!$C39='numbers and coverage by AT'!$G$1,susceptibility!Q39,IF(susceptibility!$C44='numbers and coverage by AT'!$G$1,susceptibility!Q44,IF(susceptibility!$C49='numbers and coverage by AT'!$G$1,susceptibility!Q49,IF(susceptibility!$C56='numbers and coverage by AT'!$G$1,susceptibility!Q56,IF(susceptibility!$C62='numbers and coverage by AT'!$G$1,susceptibility!Q62,IF(susceptibility!$C68='numbers and coverage by AT'!$G$1,susceptibility!Q68,IF(susceptibility!$C79='numbers and coverage by AT'!$G$1,susceptibility!Q79,IF(susceptibility!$C85='numbers and coverage by AT'!$G$1,susceptibility!Q85,IF(susceptibility!$C89='numbers and coverage by AT'!$G$1,susceptibility!Q89,IF(susceptibility!$C95='numbers and coverage by AT'!$G$1,susceptibility!Q95,IF(susceptibility!$C99='numbers and coverage by AT'!$G$1,susceptibility!Q99,IF(susceptibility!$C104='numbers and coverage by AT'!$G$1,susceptibility!Q104,IF(susceptibility!$C117='numbers and coverage by AT'!$G$1,susceptibility!Q117,IF(susceptibility!$C126='numbers and coverage by AT'!$G$1,susceptibility!Q126,IF(susceptibility!$C132='numbers and coverage by AT'!$G$1,susceptibility!Q132,IF(susceptibility!$C138='numbers and coverage by AT'!$G$1,susceptibility!Q138,IF(susceptibility!$C150='numbers and coverage by AT'!$G$1,susceptibility!Q150,IF(susceptibility!$C156='numbers and coverage by AT'!$G$1,susceptibility!Q156,IF(susceptibility!$C162='numbers and coverage by AT'!$G$1,susceptibility!Q162,IF(susceptibility!$C167='numbers and coverage by AT'!$G$1,susceptibility!Q167,IF(susceptibility!$C174='numbers and coverage by AT'!$G$1,susceptibility!Q174,"")))))))))))))))))))))))))))</f>
        <v>0.15231846262499987</v>
      </c>
      <c r="R25" s="71"/>
      <c r="S25" s="36"/>
      <c r="T25" s="70">
        <f>IF(susceptibility!$C2='numbers and coverage by AT'!$G$1,susceptibility!T2,IF(susceptibility!$C7='numbers and coverage by AT'!$G$1,susceptibility!T7,IF(susceptibility!$C12='numbers and coverage by AT'!$G$1,susceptibility!T12,IF(susceptibility!$C21='numbers and coverage by AT'!$G$1,susceptibility!T21,IF(susceptibility!$C26='numbers and coverage by AT'!$G$1,susceptibility!T26,IF(susceptibility!$C31='numbers and coverage by AT'!$G$1,susceptibility!T31,IF(susceptibility!$C39='numbers and coverage by AT'!$G$1,susceptibility!T39,IF(susceptibility!$C44='numbers and coverage by AT'!$G$1,susceptibility!T44,IF(susceptibility!$C49='numbers and coverage by AT'!$G$1,susceptibility!T49,IF(susceptibility!$C56='numbers and coverage by AT'!$G$1,susceptibility!T56,IF(susceptibility!$C62='numbers and coverage by AT'!$G$1,susceptibility!T62,IF(susceptibility!$C68='numbers and coverage by AT'!$G$1,susceptibility!T68,IF(susceptibility!$C79='numbers and coverage by AT'!$G$1,susceptibility!T79,IF(susceptibility!$C85='numbers and coverage by AT'!$G$1,susceptibility!T85,IF(susceptibility!$C89='numbers and coverage by AT'!$G$1,susceptibility!T89,IF(susceptibility!$C95='numbers and coverage by AT'!$G$1,susceptibility!T95,IF(susceptibility!$C99='numbers and coverage by AT'!$G$1,susceptibility!T99,IF(susceptibility!$C104='numbers and coverage by AT'!$G$1,susceptibility!T104,IF(susceptibility!$C117='numbers and coverage by AT'!$G$1,susceptibility!T117,IF(susceptibility!$C126='numbers and coverage by AT'!$G$1,susceptibility!T126,IF(susceptibility!$C132='numbers and coverage by AT'!$G$1,susceptibility!T132,IF(susceptibility!$C138='numbers and coverage by AT'!$G$1,susceptibility!T138,IF(susceptibility!$C150='numbers and coverage by AT'!$G$1,susceptibility!T150,IF(susceptibility!$C156='numbers and coverage by AT'!$G$1,susceptibility!T156,IF(susceptibility!$C162='numbers and coverage by AT'!$G$1,susceptibility!T162,IF(susceptibility!$C167='numbers and coverage by AT'!$G$1,susceptibility!T167,IF(susceptibility!$C174='numbers and coverage by AT'!$G$1,susceptibility!T174,"")))))))))))))))))))))))))))</f>
        <v>0.13266584412499996</v>
      </c>
      <c r="U25" s="71"/>
      <c r="V25" s="36"/>
      <c r="W25" s="70">
        <f>IF(susceptibility!$C2='numbers and coverage by AT'!$G$1,susceptibility!W2,IF(susceptibility!$C7='numbers and coverage by AT'!$G$1,susceptibility!W7,IF(susceptibility!$C12='numbers and coverage by AT'!$G$1,susceptibility!W12,IF(susceptibility!$C21='numbers and coverage by AT'!$G$1,susceptibility!W21,IF(susceptibility!$C26='numbers and coverage by AT'!$G$1,susceptibility!W26,IF(susceptibility!$C31='numbers and coverage by AT'!$G$1,susceptibility!W31,IF(susceptibility!$C39='numbers and coverage by AT'!$G$1,susceptibility!W39,IF(susceptibility!$C44='numbers and coverage by AT'!$G$1,susceptibility!W44,IF(susceptibility!$C49='numbers and coverage by AT'!$G$1,susceptibility!W49,IF(susceptibility!$C56='numbers and coverage by AT'!$G$1,susceptibility!W56,IF(susceptibility!$C62='numbers and coverage by AT'!$G$1,susceptibility!W62,IF(susceptibility!$C68='numbers and coverage by AT'!$G$1,susceptibility!W68,IF(susceptibility!$C79='numbers and coverage by AT'!$G$1,susceptibility!W79,IF(susceptibility!$C85='numbers and coverage by AT'!$G$1,susceptibility!W85,IF(susceptibility!$C89='numbers and coverage by AT'!$G$1,susceptibility!W89,IF(susceptibility!$C95='numbers and coverage by AT'!$G$1,susceptibility!W95,IF(susceptibility!$C99='numbers and coverage by AT'!$G$1,susceptibility!W99,IF(susceptibility!$C104='numbers and coverage by AT'!$G$1,susceptibility!W104,IF(susceptibility!$C117='numbers and coverage by AT'!$G$1,susceptibility!W117,IF(susceptibility!$C126='numbers and coverage by AT'!$G$1,susceptibility!W126,IF(susceptibility!$C132='numbers and coverage by AT'!$G$1,susceptibility!W132,IF(susceptibility!$C138='numbers and coverage by AT'!$G$1,susceptibility!W138,IF(susceptibility!$C150='numbers and coverage by AT'!$G$1,susceptibility!W150,IF(susceptibility!$C156='numbers and coverage by AT'!$G$1,susceptibility!W156,IF(susceptibility!$C162='numbers and coverage by AT'!$G$1,susceptibility!W162,IF(susceptibility!$C167='numbers and coverage by AT'!$G$1,susceptibility!W167,IF(susceptibility!$C174='numbers and coverage by AT'!$G$1,susceptibility!W174,"")))))))))))))))))))))))))))</f>
        <v>0.11884839974999997</v>
      </c>
      <c r="X25" s="71"/>
    </row>
    <row r="26" spans="1:24" x14ac:dyDescent="0.25">
      <c r="A26" s="26" t="str">
        <f>IF(susceptibility!$C3='numbers and coverage by AT'!$G$1,susceptibility!A3,IF(susceptibility!$C8='numbers and coverage by AT'!$G$1,susceptibility!A8,IF(susceptibility!$C13='numbers and coverage by AT'!$G$1,susceptibility!A13,IF(susceptibility!$C22='numbers and coverage by AT'!$G$1,susceptibility!A22,IF(susceptibility!$C27='numbers and coverage by AT'!$G$1,susceptibility!A27,IF(susceptibility!$C32='numbers and coverage by AT'!$G$1,susceptibility!A32,IF(susceptibility!$C40='numbers and coverage by AT'!$G$1,susceptibility!A40,IF(susceptibility!$C45='numbers and coverage by AT'!$G$1,susceptibility!A45,IF(susceptibility!$C50='numbers and coverage by AT'!$G$1,susceptibility!A50,IF(susceptibility!$C57='numbers and coverage by AT'!$G$1,susceptibility!A57,IF(susceptibility!$C63='numbers and coverage by AT'!$G$1,susceptibility!A63,IF(susceptibility!$C69='numbers and coverage by AT'!$G$1,susceptibility!A69,IF(susceptibility!$C80='numbers and coverage by AT'!$G$1,susceptibility!A80,IF(susceptibility!$C86='numbers and coverage by AT'!$G$1,susceptibility!A86,IF(susceptibility!$C90='numbers and coverage by AT'!$G$1,susceptibility!A90,IF(susceptibility!$C96='numbers and coverage by AT'!$G$1,susceptibility!A96,IF(susceptibility!$C100='numbers and coverage by AT'!$G$1,susceptibility!A100,IF(susceptibility!$C105='numbers and coverage by AT'!$G$1,susceptibility!A105,IF(susceptibility!$C118='numbers and coverage by AT'!$G$1,susceptibility!A118,IF(susceptibility!$C127='numbers and coverage by AT'!$G$1,susceptibility!A127,IF(susceptibility!$C133='numbers and coverage by AT'!$G$1,susceptibility!A133,IF(susceptibility!$C139='numbers and coverage by AT'!$G$1,susceptibility!A139,IF(susceptibility!$C151='numbers and coverage by AT'!$G$1,susceptibility!A151,IF(susceptibility!$C157='numbers and coverage by AT'!$G$1,susceptibility!A157,IF(susceptibility!$C163='numbers and coverage by AT'!$G$1,susceptibility!A163,IF(susceptibility!$C168='numbers and coverage by AT'!$G$1,susceptibility!A168,IF(susceptibility!$C175='numbers and coverage by AT'!$G$1,susceptibility!A175,"")))))))))))))))))))))))))))</f>
        <v>5NJ</v>
      </c>
      <c r="B26" s="26" t="str">
        <f>IF(susceptibility!$C3='numbers and coverage by AT'!$G$1,susceptibility!B3,IF(susceptibility!$C8='numbers and coverage by AT'!$G$1,susceptibility!B8,IF(susceptibility!$C13='numbers and coverage by AT'!$G$1,susceptibility!B13,IF(susceptibility!$C22='numbers and coverage by AT'!$G$1,susceptibility!B22,IF(susceptibility!$C27='numbers and coverage by AT'!$G$1,susceptibility!B27,IF(susceptibility!$C32='numbers and coverage by AT'!$G$1,susceptibility!B32,IF(susceptibility!$C40='numbers and coverage by AT'!$G$1,susceptibility!B40,IF(susceptibility!$C45='numbers and coverage by AT'!$G$1,susceptibility!B45,IF(susceptibility!$C50='numbers and coverage by AT'!$G$1,susceptibility!B50,IF(susceptibility!$C57='numbers and coverage by AT'!$G$1,susceptibility!B57,IF(susceptibility!$C63='numbers and coverage by AT'!$G$1,susceptibility!B63,IF(susceptibility!$C69='numbers and coverage by AT'!$G$1,susceptibility!B69,IF(susceptibility!$C80='numbers and coverage by AT'!$G$1,susceptibility!B80,IF(susceptibility!$C86='numbers and coverage by AT'!$G$1,susceptibility!B86,IF(susceptibility!$C90='numbers and coverage by AT'!$G$1,susceptibility!B90,IF(susceptibility!$C96='numbers and coverage by AT'!$G$1,susceptibility!B96,IF(susceptibility!$C100='numbers and coverage by AT'!$G$1,susceptibility!B100,IF(susceptibility!$C105='numbers and coverage by AT'!$G$1,susceptibility!B105,IF(susceptibility!$C118='numbers and coverage by AT'!$G$1,susceptibility!B118,IF(susceptibility!$C127='numbers and coverage by AT'!$G$1,susceptibility!B127,IF(susceptibility!$C133='numbers and coverage by AT'!$G$1,susceptibility!B133,IF(susceptibility!$C139='numbers and coverage by AT'!$G$1,susceptibility!B139,IF(susceptibility!$C151='numbers and coverage by AT'!$G$1,susceptibility!B151,IF(susceptibility!$C157='numbers and coverage by AT'!$G$1,susceptibility!B157,IF(susceptibility!$C163='numbers and coverage by AT'!$G$1,susceptibility!B163,IF(susceptibility!$C168='numbers and coverage by AT'!$G$1,susceptibility!B168,IF(susceptibility!$C175='numbers and coverage by AT'!$G$1,susceptibility!B175,"")))))))))))))))))))))))))))</f>
        <v>Sefton PCT</v>
      </c>
      <c r="D26" s="36"/>
      <c r="E26" s="68">
        <f>IF(susceptibility!$C3='numbers and coverage by AT'!$G$1,susceptibility!E3,IF(susceptibility!$C8='numbers and coverage by AT'!$G$1,susceptibility!E8,IF(susceptibility!$C13='numbers and coverage by AT'!$G$1,susceptibility!E13,IF(susceptibility!$C22='numbers and coverage by AT'!$G$1,susceptibility!E22,IF(susceptibility!$C27='numbers and coverage by AT'!$G$1,susceptibility!E27,IF(susceptibility!$C32='numbers and coverage by AT'!$G$1,susceptibility!E32,IF(susceptibility!$C40='numbers and coverage by AT'!$G$1,susceptibility!E40,IF(susceptibility!$C45='numbers and coverage by AT'!$G$1,susceptibility!E45,IF(susceptibility!$C50='numbers and coverage by AT'!$G$1,susceptibility!E50,IF(susceptibility!$C57='numbers and coverage by AT'!$G$1,susceptibility!E57,IF(susceptibility!$C63='numbers and coverage by AT'!$G$1,susceptibility!E63,IF(susceptibility!$C69='numbers and coverage by AT'!$G$1,susceptibility!E69,IF(susceptibility!$C80='numbers and coverage by AT'!$G$1,susceptibility!E80,IF(susceptibility!$C86='numbers and coverage by AT'!$G$1,susceptibility!E86,IF(susceptibility!$C90='numbers and coverage by AT'!$G$1,susceptibility!E90,IF(susceptibility!$C96='numbers and coverage by AT'!$G$1,susceptibility!E96,IF(susceptibility!$C100='numbers and coverage by AT'!$G$1,susceptibility!E100,IF(susceptibility!$C105='numbers and coverage by AT'!$G$1,susceptibility!E105,IF(susceptibility!$C118='numbers and coverage by AT'!$G$1,susceptibility!E118,IF(susceptibility!$C127='numbers and coverage by AT'!$G$1,susceptibility!E127,IF(susceptibility!$C133='numbers and coverage by AT'!$G$1,susceptibility!E133,IF(susceptibility!$C139='numbers and coverage by AT'!$G$1,susceptibility!E139,IF(susceptibility!$C151='numbers and coverage by AT'!$G$1,susceptibility!E151,IF(susceptibility!$C157='numbers and coverage by AT'!$G$1,susceptibility!E157,IF(susceptibility!$C163='numbers and coverage by AT'!$G$1,susceptibility!E163,IF(susceptibility!$C168='numbers and coverage by AT'!$G$1,susceptibility!E168,IF(susceptibility!$C175='numbers and coverage by AT'!$G$1,susceptibility!E175,"")))))))))))))))))))))))))))</f>
        <v>0.10926391986879105</v>
      </c>
      <c r="F26" s="69"/>
      <c r="G26" s="27"/>
      <c r="H26" s="68">
        <f>IF(susceptibility!$C3='numbers and coverage by AT'!$G$1,susceptibility!H3,IF(susceptibility!$C8='numbers and coverage by AT'!$G$1,susceptibility!H8,IF(susceptibility!$C13='numbers and coverage by AT'!$G$1,susceptibility!H13,IF(susceptibility!$C22='numbers and coverage by AT'!$G$1,susceptibility!H22,IF(susceptibility!$C27='numbers and coverage by AT'!$G$1,susceptibility!H27,IF(susceptibility!$C32='numbers and coverage by AT'!$G$1,susceptibility!H32,IF(susceptibility!$C40='numbers and coverage by AT'!$G$1,susceptibility!H40,IF(susceptibility!$C45='numbers and coverage by AT'!$G$1,susceptibility!H45,IF(susceptibility!$C50='numbers and coverage by AT'!$G$1,susceptibility!H50,IF(susceptibility!$C57='numbers and coverage by AT'!$G$1,susceptibility!H57,IF(susceptibility!$C63='numbers and coverage by AT'!$G$1,susceptibility!H63,IF(susceptibility!$C69='numbers and coverage by AT'!$G$1,susceptibility!H69,IF(susceptibility!$C80='numbers and coverage by AT'!$G$1,susceptibility!H80,IF(susceptibility!$C86='numbers and coverage by AT'!$G$1,susceptibility!H86,IF(susceptibility!$C90='numbers and coverage by AT'!$G$1,susceptibility!H90,IF(susceptibility!$C96='numbers and coverage by AT'!$G$1,susceptibility!H96,IF(susceptibility!$C100='numbers and coverage by AT'!$G$1,susceptibility!H100,IF(susceptibility!$C105='numbers and coverage by AT'!$G$1,susceptibility!H105,IF(susceptibility!$C118='numbers and coverage by AT'!$G$1,susceptibility!H118,IF(susceptibility!$C127='numbers and coverage by AT'!$G$1,susceptibility!H127,IF(susceptibility!$C133='numbers and coverage by AT'!$G$1,susceptibility!H133,IF(susceptibility!$C139='numbers and coverage by AT'!$G$1,susceptibility!H139,IF(susceptibility!$C151='numbers and coverage by AT'!$G$1,susceptibility!H151,IF(susceptibility!$C157='numbers and coverage by AT'!$G$1,susceptibility!H157,IF(susceptibility!$C163='numbers and coverage by AT'!$G$1,susceptibility!H163,IF(susceptibility!$C168='numbers and coverage by AT'!$G$1,susceptibility!H168,IF(susceptibility!$C175='numbers and coverage by AT'!$G$1,susceptibility!H175,"")))))))))))))))))))))))))))</f>
        <v>0.12939371549204318</v>
      </c>
      <c r="I26" s="69"/>
      <c r="J26" s="36"/>
      <c r="K26" s="68">
        <f>IF(susceptibility!$C3='numbers and coverage by AT'!$G$1,susceptibility!K3,IF(susceptibility!$C8='numbers and coverage by AT'!$G$1,susceptibility!K8,IF(susceptibility!$C13='numbers and coverage by AT'!$G$1,susceptibility!K13,IF(susceptibility!$C22='numbers and coverage by AT'!$G$1,susceptibility!K22,IF(susceptibility!$C27='numbers and coverage by AT'!$G$1,susceptibility!K27,IF(susceptibility!$C32='numbers and coverage by AT'!$G$1,susceptibility!K32,IF(susceptibility!$C40='numbers and coverage by AT'!$G$1,susceptibility!K40,IF(susceptibility!$C45='numbers and coverage by AT'!$G$1,susceptibility!K45,IF(susceptibility!$C50='numbers and coverage by AT'!$G$1,susceptibility!K50,IF(susceptibility!$C57='numbers and coverage by AT'!$G$1,susceptibility!K57,IF(susceptibility!$C63='numbers and coverage by AT'!$G$1,susceptibility!K63,IF(susceptibility!$C69='numbers and coverage by AT'!$G$1,susceptibility!K69,IF(susceptibility!$C80='numbers and coverage by AT'!$G$1,susceptibility!K80,IF(susceptibility!$C86='numbers and coverage by AT'!$G$1,susceptibility!K86,IF(susceptibility!$C90='numbers and coverage by AT'!$G$1,susceptibility!K90,IF(susceptibility!$C96='numbers and coverage by AT'!$G$1,susceptibility!K96,IF(susceptibility!$C100='numbers and coverage by AT'!$G$1,susceptibility!K100,IF(susceptibility!$C105='numbers and coverage by AT'!$G$1,susceptibility!K105,IF(susceptibility!$C118='numbers and coverage by AT'!$G$1,susceptibility!K118,IF(susceptibility!$C127='numbers and coverage by AT'!$G$1,susceptibility!K127,IF(susceptibility!$C133='numbers and coverage by AT'!$G$1,susceptibility!K133,IF(susceptibility!$C139='numbers and coverage by AT'!$G$1,susceptibility!K139,IF(susceptibility!$C151='numbers and coverage by AT'!$G$1,susceptibility!K151,IF(susceptibility!$C157='numbers and coverage by AT'!$G$1,susceptibility!K157,IF(susceptibility!$C163='numbers and coverage by AT'!$G$1,susceptibility!K163,IF(susceptibility!$C168='numbers and coverage by AT'!$G$1,susceptibility!K168,IF(susceptibility!$C175='numbers and coverage by AT'!$G$1,susceptibility!K175,"")))))))))))))))))))))))))))</f>
        <v>0.11701208898002853</v>
      </c>
      <c r="L26" s="69"/>
      <c r="M26" s="36"/>
      <c r="N26" s="68">
        <f>IF(susceptibility!$C3='numbers and coverage by AT'!$G$1,susceptibility!N3,IF(susceptibility!$C8='numbers and coverage by AT'!$G$1,susceptibility!N8,IF(susceptibility!$C13='numbers and coverage by AT'!$G$1,susceptibility!N13,IF(susceptibility!$C22='numbers and coverage by AT'!$G$1,susceptibility!N22,IF(susceptibility!$C27='numbers and coverage by AT'!$G$1,susceptibility!N27,IF(susceptibility!$C32='numbers and coverage by AT'!$G$1,susceptibility!N32,IF(susceptibility!$C40='numbers and coverage by AT'!$G$1,susceptibility!N40,IF(susceptibility!$C45='numbers and coverage by AT'!$G$1,susceptibility!N45,IF(susceptibility!$C50='numbers and coverage by AT'!$G$1,susceptibility!N50,IF(susceptibility!$C57='numbers and coverage by AT'!$G$1,susceptibility!N57,IF(susceptibility!$C63='numbers and coverage by AT'!$G$1,susceptibility!N63,IF(susceptibility!$C69='numbers and coverage by AT'!$G$1,susceptibility!N69,IF(susceptibility!$C80='numbers and coverage by AT'!$G$1,susceptibility!N80,IF(susceptibility!$C86='numbers and coverage by AT'!$G$1,susceptibility!N86,IF(susceptibility!$C90='numbers and coverage by AT'!$G$1,susceptibility!N90,IF(susceptibility!$C96='numbers and coverage by AT'!$G$1,susceptibility!N96,IF(susceptibility!$C100='numbers and coverage by AT'!$G$1,susceptibility!N100,IF(susceptibility!$C105='numbers and coverage by AT'!$G$1,susceptibility!N105,IF(susceptibility!$C118='numbers and coverage by AT'!$G$1,susceptibility!N118,IF(susceptibility!$C127='numbers and coverage by AT'!$G$1,susceptibility!N127,IF(susceptibility!$C133='numbers and coverage by AT'!$G$1,susceptibility!N133,IF(susceptibility!$C139='numbers and coverage by AT'!$G$1,susceptibility!N139,IF(susceptibility!$C151='numbers and coverage by AT'!$G$1,susceptibility!N151,IF(susceptibility!$C157='numbers and coverage by AT'!$G$1,susceptibility!N157,IF(susceptibility!$C163='numbers and coverage by AT'!$G$1,susceptibility!N163,IF(susceptibility!$C168='numbers and coverage by AT'!$G$1,susceptibility!N168,IF(susceptibility!$C175='numbers and coverage by AT'!$G$1,susceptibility!N175,"")))))))))))))))))))))))))))</f>
        <v>0.13248161770140407</v>
      </c>
      <c r="O26" s="69"/>
      <c r="P26" s="36"/>
      <c r="Q26" s="68">
        <f>IF(susceptibility!$C3='numbers and coverage by AT'!$G$1,susceptibility!Q3,IF(susceptibility!$C8='numbers and coverage by AT'!$G$1,susceptibility!Q8,IF(susceptibility!$C13='numbers and coverage by AT'!$G$1,susceptibility!Q13,IF(susceptibility!$C22='numbers and coverage by AT'!$G$1,susceptibility!Q22,IF(susceptibility!$C27='numbers and coverage by AT'!$G$1,susceptibility!Q27,IF(susceptibility!$C32='numbers and coverage by AT'!$G$1,susceptibility!Q32,IF(susceptibility!$C40='numbers and coverage by AT'!$G$1,susceptibility!Q40,IF(susceptibility!$C45='numbers and coverage by AT'!$G$1,susceptibility!Q45,IF(susceptibility!$C50='numbers and coverage by AT'!$G$1,susceptibility!Q50,IF(susceptibility!$C57='numbers and coverage by AT'!$G$1,susceptibility!Q57,IF(susceptibility!$C63='numbers and coverage by AT'!$G$1,susceptibility!Q63,IF(susceptibility!$C69='numbers and coverage by AT'!$G$1,susceptibility!Q69,IF(susceptibility!$C80='numbers and coverage by AT'!$G$1,susceptibility!Q80,IF(susceptibility!$C86='numbers and coverage by AT'!$G$1,susceptibility!Q86,IF(susceptibility!$C90='numbers and coverage by AT'!$G$1,susceptibility!Q90,IF(susceptibility!$C96='numbers and coverage by AT'!$G$1,susceptibility!Q96,IF(susceptibility!$C100='numbers and coverage by AT'!$G$1,susceptibility!Q100,IF(susceptibility!$C105='numbers and coverage by AT'!$G$1,susceptibility!Q105,IF(susceptibility!$C118='numbers and coverage by AT'!$G$1,susceptibility!Q118,IF(susceptibility!$C127='numbers and coverage by AT'!$G$1,susceptibility!Q127,IF(susceptibility!$C133='numbers and coverage by AT'!$G$1,susceptibility!Q133,IF(susceptibility!$C139='numbers and coverage by AT'!$G$1,susceptibility!Q139,IF(susceptibility!$C151='numbers and coverage by AT'!$G$1,susceptibility!Q151,IF(susceptibility!$C157='numbers and coverage by AT'!$G$1,susceptibility!Q157,IF(susceptibility!$C163='numbers and coverage by AT'!$G$1,susceptibility!Q163,IF(susceptibility!$C168='numbers and coverage by AT'!$G$1,susceptibility!Q168,IF(susceptibility!$C175='numbers and coverage by AT'!$G$1,susceptibility!Q175,"")))))))))))))))))))))))))))</f>
        <v>0.12621604637499997</v>
      </c>
      <c r="R26" s="69"/>
      <c r="S26" s="36"/>
      <c r="T26" s="68">
        <f>IF(susceptibility!$C3='numbers and coverage by AT'!$G$1,susceptibility!T3,IF(susceptibility!$C8='numbers and coverage by AT'!$G$1,susceptibility!T8,IF(susceptibility!$C13='numbers and coverage by AT'!$G$1,susceptibility!T13,IF(susceptibility!$C22='numbers and coverage by AT'!$G$1,susceptibility!T22,IF(susceptibility!$C27='numbers and coverage by AT'!$G$1,susceptibility!T27,IF(susceptibility!$C32='numbers and coverage by AT'!$G$1,susceptibility!T32,IF(susceptibility!$C40='numbers and coverage by AT'!$G$1,susceptibility!T40,IF(susceptibility!$C45='numbers and coverage by AT'!$G$1,susceptibility!T45,IF(susceptibility!$C50='numbers and coverage by AT'!$G$1,susceptibility!T50,IF(susceptibility!$C57='numbers and coverage by AT'!$G$1,susceptibility!T57,IF(susceptibility!$C63='numbers and coverage by AT'!$G$1,susceptibility!T63,IF(susceptibility!$C69='numbers and coverage by AT'!$G$1,susceptibility!T69,IF(susceptibility!$C80='numbers and coverage by AT'!$G$1,susceptibility!T80,IF(susceptibility!$C86='numbers and coverage by AT'!$G$1,susceptibility!T86,IF(susceptibility!$C90='numbers and coverage by AT'!$G$1,susceptibility!T90,IF(susceptibility!$C96='numbers and coverage by AT'!$G$1,susceptibility!T96,IF(susceptibility!$C100='numbers and coverage by AT'!$G$1,susceptibility!T100,IF(susceptibility!$C105='numbers and coverage by AT'!$G$1,susceptibility!T105,IF(susceptibility!$C118='numbers and coverage by AT'!$G$1,susceptibility!T118,IF(susceptibility!$C127='numbers and coverage by AT'!$G$1,susceptibility!T127,IF(susceptibility!$C133='numbers and coverage by AT'!$G$1,susceptibility!T133,IF(susceptibility!$C139='numbers and coverage by AT'!$G$1,susceptibility!T139,IF(susceptibility!$C151='numbers and coverage by AT'!$G$1,susceptibility!T151,IF(susceptibility!$C157='numbers and coverage by AT'!$G$1,susceptibility!T157,IF(susceptibility!$C163='numbers and coverage by AT'!$G$1,susceptibility!T163,IF(susceptibility!$C168='numbers and coverage by AT'!$G$1,susceptibility!T168,IF(susceptibility!$C175='numbers and coverage by AT'!$G$1,susceptibility!T175,"")))))))))))))))))))))))))))</f>
        <v>0.11561720099999995</v>
      </c>
      <c r="U26" s="69"/>
      <c r="V26" s="36"/>
      <c r="W26" s="68">
        <f>IF(susceptibility!$C3='numbers and coverage by AT'!$G$1,susceptibility!W3,IF(susceptibility!$C8='numbers and coverage by AT'!$G$1,susceptibility!W8,IF(susceptibility!$C13='numbers and coverage by AT'!$G$1,susceptibility!W13,IF(susceptibility!$C22='numbers and coverage by AT'!$G$1,susceptibility!W22,IF(susceptibility!$C27='numbers and coverage by AT'!$G$1,susceptibility!W27,IF(susceptibility!$C32='numbers and coverage by AT'!$G$1,susceptibility!W32,IF(susceptibility!$C40='numbers and coverage by AT'!$G$1,susceptibility!W40,IF(susceptibility!$C45='numbers and coverage by AT'!$G$1,susceptibility!W45,IF(susceptibility!$C50='numbers and coverage by AT'!$G$1,susceptibility!W50,IF(susceptibility!$C57='numbers and coverage by AT'!$G$1,susceptibility!W57,IF(susceptibility!$C63='numbers and coverage by AT'!$G$1,susceptibility!W63,IF(susceptibility!$C69='numbers and coverage by AT'!$G$1,susceptibility!W69,IF(susceptibility!$C80='numbers and coverage by AT'!$G$1,susceptibility!W80,IF(susceptibility!$C86='numbers and coverage by AT'!$G$1,susceptibility!W86,IF(susceptibility!$C90='numbers and coverage by AT'!$G$1,susceptibility!W90,IF(susceptibility!$C96='numbers and coverage by AT'!$G$1,susceptibility!W96,IF(susceptibility!$C100='numbers and coverage by AT'!$G$1,susceptibility!W100,IF(susceptibility!$C105='numbers and coverage by AT'!$G$1,susceptibility!W105,IF(susceptibility!$C118='numbers and coverage by AT'!$G$1,susceptibility!W118,IF(susceptibility!$C127='numbers and coverage by AT'!$G$1,susceptibility!W127,IF(susceptibility!$C133='numbers and coverage by AT'!$G$1,susceptibility!W133,IF(susceptibility!$C139='numbers and coverage by AT'!$G$1,susceptibility!W139,IF(susceptibility!$C151='numbers and coverage by AT'!$G$1,susceptibility!W151,IF(susceptibility!$C157='numbers and coverage by AT'!$G$1,susceptibility!W157,IF(susceptibility!$C163='numbers and coverage by AT'!$G$1,susceptibility!W163,IF(susceptibility!$C168='numbers and coverage by AT'!$G$1,susceptibility!W168,IF(susceptibility!$C175='numbers and coverage by AT'!$G$1,susceptibility!W175,"")))))))))))))))))))))))))))</f>
        <v>0.10514722987500004</v>
      </c>
      <c r="X26" s="69"/>
    </row>
    <row r="27" spans="1:24" x14ac:dyDescent="0.25">
      <c r="A27" s="26" t="str">
        <f>IF(susceptibility!$C4='numbers and coverage by AT'!$G$1,susceptibility!A4,IF(susceptibility!$C9='numbers and coverage by AT'!$G$1,susceptibility!A9,IF(susceptibility!$C14='numbers and coverage by AT'!$G$1,susceptibility!A14,IF(susceptibility!$C23='numbers and coverage by AT'!$G$1,susceptibility!A23,IF(susceptibility!$C28='numbers and coverage by AT'!$G$1,susceptibility!A28,IF(susceptibility!$C33='numbers and coverage by AT'!$G$1,susceptibility!A33,IF(susceptibility!$C41='numbers and coverage by AT'!$G$1,susceptibility!A41,IF(susceptibility!$C46='numbers and coverage by AT'!$G$1,susceptibility!A46,IF(susceptibility!$C51='numbers and coverage by AT'!$G$1,susceptibility!A51,IF(susceptibility!$C58='numbers and coverage by AT'!$G$1,susceptibility!A58,IF(susceptibility!$C64='numbers and coverage by AT'!$G$1,susceptibility!A64,IF(susceptibility!$C70='numbers and coverage by AT'!$G$1,susceptibility!A70,IF(susceptibility!$C81='numbers and coverage by AT'!$G$1,susceptibility!A81,IF(susceptibility!$C87='numbers and coverage by AT'!$G$1,susceptibility!A87,IF(susceptibility!$C91='numbers and coverage by AT'!$G$1,susceptibility!A91,IF(susceptibility!$C97='numbers and coverage by AT'!$G$1,susceptibility!A97,IF(susceptibility!$C101='numbers and coverage by AT'!$G$1,susceptibility!A101,IF(susceptibility!$C106='numbers and coverage by AT'!$G$1,susceptibility!A106,IF(susceptibility!$C119='numbers and coverage by AT'!$G$1,susceptibility!A119,IF(susceptibility!$C128='numbers and coverage by AT'!$G$1,susceptibility!A128,IF(susceptibility!$C134='numbers and coverage by AT'!$G$1,susceptibility!A134,IF(susceptibility!$C140='numbers and coverage by AT'!$G$1,susceptibility!A140,IF(susceptibility!$C152='numbers and coverage by AT'!$G$1,susceptibility!A152,IF(susceptibility!$C158='numbers and coverage by AT'!$G$1,susceptibility!A158,IF(susceptibility!$C164='numbers and coverage by AT'!$G$1,susceptibility!A164,IF(susceptibility!$C169='numbers and coverage by AT'!$G$1,susceptibility!A169,IF(susceptibility!$C176='numbers and coverage by AT'!$G$1,susceptibility!A176,"")))))))))))))))))))))))))))</f>
        <v>5NL</v>
      </c>
      <c r="B27" s="26" t="str">
        <f>IF(susceptibility!$C4='numbers and coverage by AT'!$G$1,susceptibility!B4,IF(susceptibility!$C9='numbers and coverage by AT'!$G$1,susceptibility!B9,IF(susceptibility!$C14='numbers and coverage by AT'!$G$1,susceptibility!B14,IF(susceptibility!$C23='numbers and coverage by AT'!$G$1,susceptibility!B23,IF(susceptibility!$C28='numbers and coverage by AT'!$G$1,susceptibility!B28,IF(susceptibility!$C33='numbers and coverage by AT'!$G$1,susceptibility!B33,IF(susceptibility!$C41='numbers and coverage by AT'!$G$1,susceptibility!B41,IF(susceptibility!$C46='numbers and coverage by AT'!$G$1,susceptibility!B46,IF(susceptibility!$C51='numbers and coverage by AT'!$G$1,susceptibility!B51,IF(susceptibility!$C58='numbers and coverage by AT'!$G$1,susceptibility!B58,IF(susceptibility!$C64='numbers and coverage by AT'!$G$1,susceptibility!B64,IF(susceptibility!$C70='numbers and coverage by AT'!$G$1,susceptibility!B70,IF(susceptibility!$C81='numbers and coverage by AT'!$G$1,susceptibility!B81,IF(susceptibility!$C87='numbers and coverage by AT'!$G$1,susceptibility!B87,IF(susceptibility!$C91='numbers and coverage by AT'!$G$1,susceptibility!B91,IF(susceptibility!$C97='numbers and coverage by AT'!$G$1,susceptibility!B97,IF(susceptibility!$C101='numbers and coverage by AT'!$G$1,susceptibility!B101,IF(susceptibility!$C106='numbers and coverage by AT'!$G$1,susceptibility!B106,IF(susceptibility!$C119='numbers and coverage by AT'!$G$1,susceptibility!B119,IF(susceptibility!$C128='numbers and coverage by AT'!$G$1,susceptibility!B128,IF(susceptibility!$C134='numbers and coverage by AT'!$G$1,susceptibility!B134,IF(susceptibility!$C140='numbers and coverage by AT'!$G$1,susceptibility!B140,IF(susceptibility!$C152='numbers and coverage by AT'!$G$1,susceptibility!B152,IF(susceptibility!$C158='numbers and coverage by AT'!$G$1,susceptibility!B158,IF(susceptibility!$C164='numbers and coverage by AT'!$G$1,susceptibility!B164,IF(susceptibility!$C169='numbers and coverage by AT'!$G$1,susceptibility!B169,IF(susceptibility!$C176='numbers and coverage by AT'!$G$1,susceptibility!B176,"")))))))))))))))))))))))))))</f>
        <v>Liverpool PCT</v>
      </c>
      <c r="D27" s="36"/>
      <c r="E27" s="68">
        <f>IF(susceptibility!$C4='numbers and coverage by AT'!$G$1,susceptibility!E4,IF(susceptibility!$C9='numbers and coverage by AT'!$G$1,susceptibility!E9,IF(susceptibility!$C14='numbers and coverage by AT'!$G$1,susceptibility!E14,IF(susceptibility!$C23='numbers and coverage by AT'!$G$1,susceptibility!E23,IF(susceptibility!$C28='numbers and coverage by AT'!$G$1,susceptibility!E28,IF(susceptibility!$C33='numbers and coverage by AT'!$G$1,susceptibility!E33,IF(susceptibility!$C41='numbers and coverage by AT'!$G$1,susceptibility!E41,IF(susceptibility!$C46='numbers and coverage by AT'!$G$1,susceptibility!E46,IF(susceptibility!$C51='numbers and coverage by AT'!$G$1,susceptibility!E51,IF(susceptibility!$C58='numbers and coverage by AT'!$G$1,susceptibility!E58,IF(susceptibility!$C64='numbers and coverage by AT'!$G$1,susceptibility!E64,IF(susceptibility!$C70='numbers and coverage by AT'!$G$1,susceptibility!E70,IF(susceptibility!$C81='numbers and coverage by AT'!$G$1,susceptibility!E81,IF(susceptibility!$C87='numbers and coverage by AT'!$G$1,susceptibility!E87,IF(susceptibility!$C91='numbers and coverage by AT'!$G$1,susceptibility!E91,IF(susceptibility!$C97='numbers and coverage by AT'!$G$1,susceptibility!E97,IF(susceptibility!$C101='numbers and coverage by AT'!$G$1,susceptibility!E101,IF(susceptibility!$C106='numbers and coverage by AT'!$G$1,susceptibility!E106,IF(susceptibility!$C119='numbers and coverage by AT'!$G$1,susceptibility!E119,IF(susceptibility!$C128='numbers and coverage by AT'!$G$1,susceptibility!E128,IF(susceptibility!$C134='numbers and coverage by AT'!$G$1,susceptibility!E134,IF(susceptibility!$C140='numbers and coverage by AT'!$G$1,susceptibility!E140,IF(susceptibility!$C152='numbers and coverage by AT'!$G$1,susceptibility!E152,IF(susceptibility!$C158='numbers and coverage by AT'!$G$1,susceptibility!E158,IF(susceptibility!$C164='numbers and coverage by AT'!$G$1,susceptibility!E164,IF(susceptibility!$C169='numbers and coverage by AT'!$G$1,susceptibility!E169,IF(susceptibility!$C176='numbers and coverage by AT'!$G$1,susceptibility!E176,"")))))))))))))))))))))))))))</f>
        <v>0.10068651375711531</v>
      </c>
      <c r="F27" s="69"/>
      <c r="G27" s="27"/>
      <c r="H27" s="68">
        <f>IF(susceptibility!$C4='numbers and coverage by AT'!$G$1,susceptibility!H4,IF(susceptibility!$C9='numbers and coverage by AT'!$G$1,susceptibility!H9,IF(susceptibility!$C14='numbers and coverage by AT'!$G$1,susceptibility!H14,IF(susceptibility!$C23='numbers and coverage by AT'!$G$1,susceptibility!H23,IF(susceptibility!$C28='numbers and coverage by AT'!$G$1,susceptibility!H28,IF(susceptibility!$C33='numbers and coverage by AT'!$G$1,susceptibility!H33,IF(susceptibility!$C41='numbers and coverage by AT'!$G$1,susceptibility!H41,IF(susceptibility!$C46='numbers and coverage by AT'!$G$1,susceptibility!H46,IF(susceptibility!$C51='numbers and coverage by AT'!$G$1,susceptibility!H51,IF(susceptibility!$C58='numbers and coverage by AT'!$G$1,susceptibility!H58,IF(susceptibility!$C64='numbers and coverage by AT'!$G$1,susceptibility!H64,IF(susceptibility!$C70='numbers and coverage by AT'!$G$1,susceptibility!H70,IF(susceptibility!$C81='numbers and coverage by AT'!$G$1,susceptibility!H81,IF(susceptibility!$C87='numbers and coverage by AT'!$G$1,susceptibility!H87,IF(susceptibility!$C91='numbers and coverage by AT'!$G$1,susceptibility!H91,IF(susceptibility!$C97='numbers and coverage by AT'!$G$1,susceptibility!H97,IF(susceptibility!$C101='numbers and coverage by AT'!$G$1,susceptibility!H101,IF(susceptibility!$C106='numbers and coverage by AT'!$G$1,susceptibility!H106,IF(susceptibility!$C119='numbers and coverage by AT'!$G$1,susceptibility!H119,IF(susceptibility!$C128='numbers and coverage by AT'!$G$1,susceptibility!H128,IF(susceptibility!$C134='numbers and coverage by AT'!$G$1,susceptibility!H134,IF(susceptibility!$C140='numbers and coverage by AT'!$G$1,susceptibility!H140,IF(susceptibility!$C152='numbers and coverage by AT'!$G$1,susceptibility!H152,IF(susceptibility!$C158='numbers and coverage by AT'!$G$1,susceptibility!H158,IF(susceptibility!$C164='numbers and coverage by AT'!$G$1,susceptibility!H164,IF(susceptibility!$C169='numbers and coverage by AT'!$G$1,susceptibility!H169,IF(susceptibility!$C176='numbers and coverage by AT'!$G$1,susceptibility!H176,"")))))))))))))))))))))))))))</f>
        <v>0.10731286404761897</v>
      </c>
      <c r="I27" s="69"/>
      <c r="J27" s="36"/>
      <c r="K27" s="68">
        <f>IF(susceptibility!$C4='numbers and coverage by AT'!$G$1,susceptibility!K4,IF(susceptibility!$C9='numbers and coverage by AT'!$G$1,susceptibility!K9,IF(susceptibility!$C14='numbers and coverage by AT'!$G$1,susceptibility!K14,IF(susceptibility!$C23='numbers and coverage by AT'!$G$1,susceptibility!K23,IF(susceptibility!$C28='numbers and coverage by AT'!$G$1,susceptibility!K28,IF(susceptibility!$C33='numbers and coverage by AT'!$G$1,susceptibility!K33,IF(susceptibility!$C41='numbers and coverage by AT'!$G$1,susceptibility!K41,IF(susceptibility!$C46='numbers and coverage by AT'!$G$1,susceptibility!K46,IF(susceptibility!$C51='numbers and coverage by AT'!$G$1,susceptibility!K51,IF(susceptibility!$C58='numbers and coverage by AT'!$G$1,susceptibility!K58,IF(susceptibility!$C64='numbers and coverage by AT'!$G$1,susceptibility!K64,IF(susceptibility!$C70='numbers and coverage by AT'!$G$1,susceptibility!K70,IF(susceptibility!$C81='numbers and coverage by AT'!$G$1,susceptibility!K81,IF(susceptibility!$C87='numbers and coverage by AT'!$G$1,susceptibility!K87,IF(susceptibility!$C91='numbers and coverage by AT'!$G$1,susceptibility!K91,IF(susceptibility!$C97='numbers and coverage by AT'!$G$1,susceptibility!K97,IF(susceptibility!$C101='numbers and coverage by AT'!$G$1,susceptibility!K101,IF(susceptibility!$C106='numbers and coverage by AT'!$G$1,susceptibility!K106,IF(susceptibility!$C119='numbers and coverage by AT'!$G$1,susceptibility!K119,IF(susceptibility!$C128='numbers and coverage by AT'!$G$1,susceptibility!K128,IF(susceptibility!$C134='numbers and coverage by AT'!$G$1,susceptibility!K134,IF(susceptibility!$C140='numbers and coverage by AT'!$G$1,susceptibility!K140,IF(susceptibility!$C152='numbers and coverage by AT'!$G$1,susceptibility!K152,IF(susceptibility!$C158='numbers and coverage by AT'!$G$1,susceptibility!K158,IF(susceptibility!$C164='numbers and coverage by AT'!$G$1,susceptibility!K164,IF(susceptibility!$C169='numbers and coverage by AT'!$G$1,susceptibility!K169,IF(susceptibility!$C176='numbers and coverage by AT'!$G$1,susceptibility!K176,"")))))))))))))))))))))))))))</f>
        <v>0.11753683761961708</v>
      </c>
      <c r="L27" s="69"/>
      <c r="M27" s="36"/>
      <c r="N27" s="68">
        <f>IF(susceptibility!$C4='numbers and coverage by AT'!$G$1,susceptibility!N4,IF(susceptibility!$C9='numbers and coverage by AT'!$G$1,susceptibility!N9,IF(susceptibility!$C14='numbers and coverage by AT'!$G$1,susceptibility!N14,IF(susceptibility!$C23='numbers and coverage by AT'!$G$1,susceptibility!N23,IF(susceptibility!$C28='numbers and coverage by AT'!$G$1,susceptibility!N28,IF(susceptibility!$C33='numbers and coverage by AT'!$G$1,susceptibility!N33,IF(susceptibility!$C41='numbers and coverage by AT'!$G$1,susceptibility!N41,IF(susceptibility!$C46='numbers and coverage by AT'!$G$1,susceptibility!N46,IF(susceptibility!$C51='numbers and coverage by AT'!$G$1,susceptibility!N51,IF(susceptibility!$C58='numbers and coverage by AT'!$G$1,susceptibility!N58,IF(susceptibility!$C64='numbers and coverage by AT'!$G$1,susceptibility!N64,IF(susceptibility!$C70='numbers and coverage by AT'!$G$1,susceptibility!N70,IF(susceptibility!$C81='numbers and coverage by AT'!$G$1,susceptibility!N81,IF(susceptibility!$C87='numbers and coverage by AT'!$G$1,susceptibility!N87,IF(susceptibility!$C91='numbers and coverage by AT'!$G$1,susceptibility!N91,IF(susceptibility!$C97='numbers and coverage by AT'!$G$1,susceptibility!N97,IF(susceptibility!$C101='numbers and coverage by AT'!$G$1,susceptibility!N101,IF(susceptibility!$C106='numbers and coverage by AT'!$G$1,susceptibility!N106,IF(susceptibility!$C119='numbers and coverage by AT'!$G$1,susceptibility!N119,IF(susceptibility!$C128='numbers and coverage by AT'!$G$1,susceptibility!N128,IF(susceptibility!$C134='numbers and coverage by AT'!$G$1,susceptibility!N134,IF(susceptibility!$C140='numbers and coverage by AT'!$G$1,susceptibility!N140,IF(susceptibility!$C152='numbers and coverage by AT'!$G$1,susceptibility!N152,IF(susceptibility!$C158='numbers and coverage by AT'!$G$1,susceptibility!N158,IF(susceptibility!$C164='numbers and coverage by AT'!$G$1,susceptibility!N164,IF(susceptibility!$C169='numbers and coverage by AT'!$G$1,susceptibility!N169,IF(susceptibility!$C176='numbers and coverage by AT'!$G$1,susceptibility!N176,"")))))))))))))))))))))))))))</f>
        <v>0.13028665173116122</v>
      </c>
      <c r="O27" s="69"/>
      <c r="P27" s="36"/>
      <c r="Q27" s="68">
        <f>IF(susceptibility!$C4='numbers and coverage by AT'!$G$1,susceptibility!Q4,IF(susceptibility!$C9='numbers and coverage by AT'!$G$1,susceptibility!Q9,IF(susceptibility!$C14='numbers and coverage by AT'!$G$1,susceptibility!Q14,IF(susceptibility!$C23='numbers and coverage by AT'!$G$1,susceptibility!Q23,IF(susceptibility!$C28='numbers and coverage by AT'!$G$1,susceptibility!Q28,IF(susceptibility!$C33='numbers and coverage by AT'!$G$1,susceptibility!Q33,IF(susceptibility!$C41='numbers and coverage by AT'!$G$1,susceptibility!Q41,IF(susceptibility!$C46='numbers and coverage by AT'!$G$1,susceptibility!Q46,IF(susceptibility!$C51='numbers and coverage by AT'!$G$1,susceptibility!Q51,IF(susceptibility!$C58='numbers and coverage by AT'!$G$1,susceptibility!Q58,IF(susceptibility!$C64='numbers and coverage by AT'!$G$1,susceptibility!Q64,IF(susceptibility!$C70='numbers and coverage by AT'!$G$1,susceptibility!Q70,IF(susceptibility!$C81='numbers and coverage by AT'!$G$1,susceptibility!Q81,IF(susceptibility!$C87='numbers and coverage by AT'!$G$1,susceptibility!Q87,IF(susceptibility!$C91='numbers and coverage by AT'!$G$1,susceptibility!Q91,IF(susceptibility!$C97='numbers and coverage by AT'!$G$1,susceptibility!Q97,IF(susceptibility!$C101='numbers and coverage by AT'!$G$1,susceptibility!Q101,IF(susceptibility!$C106='numbers and coverage by AT'!$G$1,susceptibility!Q106,IF(susceptibility!$C119='numbers and coverage by AT'!$G$1,susceptibility!Q119,IF(susceptibility!$C128='numbers and coverage by AT'!$G$1,susceptibility!Q128,IF(susceptibility!$C134='numbers and coverage by AT'!$G$1,susceptibility!Q134,IF(susceptibility!$C140='numbers and coverage by AT'!$G$1,susceptibility!Q140,IF(susceptibility!$C152='numbers and coverage by AT'!$G$1,susceptibility!Q152,IF(susceptibility!$C158='numbers and coverage by AT'!$G$1,susceptibility!Q158,IF(susceptibility!$C164='numbers and coverage by AT'!$G$1,susceptibility!Q164,IF(susceptibility!$C169='numbers and coverage by AT'!$G$1,susceptibility!Q169,IF(susceptibility!$C176='numbers and coverage by AT'!$G$1,susceptibility!Q176,"")))))))))))))))))))))))))))</f>
        <v>0.12356724387500007</v>
      </c>
      <c r="R27" s="69"/>
      <c r="S27" s="36"/>
      <c r="T27" s="68">
        <f>IF(susceptibility!$C4='numbers and coverage by AT'!$G$1,susceptibility!T4,IF(susceptibility!$C9='numbers and coverage by AT'!$G$1,susceptibility!T9,IF(susceptibility!$C14='numbers and coverage by AT'!$G$1,susceptibility!T14,IF(susceptibility!$C23='numbers and coverage by AT'!$G$1,susceptibility!T23,IF(susceptibility!$C28='numbers and coverage by AT'!$G$1,susceptibility!T28,IF(susceptibility!$C33='numbers and coverage by AT'!$G$1,susceptibility!T33,IF(susceptibility!$C41='numbers and coverage by AT'!$G$1,susceptibility!T41,IF(susceptibility!$C46='numbers and coverage by AT'!$G$1,susceptibility!T46,IF(susceptibility!$C51='numbers and coverage by AT'!$G$1,susceptibility!T51,IF(susceptibility!$C58='numbers and coverage by AT'!$G$1,susceptibility!T58,IF(susceptibility!$C64='numbers and coverage by AT'!$G$1,susceptibility!T64,IF(susceptibility!$C70='numbers and coverage by AT'!$G$1,susceptibility!T70,IF(susceptibility!$C81='numbers and coverage by AT'!$G$1,susceptibility!T81,IF(susceptibility!$C87='numbers and coverage by AT'!$G$1,susceptibility!T87,IF(susceptibility!$C91='numbers and coverage by AT'!$G$1,susceptibility!T91,IF(susceptibility!$C97='numbers and coverage by AT'!$G$1,susceptibility!T97,IF(susceptibility!$C101='numbers and coverage by AT'!$G$1,susceptibility!T101,IF(susceptibility!$C106='numbers and coverage by AT'!$G$1,susceptibility!T106,IF(susceptibility!$C119='numbers and coverage by AT'!$G$1,susceptibility!T119,IF(susceptibility!$C128='numbers and coverage by AT'!$G$1,susceptibility!T128,IF(susceptibility!$C134='numbers and coverage by AT'!$G$1,susceptibility!T134,IF(susceptibility!$C140='numbers and coverage by AT'!$G$1,susceptibility!T140,IF(susceptibility!$C152='numbers and coverage by AT'!$G$1,susceptibility!T152,IF(susceptibility!$C158='numbers and coverage by AT'!$G$1,susceptibility!T158,IF(susceptibility!$C164='numbers and coverage by AT'!$G$1,susceptibility!T164,IF(susceptibility!$C169='numbers and coverage by AT'!$G$1,susceptibility!T169,IF(susceptibility!$C176='numbers and coverage by AT'!$G$1,susceptibility!T176,"")))))))))))))))))))))))))))</f>
        <v>0.11219584300000009</v>
      </c>
      <c r="U27" s="69"/>
      <c r="V27" s="36"/>
      <c r="W27" s="68">
        <f>IF(susceptibility!$C4='numbers and coverage by AT'!$G$1,susceptibility!W4,IF(susceptibility!$C9='numbers and coverage by AT'!$G$1,susceptibility!W9,IF(susceptibility!$C14='numbers and coverage by AT'!$G$1,susceptibility!W14,IF(susceptibility!$C23='numbers and coverage by AT'!$G$1,susceptibility!W23,IF(susceptibility!$C28='numbers and coverage by AT'!$G$1,susceptibility!W28,IF(susceptibility!$C33='numbers and coverage by AT'!$G$1,susceptibility!W33,IF(susceptibility!$C41='numbers and coverage by AT'!$G$1,susceptibility!W41,IF(susceptibility!$C46='numbers and coverage by AT'!$G$1,susceptibility!W46,IF(susceptibility!$C51='numbers and coverage by AT'!$G$1,susceptibility!W51,IF(susceptibility!$C58='numbers and coverage by AT'!$G$1,susceptibility!W58,IF(susceptibility!$C64='numbers and coverage by AT'!$G$1,susceptibility!W64,IF(susceptibility!$C70='numbers and coverage by AT'!$G$1,susceptibility!W70,IF(susceptibility!$C81='numbers and coverage by AT'!$G$1,susceptibility!W81,IF(susceptibility!$C87='numbers and coverage by AT'!$G$1,susceptibility!W87,IF(susceptibility!$C91='numbers and coverage by AT'!$G$1,susceptibility!W91,IF(susceptibility!$C97='numbers and coverage by AT'!$G$1,susceptibility!W97,IF(susceptibility!$C101='numbers and coverage by AT'!$G$1,susceptibility!W101,IF(susceptibility!$C106='numbers and coverage by AT'!$G$1,susceptibility!W106,IF(susceptibility!$C119='numbers and coverage by AT'!$G$1,susceptibility!W119,IF(susceptibility!$C128='numbers and coverage by AT'!$G$1,susceptibility!W128,IF(susceptibility!$C134='numbers and coverage by AT'!$G$1,susceptibility!W134,IF(susceptibility!$C140='numbers and coverage by AT'!$G$1,susceptibility!W140,IF(susceptibility!$C152='numbers and coverage by AT'!$G$1,susceptibility!W152,IF(susceptibility!$C158='numbers and coverage by AT'!$G$1,susceptibility!W158,IF(susceptibility!$C164='numbers and coverage by AT'!$G$1,susceptibility!W164,IF(susceptibility!$C169='numbers and coverage by AT'!$G$1,susceptibility!W169,IF(susceptibility!$C176='numbers and coverage by AT'!$G$1,susceptibility!W176,"")))))))))))))))))))))))))))</f>
        <v>0.10544127100000007</v>
      </c>
      <c r="X27" s="69"/>
    </row>
    <row r="28" spans="1:24" x14ac:dyDescent="0.25">
      <c r="A28" s="26" t="str">
        <f>IF(susceptibility!$C5='numbers and coverage by AT'!$G$1,susceptibility!A5,IF(susceptibility!$C10='numbers and coverage by AT'!$G$1,susceptibility!A10,IF(susceptibility!$C15='numbers and coverage by AT'!$G$1,susceptibility!A15,IF(susceptibility!$C24='numbers and coverage by AT'!$G$1,susceptibility!A24,IF(susceptibility!$C29='numbers and coverage by AT'!$G$1,susceptibility!A29,IF(susceptibility!$C34='numbers and coverage by AT'!$G$1,susceptibility!A34,IF(susceptibility!$C42='numbers and coverage by AT'!$G$1,susceptibility!A42,IF(susceptibility!$C47='numbers and coverage by AT'!$G$1,susceptibility!A47,IF(susceptibility!$C52='numbers and coverage by AT'!$G$1,susceptibility!A52,IF(susceptibility!$C59='numbers and coverage by AT'!$G$1,susceptibility!A59,IF(susceptibility!$C65='numbers and coverage by AT'!$G$1,susceptibility!A65,IF(susceptibility!$C71='numbers and coverage by AT'!$G$1,susceptibility!A71,IF(susceptibility!$C82='numbers and coverage by AT'!$G$1,susceptibility!A82,IF(susceptibility!$C88='numbers and coverage by AT'!$G$1,susceptibility!A88,IF(susceptibility!$C92='numbers and coverage by AT'!$G$1,susceptibility!A92,IF(susceptibility!$C98='numbers and coverage by AT'!$G$1,susceptibility!A98,IF(susceptibility!$C102='numbers and coverage by AT'!$G$1,susceptibility!A102,IF(susceptibility!$C107='numbers and coverage by AT'!$G$1,susceptibility!A107,IF(susceptibility!$C120='numbers and coverage by AT'!$G$1,susceptibility!A120,IF(susceptibility!$C129='numbers and coverage by AT'!$G$1,susceptibility!A129,IF(susceptibility!$C135='numbers and coverage by AT'!$G$1,susceptibility!A135,IF(susceptibility!$C141='numbers and coverage by AT'!$G$1,susceptibility!A141,IF(susceptibility!$C153='numbers and coverage by AT'!$G$1,susceptibility!A153,IF(susceptibility!$C159='numbers and coverage by AT'!$G$1,susceptibility!A159,IF(susceptibility!$C165='numbers and coverage by AT'!$G$1,susceptibility!A165,IF(susceptibility!$C170='numbers and coverage by AT'!$G$1,susceptibility!A170,IF(susceptibility!$C177='numbers and coverage by AT'!$G$1,susceptibility!A177,"")))))))))))))))))))))))))))</f>
        <v>5NM</v>
      </c>
      <c r="B28" s="26" t="str">
        <f>IF(susceptibility!$C5='numbers and coverage by AT'!$G$1,susceptibility!B5,IF(susceptibility!$C10='numbers and coverage by AT'!$G$1,susceptibility!B10,IF(susceptibility!$C15='numbers and coverage by AT'!$G$1,susceptibility!B15,IF(susceptibility!$C24='numbers and coverage by AT'!$G$1,susceptibility!B24,IF(susceptibility!$C29='numbers and coverage by AT'!$G$1,susceptibility!B29,IF(susceptibility!$C34='numbers and coverage by AT'!$G$1,susceptibility!B34,IF(susceptibility!$C42='numbers and coverage by AT'!$G$1,susceptibility!B42,IF(susceptibility!$C47='numbers and coverage by AT'!$G$1,susceptibility!B47,IF(susceptibility!$C52='numbers and coverage by AT'!$G$1,susceptibility!B52,IF(susceptibility!$C59='numbers and coverage by AT'!$G$1,susceptibility!B59,IF(susceptibility!$C65='numbers and coverage by AT'!$G$1,susceptibility!B65,IF(susceptibility!$C71='numbers and coverage by AT'!$G$1,susceptibility!B71,IF(susceptibility!$C82='numbers and coverage by AT'!$G$1,susceptibility!B82,IF(susceptibility!$C88='numbers and coverage by AT'!$G$1,susceptibility!B88,IF(susceptibility!$C92='numbers and coverage by AT'!$G$1,susceptibility!B92,IF(susceptibility!$C98='numbers and coverage by AT'!$G$1,susceptibility!B98,IF(susceptibility!$C102='numbers and coverage by AT'!$G$1,susceptibility!B102,IF(susceptibility!$C107='numbers and coverage by AT'!$G$1,susceptibility!B107,IF(susceptibility!$C120='numbers and coverage by AT'!$G$1,susceptibility!B120,IF(susceptibility!$C129='numbers and coverage by AT'!$G$1,susceptibility!B129,IF(susceptibility!$C135='numbers and coverage by AT'!$G$1,susceptibility!B135,IF(susceptibility!$C141='numbers and coverage by AT'!$G$1,susceptibility!B141,IF(susceptibility!$C153='numbers and coverage by AT'!$G$1,susceptibility!B153,IF(susceptibility!$C159='numbers and coverage by AT'!$G$1,susceptibility!B159,IF(susceptibility!$C165='numbers and coverage by AT'!$G$1,susceptibility!B165,IF(susceptibility!$C170='numbers and coverage by AT'!$G$1,susceptibility!B170,IF(susceptibility!$C177='numbers and coverage by AT'!$G$1,susceptibility!B177,"")))))))))))))))))))))))))))</f>
        <v>Halton &amp; St Helens PCT</v>
      </c>
      <c r="D28" s="36"/>
      <c r="E28" s="68">
        <f>IF(susceptibility!$C5='numbers and coverage by AT'!$G$1,susceptibility!E5,IF(susceptibility!$C10='numbers and coverage by AT'!$G$1,susceptibility!E10,IF(susceptibility!$C15='numbers and coverage by AT'!$G$1,susceptibility!E15,IF(susceptibility!$C24='numbers and coverage by AT'!$G$1,susceptibility!E24,IF(susceptibility!$C29='numbers and coverage by AT'!$G$1,susceptibility!E29,IF(susceptibility!$C34='numbers and coverage by AT'!$G$1,susceptibility!E34,IF(susceptibility!$C42='numbers and coverage by AT'!$G$1,susceptibility!E42,IF(susceptibility!$C47='numbers and coverage by AT'!$G$1,susceptibility!E47,IF(susceptibility!$C52='numbers and coverage by AT'!$G$1,susceptibility!E52,IF(susceptibility!$C59='numbers and coverage by AT'!$G$1,susceptibility!E59,IF(susceptibility!$C65='numbers and coverage by AT'!$G$1,susceptibility!E65,IF(susceptibility!$C71='numbers and coverage by AT'!$G$1,susceptibility!E71,IF(susceptibility!$C82='numbers and coverage by AT'!$G$1,susceptibility!E82,IF(susceptibility!$C88='numbers and coverage by AT'!$G$1,susceptibility!E88,IF(susceptibility!$C92='numbers and coverage by AT'!$G$1,susceptibility!E92,IF(susceptibility!$C98='numbers and coverage by AT'!$G$1,susceptibility!E98,IF(susceptibility!$C102='numbers and coverage by AT'!$G$1,susceptibility!E102,IF(susceptibility!$C107='numbers and coverage by AT'!$G$1,susceptibility!E107,IF(susceptibility!$C120='numbers and coverage by AT'!$G$1,susceptibility!E120,IF(susceptibility!$C129='numbers and coverage by AT'!$G$1,susceptibility!E129,IF(susceptibility!$C135='numbers and coverage by AT'!$G$1,susceptibility!E135,IF(susceptibility!$C141='numbers and coverage by AT'!$G$1,susceptibility!E141,IF(susceptibility!$C153='numbers and coverage by AT'!$G$1,susceptibility!E153,IF(susceptibility!$C159='numbers and coverage by AT'!$G$1,susceptibility!E159,IF(susceptibility!$C165='numbers and coverage by AT'!$G$1,susceptibility!E165,IF(susceptibility!$C170='numbers and coverage by AT'!$G$1,susceptibility!E170,IF(susceptibility!$C177='numbers and coverage by AT'!$G$1,susceptibility!E177,"")))))))))))))))))))))))))))</f>
        <v>0.11162262931034454</v>
      </c>
      <c r="F28" s="69"/>
      <c r="G28" s="27"/>
      <c r="H28" s="68">
        <f>IF(susceptibility!$C5='numbers and coverage by AT'!$G$1,susceptibility!H5,IF(susceptibility!$C10='numbers and coverage by AT'!$G$1,susceptibility!H10,IF(susceptibility!$C15='numbers and coverage by AT'!$G$1,susceptibility!H15,IF(susceptibility!$C24='numbers and coverage by AT'!$G$1,susceptibility!H24,IF(susceptibility!$C29='numbers and coverage by AT'!$G$1,susceptibility!H29,IF(susceptibility!$C34='numbers and coverage by AT'!$G$1,susceptibility!H34,IF(susceptibility!$C42='numbers and coverage by AT'!$G$1,susceptibility!H42,IF(susceptibility!$C47='numbers and coverage by AT'!$G$1,susceptibility!H47,IF(susceptibility!$C52='numbers and coverage by AT'!$G$1,susceptibility!H52,IF(susceptibility!$C59='numbers and coverage by AT'!$G$1,susceptibility!H59,IF(susceptibility!$C65='numbers and coverage by AT'!$G$1,susceptibility!H65,IF(susceptibility!$C71='numbers and coverage by AT'!$G$1,susceptibility!H71,IF(susceptibility!$C82='numbers and coverage by AT'!$G$1,susceptibility!H82,IF(susceptibility!$C88='numbers and coverage by AT'!$G$1,susceptibility!H88,IF(susceptibility!$C92='numbers and coverage by AT'!$G$1,susceptibility!H92,IF(susceptibility!$C98='numbers and coverage by AT'!$G$1,susceptibility!H98,IF(susceptibility!$C102='numbers and coverage by AT'!$G$1,susceptibility!H102,IF(susceptibility!$C107='numbers and coverage by AT'!$G$1,susceptibility!H107,IF(susceptibility!$C120='numbers and coverage by AT'!$G$1,susceptibility!H120,IF(susceptibility!$C129='numbers and coverage by AT'!$G$1,susceptibility!H129,IF(susceptibility!$C135='numbers and coverage by AT'!$G$1,susceptibility!H135,IF(susceptibility!$C141='numbers and coverage by AT'!$G$1,susceptibility!H141,IF(susceptibility!$C153='numbers and coverage by AT'!$G$1,susceptibility!H153,IF(susceptibility!$C159='numbers and coverage by AT'!$G$1,susceptibility!H159,IF(susceptibility!$C165='numbers and coverage by AT'!$G$1,susceptibility!H165,IF(susceptibility!$C170='numbers and coverage by AT'!$G$1,susceptibility!H170,IF(susceptibility!$C177='numbers and coverage by AT'!$G$1,susceptibility!H177,"")))))))))))))))))))))))))))</f>
        <v>0.11049711985253187</v>
      </c>
      <c r="I28" s="69"/>
      <c r="J28" s="36"/>
      <c r="K28" s="68">
        <f>IF(susceptibility!$C5='numbers and coverage by AT'!$G$1,susceptibility!K5,IF(susceptibility!$C10='numbers and coverage by AT'!$G$1,susceptibility!K10,IF(susceptibility!$C15='numbers and coverage by AT'!$G$1,susceptibility!K15,IF(susceptibility!$C24='numbers and coverage by AT'!$G$1,susceptibility!K24,IF(susceptibility!$C29='numbers and coverage by AT'!$G$1,susceptibility!K29,IF(susceptibility!$C34='numbers and coverage by AT'!$G$1,susceptibility!K34,IF(susceptibility!$C42='numbers and coverage by AT'!$G$1,susceptibility!K42,IF(susceptibility!$C47='numbers and coverage by AT'!$G$1,susceptibility!K47,IF(susceptibility!$C52='numbers and coverage by AT'!$G$1,susceptibility!K52,IF(susceptibility!$C59='numbers and coverage by AT'!$G$1,susceptibility!K59,IF(susceptibility!$C65='numbers and coverage by AT'!$G$1,susceptibility!K65,IF(susceptibility!$C71='numbers and coverage by AT'!$G$1,susceptibility!K71,IF(susceptibility!$C82='numbers and coverage by AT'!$G$1,susceptibility!K82,IF(susceptibility!$C88='numbers and coverage by AT'!$G$1,susceptibility!K88,IF(susceptibility!$C92='numbers and coverage by AT'!$G$1,susceptibility!K92,IF(susceptibility!$C98='numbers and coverage by AT'!$G$1,susceptibility!K98,IF(susceptibility!$C102='numbers and coverage by AT'!$G$1,susceptibility!K102,IF(susceptibility!$C107='numbers and coverage by AT'!$G$1,susceptibility!K107,IF(susceptibility!$C120='numbers and coverage by AT'!$G$1,susceptibility!K120,IF(susceptibility!$C129='numbers and coverage by AT'!$G$1,susceptibility!K129,IF(susceptibility!$C135='numbers and coverage by AT'!$G$1,susceptibility!K135,IF(susceptibility!$C141='numbers and coverage by AT'!$G$1,susceptibility!K141,IF(susceptibility!$C153='numbers and coverage by AT'!$G$1,susceptibility!K153,IF(susceptibility!$C159='numbers and coverage by AT'!$G$1,susceptibility!K159,IF(susceptibility!$C165='numbers and coverage by AT'!$G$1,susceptibility!K165,IF(susceptibility!$C170='numbers and coverage by AT'!$G$1,susceptibility!K170,IF(susceptibility!$C177='numbers and coverage by AT'!$G$1,susceptibility!K177,"")))))))))))))))))))))))))))</f>
        <v>0.12290158729030425</v>
      </c>
      <c r="L28" s="69"/>
      <c r="M28" s="36"/>
      <c r="N28" s="68">
        <f>IF(susceptibility!$C5='numbers and coverage by AT'!$G$1,susceptibility!N5,IF(susceptibility!$C10='numbers and coverage by AT'!$G$1,susceptibility!N10,IF(susceptibility!$C15='numbers and coverage by AT'!$G$1,susceptibility!N15,IF(susceptibility!$C24='numbers and coverage by AT'!$G$1,susceptibility!N24,IF(susceptibility!$C29='numbers and coverage by AT'!$G$1,susceptibility!N29,IF(susceptibility!$C34='numbers and coverage by AT'!$G$1,susceptibility!N34,IF(susceptibility!$C42='numbers and coverage by AT'!$G$1,susceptibility!N42,IF(susceptibility!$C47='numbers and coverage by AT'!$G$1,susceptibility!N47,IF(susceptibility!$C52='numbers and coverage by AT'!$G$1,susceptibility!N52,IF(susceptibility!$C59='numbers and coverage by AT'!$G$1,susceptibility!N59,IF(susceptibility!$C65='numbers and coverage by AT'!$G$1,susceptibility!N65,IF(susceptibility!$C71='numbers and coverage by AT'!$G$1,susceptibility!N71,IF(susceptibility!$C82='numbers and coverage by AT'!$G$1,susceptibility!N82,IF(susceptibility!$C88='numbers and coverage by AT'!$G$1,susceptibility!N88,IF(susceptibility!$C92='numbers and coverage by AT'!$G$1,susceptibility!N92,IF(susceptibility!$C98='numbers and coverage by AT'!$G$1,susceptibility!N98,IF(susceptibility!$C102='numbers and coverage by AT'!$G$1,susceptibility!N102,IF(susceptibility!$C107='numbers and coverage by AT'!$G$1,susceptibility!N107,IF(susceptibility!$C120='numbers and coverage by AT'!$G$1,susceptibility!N120,IF(susceptibility!$C129='numbers and coverage by AT'!$G$1,susceptibility!N129,IF(susceptibility!$C135='numbers and coverage by AT'!$G$1,susceptibility!N135,IF(susceptibility!$C141='numbers and coverage by AT'!$G$1,susceptibility!N141,IF(susceptibility!$C153='numbers and coverage by AT'!$G$1,susceptibility!N153,IF(susceptibility!$C159='numbers and coverage by AT'!$G$1,susceptibility!N159,IF(susceptibility!$C165='numbers and coverage by AT'!$G$1,susceptibility!N165,IF(susceptibility!$C170='numbers and coverage by AT'!$G$1,susceptibility!N170,IF(susceptibility!$C177='numbers and coverage by AT'!$G$1,susceptibility!N177,"")))))))))))))))))))))))))))</f>
        <v>0.13812614722966932</v>
      </c>
      <c r="O28" s="69"/>
      <c r="P28" s="36"/>
      <c r="Q28" s="68">
        <f>IF(susceptibility!$C5='numbers and coverage by AT'!$G$1,susceptibility!Q5,IF(susceptibility!$C10='numbers and coverage by AT'!$G$1,susceptibility!Q10,IF(susceptibility!$C15='numbers and coverage by AT'!$G$1,susceptibility!Q15,IF(susceptibility!$C24='numbers and coverage by AT'!$G$1,susceptibility!Q24,IF(susceptibility!$C29='numbers and coverage by AT'!$G$1,susceptibility!Q29,IF(susceptibility!$C34='numbers and coverage by AT'!$G$1,susceptibility!Q34,IF(susceptibility!$C42='numbers and coverage by AT'!$G$1,susceptibility!Q42,IF(susceptibility!$C47='numbers and coverage by AT'!$G$1,susceptibility!Q47,IF(susceptibility!$C52='numbers and coverage by AT'!$G$1,susceptibility!Q52,IF(susceptibility!$C59='numbers and coverage by AT'!$G$1,susceptibility!Q59,IF(susceptibility!$C65='numbers and coverage by AT'!$G$1,susceptibility!Q65,IF(susceptibility!$C71='numbers and coverage by AT'!$G$1,susceptibility!Q71,IF(susceptibility!$C82='numbers and coverage by AT'!$G$1,susceptibility!Q82,IF(susceptibility!$C88='numbers and coverage by AT'!$G$1,susceptibility!Q88,IF(susceptibility!$C92='numbers and coverage by AT'!$G$1,susceptibility!Q92,IF(susceptibility!$C98='numbers and coverage by AT'!$G$1,susceptibility!Q98,IF(susceptibility!$C102='numbers and coverage by AT'!$G$1,susceptibility!Q102,IF(susceptibility!$C107='numbers and coverage by AT'!$G$1,susceptibility!Q107,IF(susceptibility!$C120='numbers and coverage by AT'!$G$1,susceptibility!Q120,IF(susceptibility!$C129='numbers and coverage by AT'!$G$1,susceptibility!Q129,IF(susceptibility!$C135='numbers and coverage by AT'!$G$1,susceptibility!Q135,IF(susceptibility!$C141='numbers and coverage by AT'!$G$1,susceptibility!Q141,IF(susceptibility!$C153='numbers and coverage by AT'!$G$1,susceptibility!Q153,IF(susceptibility!$C159='numbers and coverage by AT'!$G$1,susceptibility!Q159,IF(susceptibility!$C165='numbers and coverage by AT'!$G$1,susceptibility!Q165,IF(susceptibility!$C170='numbers and coverage by AT'!$G$1,susceptibility!Q170,IF(susceptibility!$C177='numbers and coverage by AT'!$G$1,susceptibility!Q177,"")))))))))))))))))))))))))))</f>
        <v>0.13648655099999996</v>
      </c>
      <c r="R28" s="69"/>
      <c r="S28" s="36"/>
      <c r="T28" s="68">
        <f>IF(susceptibility!$C5='numbers and coverage by AT'!$G$1,susceptibility!T5,IF(susceptibility!$C10='numbers and coverage by AT'!$G$1,susceptibility!T10,IF(susceptibility!$C15='numbers and coverage by AT'!$G$1,susceptibility!T15,IF(susceptibility!$C24='numbers and coverage by AT'!$G$1,susceptibility!T24,IF(susceptibility!$C29='numbers and coverage by AT'!$G$1,susceptibility!T29,IF(susceptibility!$C34='numbers and coverage by AT'!$G$1,susceptibility!T34,IF(susceptibility!$C42='numbers and coverage by AT'!$G$1,susceptibility!T42,IF(susceptibility!$C47='numbers and coverage by AT'!$G$1,susceptibility!T47,IF(susceptibility!$C52='numbers and coverage by AT'!$G$1,susceptibility!T52,IF(susceptibility!$C59='numbers and coverage by AT'!$G$1,susceptibility!T59,IF(susceptibility!$C65='numbers and coverage by AT'!$G$1,susceptibility!T65,IF(susceptibility!$C71='numbers and coverage by AT'!$G$1,susceptibility!T71,IF(susceptibility!$C82='numbers and coverage by AT'!$G$1,susceptibility!T82,IF(susceptibility!$C88='numbers and coverage by AT'!$G$1,susceptibility!T88,IF(susceptibility!$C92='numbers and coverage by AT'!$G$1,susceptibility!T92,IF(susceptibility!$C98='numbers and coverage by AT'!$G$1,susceptibility!T98,IF(susceptibility!$C102='numbers and coverage by AT'!$G$1,susceptibility!T102,IF(susceptibility!$C107='numbers and coverage by AT'!$G$1,susceptibility!T107,IF(susceptibility!$C120='numbers and coverage by AT'!$G$1,susceptibility!T120,IF(susceptibility!$C129='numbers and coverage by AT'!$G$1,susceptibility!T129,IF(susceptibility!$C135='numbers and coverage by AT'!$G$1,susceptibility!T135,IF(susceptibility!$C141='numbers and coverage by AT'!$G$1,susceptibility!T141,IF(susceptibility!$C153='numbers and coverage by AT'!$G$1,susceptibility!T153,IF(susceptibility!$C159='numbers and coverage by AT'!$G$1,susceptibility!T159,IF(susceptibility!$C165='numbers and coverage by AT'!$G$1,susceptibility!T165,IF(susceptibility!$C170='numbers and coverage by AT'!$G$1,susceptibility!T170,IF(susceptibility!$C177='numbers and coverage by AT'!$G$1,susceptibility!T177,"")))))))))))))))))))))))))))</f>
        <v>0.13381456824999999</v>
      </c>
      <c r="U28" s="69"/>
      <c r="V28" s="36"/>
      <c r="W28" s="68">
        <f>IF(susceptibility!$C5='numbers and coverage by AT'!$G$1,susceptibility!W5,IF(susceptibility!$C10='numbers and coverage by AT'!$G$1,susceptibility!W10,IF(susceptibility!$C15='numbers and coverage by AT'!$G$1,susceptibility!W15,IF(susceptibility!$C24='numbers and coverage by AT'!$G$1,susceptibility!W24,IF(susceptibility!$C29='numbers and coverage by AT'!$G$1,susceptibility!W29,IF(susceptibility!$C34='numbers and coverage by AT'!$G$1,susceptibility!W34,IF(susceptibility!$C42='numbers and coverage by AT'!$G$1,susceptibility!W42,IF(susceptibility!$C47='numbers and coverage by AT'!$G$1,susceptibility!W47,IF(susceptibility!$C52='numbers and coverage by AT'!$G$1,susceptibility!W52,IF(susceptibility!$C59='numbers and coverage by AT'!$G$1,susceptibility!W59,IF(susceptibility!$C65='numbers and coverage by AT'!$G$1,susceptibility!W65,IF(susceptibility!$C71='numbers and coverage by AT'!$G$1,susceptibility!W71,IF(susceptibility!$C82='numbers and coverage by AT'!$G$1,susceptibility!W82,IF(susceptibility!$C88='numbers and coverage by AT'!$G$1,susceptibility!W88,IF(susceptibility!$C92='numbers and coverage by AT'!$G$1,susceptibility!W92,IF(susceptibility!$C98='numbers and coverage by AT'!$G$1,susceptibility!W98,IF(susceptibility!$C102='numbers and coverage by AT'!$G$1,susceptibility!W102,IF(susceptibility!$C107='numbers and coverage by AT'!$G$1,susceptibility!W107,IF(susceptibility!$C120='numbers and coverage by AT'!$G$1,susceptibility!W120,IF(susceptibility!$C129='numbers and coverage by AT'!$G$1,susceptibility!W129,IF(susceptibility!$C135='numbers and coverage by AT'!$G$1,susceptibility!W135,IF(susceptibility!$C141='numbers and coverage by AT'!$G$1,susceptibility!W141,IF(susceptibility!$C153='numbers and coverage by AT'!$G$1,susceptibility!W153,IF(susceptibility!$C159='numbers and coverage by AT'!$G$1,susceptibility!W159,IF(susceptibility!$C165='numbers and coverage by AT'!$G$1,susceptibility!W165,IF(susceptibility!$C170='numbers and coverage by AT'!$G$1,susceptibility!W170,IF(susceptibility!$C177='numbers and coverage by AT'!$G$1,susceptibility!W177,"")))))))))))))))))))))))))))</f>
        <v>9.8094019249999942E-2</v>
      </c>
      <c r="X28" s="69"/>
    </row>
    <row r="29" spans="1:24" x14ac:dyDescent="0.25">
      <c r="A29" s="26" t="str">
        <f>IF(susceptibility!$C6='numbers and coverage by AT'!$G$1,susceptibility!A6,IF(susceptibility!$C11='numbers and coverage by AT'!$G$1,susceptibility!A11,IF(susceptibility!$C16='numbers and coverage by AT'!$G$1,susceptibility!A16,IF(susceptibility!$C25='numbers and coverage by AT'!$G$1,susceptibility!A25,IF(susceptibility!$C30='numbers and coverage by AT'!$G$1,susceptibility!A30,IF(susceptibility!$C35='numbers and coverage by AT'!$G$1,susceptibility!A35,IF(susceptibility!$C43='numbers and coverage by AT'!$G$1,susceptibility!A43,IF(susceptibility!$C48='numbers and coverage by AT'!$G$1,susceptibility!A48,IF(susceptibility!$C53='numbers and coverage by AT'!$G$1,susceptibility!A53,IF(susceptibility!$C60='numbers and coverage by AT'!$G$1,susceptibility!A60,IF(susceptibility!$C66='numbers and coverage by AT'!$G$1,susceptibility!A66,IF(susceptibility!$C72='numbers and coverage by AT'!$G$1,susceptibility!A72,IF(susceptibility!$C83='numbers and coverage by AT'!$G$1,susceptibility!A83,IF(susceptibility!$C93='numbers and coverage by AT'!$G$1,susceptibility!A93,IF(susceptibility!$C103='numbers and coverage by AT'!$G$1,susceptibility!A103,IF(susceptibility!$C108='numbers and coverage by AT'!$G$1,susceptibility!A108,IF(susceptibility!$C121='numbers and coverage by AT'!$G$1,susceptibility!A121,IF(susceptibility!$C130='numbers and coverage by AT'!$G$1,susceptibility!A130,IF(susceptibility!$C136='numbers and coverage by AT'!$G$1,susceptibility!A136,IF(susceptibility!$C142='numbers and coverage by AT'!$G$1,susceptibility!A142,IF(susceptibility!$C154='numbers and coverage by AT'!$G$1,susceptibility!A154,IF(susceptibility!$C160='numbers and coverage by AT'!$G$1,susceptibility!A160,IF(susceptibility!$C166='numbers and coverage by AT'!$G$1,susceptibility!A166,IF(susceptibility!$C171='numbers and coverage by AT'!$G$1,susceptibility!A171,IF(susceptibility!$C178='numbers and coverage by AT'!$G$1,susceptibility!A178,"")))))))))))))))))))))))))</f>
        <v>Q48</v>
      </c>
      <c r="B29" s="26" t="str">
        <f>IF(susceptibility!$C6='numbers and coverage by AT'!$G$1,susceptibility!B6,IF(susceptibility!$C11='numbers and coverage by AT'!$G$1,susceptibility!B11,IF(susceptibility!$C16='numbers and coverage by AT'!$G$1,susceptibility!B16,IF(susceptibility!$C25='numbers and coverage by AT'!$G$1,susceptibility!B25,IF(susceptibility!$C30='numbers and coverage by AT'!$G$1,susceptibility!B30,IF(susceptibility!$C35='numbers and coverage by AT'!$G$1,susceptibility!B35,IF(susceptibility!$C43='numbers and coverage by AT'!$G$1,susceptibility!B43,IF(susceptibility!$C48='numbers and coverage by AT'!$G$1,susceptibility!B48,IF(susceptibility!$C53='numbers and coverage by AT'!$G$1,susceptibility!B53,IF(susceptibility!$C60='numbers and coverage by AT'!$G$1,susceptibility!B60,IF(susceptibility!$C66='numbers and coverage by AT'!$G$1,susceptibility!B66,IF(susceptibility!$C72='numbers and coverage by AT'!$G$1,susceptibility!B72,IF(susceptibility!$C83='numbers and coverage by AT'!$G$1,susceptibility!B83,IF(susceptibility!$C93='numbers and coverage by AT'!$G$1,susceptibility!B93,IF(susceptibility!$C103='numbers and coverage by AT'!$G$1,susceptibility!B103,IF(susceptibility!$C108='numbers and coverage by AT'!$G$1,susceptibility!B108,IF(susceptibility!$C121='numbers and coverage by AT'!$G$1,susceptibility!B121,IF(susceptibility!$C130='numbers and coverage by AT'!$G$1,susceptibility!B130,IF(susceptibility!$C136='numbers and coverage by AT'!$G$1,susceptibility!B136,IF(susceptibility!$C142='numbers and coverage by AT'!$G$1,susceptibility!B142,IF(susceptibility!$C154='numbers and coverage by AT'!$G$1,susceptibility!B154,IF(susceptibility!$C160='numbers and coverage by AT'!$G$1,susceptibility!B160,IF(susceptibility!$C166='numbers and coverage by AT'!$G$1,susceptibility!B166,IF(susceptibility!$C171='numbers and coverage by AT'!$G$1,susceptibility!B171,IF(susceptibility!$C178='numbers and coverage by AT'!$G$1,susceptibility!B178,"")))))))))))))))))))))))))</f>
        <v>All PCTs</v>
      </c>
      <c r="D29" s="36"/>
      <c r="E29" s="68">
        <f>IF(susceptibility!$C6='numbers and coverage by AT'!$G$1,susceptibility!E6,IF(susceptibility!$C11='numbers and coverage by AT'!$G$1,susceptibility!E11,IF(susceptibility!$C16='numbers and coverage by AT'!$G$1,susceptibility!E16,IF(susceptibility!$C25='numbers and coverage by AT'!$G$1,susceptibility!E25,IF(susceptibility!$C30='numbers and coverage by AT'!$G$1,susceptibility!E30,IF(susceptibility!$C35='numbers and coverage by AT'!$G$1,susceptibility!E35,IF(susceptibility!$C43='numbers and coverage by AT'!$G$1,susceptibility!E43,IF(susceptibility!$C48='numbers and coverage by AT'!$G$1,susceptibility!E48,IF(susceptibility!$C53='numbers and coverage by AT'!$G$1,susceptibility!E53,IF(susceptibility!$C60='numbers and coverage by AT'!$G$1,susceptibility!E60,IF(susceptibility!$C66='numbers and coverage by AT'!$G$1,susceptibility!E66,IF(susceptibility!$C72='numbers and coverage by AT'!$G$1,susceptibility!E72,IF(susceptibility!$C83='numbers and coverage by AT'!$G$1,susceptibility!E83,IF(susceptibility!$C93='numbers and coverage by AT'!$G$1,susceptibility!E93,IF(susceptibility!$C103='numbers and coverage by AT'!$G$1,susceptibility!E103,IF(susceptibility!$C108='numbers and coverage by AT'!$G$1,susceptibility!E108,IF(susceptibility!$C121='numbers and coverage by AT'!$G$1,susceptibility!E121,IF(susceptibility!$C130='numbers and coverage by AT'!$G$1,susceptibility!E130,IF(susceptibility!$C136='numbers and coverage by AT'!$G$1,susceptibility!E136,IF(susceptibility!$C142='numbers and coverage by AT'!$G$1,susceptibility!E142,IF(susceptibility!$C154='numbers and coverage by AT'!$G$1,susceptibility!E154,IF(susceptibility!$C160='numbers and coverage by AT'!$G$1,susceptibility!E160,IF(susceptibility!$C166='numbers and coverage by AT'!$G$1,susceptibility!E166,IF(susceptibility!$C171='numbers and coverage by AT'!$G$1,susceptibility!E171,IF(susceptibility!$C178='numbers and coverage by AT'!$G$1,susceptibility!E178,"")))))))))))))))))))))))))</f>
        <v>0.10841394707650447</v>
      </c>
      <c r="F29" s="69"/>
      <c r="G29" s="27"/>
      <c r="H29" s="68">
        <f>IF(susceptibility!$C6='numbers and coverage by AT'!$G$1,susceptibility!H6,IF(susceptibility!$C11='numbers and coverage by AT'!$G$1,susceptibility!H11,IF(susceptibility!$C16='numbers and coverage by AT'!$G$1,susceptibility!H16,IF(susceptibility!$C25='numbers and coverage by AT'!$G$1,susceptibility!H25,IF(susceptibility!$C30='numbers and coverage by AT'!$G$1,susceptibility!H30,IF(susceptibility!$C35='numbers and coverage by AT'!$G$1,susceptibility!H35,IF(susceptibility!$C43='numbers and coverage by AT'!$G$1,susceptibility!H43,IF(susceptibility!$C48='numbers and coverage by AT'!$G$1,susceptibility!H48,IF(susceptibility!$C53='numbers and coverage by AT'!$G$1,susceptibility!H53,IF(susceptibility!$C60='numbers and coverage by AT'!$G$1,susceptibility!H60,IF(susceptibility!$C66='numbers and coverage by AT'!$G$1,susceptibility!H66,IF(susceptibility!$C72='numbers and coverage by AT'!$G$1,susceptibility!H72,IF(susceptibility!$C83='numbers and coverage by AT'!$G$1,susceptibility!H83,IF(susceptibility!$C93='numbers and coverage by AT'!$G$1,susceptibility!H93,IF(susceptibility!$C103='numbers and coverage by AT'!$G$1,susceptibility!H103,IF(susceptibility!$C108='numbers and coverage by AT'!$G$1,susceptibility!H108,IF(susceptibility!$C121='numbers and coverage by AT'!$G$1,susceptibility!H121,IF(susceptibility!$C130='numbers and coverage by AT'!$G$1,susceptibility!H130,IF(susceptibility!$C136='numbers and coverage by AT'!$G$1,susceptibility!H136,IF(susceptibility!$C142='numbers and coverage by AT'!$G$1,susceptibility!H142,IF(susceptibility!$C154='numbers and coverage by AT'!$G$1,susceptibility!H154,IF(susceptibility!$C160='numbers and coverage by AT'!$G$1,susceptibility!H160,IF(susceptibility!$C166='numbers and coverage by AT'!$G$1,susceptibility!H166,IF(susceptibility!$C171='numbers and coverage by AT'!$G$1,susceptibility!H171,IF(susceptibility!$C178='numbers and coverage by AT'!$G$1,susceptibility!H178,"")))))))))))))))))))))))))</f>
        <v>0.11620630710431659</v>
      </c>
      <c r="I29" s="69"/>
      <c r="J29" s="36"/>
      <c r="K29" s="68">
        <f>IF(susceptibility!$C6='numbers and coverage by AT'!$G$1,susceptibility!K6,IF(susceptibility!$C11='numbers and coverage by AT'!$G$1,susceptibility!K11,IF(susceptibility!$C16='numbers and coverage by AT'!$G$1,susceptibility!K16,IF(susceptibility!$C25='numbers and coverage by AT'!$G$1,susceptibility!K25,IF(susceptibility!$C30='numbers and coverage by AT'!$G$1,susceptibility!K30,IF(susceptibility!$C35='numbers and coverage by AT'!$G$1,susceptibility!K35,IF(susceptibility!$C43='numbers and coverage by AT'!$G$1,susceptibility!K43,IF(susceptibility!$C48='numbers and coverage by AT'!$G$1,susceptibility!K48,IF(susceptibility!$C53='numbers and coverage by AT'!$G$1,susceptibility!K53,IF(susceptibility!$C60='numbers and coverage by AT'!$G$1,susceptibility!K60,IF(susceptibility!$C66='numbers and coverage by AT'!$G$1,susceptibility!K66,IF(susceptibility!$C72='numbers and coverage by AT'!$G$1,susceptibility!K72,IF(susceptibility!$C83='numbers and coverage by AT'!$G$1,susceptibility!K83,IF(susceptibility!$C93='numbers and coverage by AT'!$G$1,susceptibility!K93,IF(susceptibility!$C103='numbers and coverage by AT'!$G$1,susceptibility!K103,IF(susceptibility!$C108='numbers and coverage by AT'!$G$1,susceptibility!K108,IF(susceptibility!$C121='numbers and coverage by AT'!$G$1,susceptibility!K121,IF(susceptibility!$C130='numbers and coverage by AT'!$G$1,susceptibility!K130,IF(susceptibility!$C136='numbers and coverage by AT'!$G$1,susceptibility!K136,IF(susceptibility!$C142='numbers and coverage by AT'!$G$1,susceptibility!K142,IF(susceptibility!$C154='numbers and coverage by AT'!$G$1,susceptibility!K154,IF(susceptibility!$C160='numbers and coverage by AT'!$G$1,susceptibility!K160,IF(susceptibility!$C166='numbers and coverage by AT'!$G$1,susceptibility!K166,IF(susceptibility!$C171='numbers and coverage by AT'!$G$1,susceptibility!K171,IF(susceptibility!$C178='numbers and coverage by AT'!$G$1,susceptibility!K178,"")))))))))))))))))))))))))</f>
        <v>0.12220293598275722</v>
      </c>
      <c r="L29" s="69"/>
      <c r="M29" s="36"/>
      <c r="N29" s="68">
        <f>IF(susceptibility!$C6='numbers and coverage by AT'!$G$1,susceptibility!N6,IF(susceptibility!$C11='numbers and coverage by AT'!$G$1,susceptibility!N11,IF(susceptibility!$C16='numbers and coverage by AT'!$G$1,susceptibility!N16,IF(susceptibility!$C25='numbers and coverage by AT'!$G$1,susceptibility!N25,IF(susceptibility!$C30='numbers and coverage by AT'!$G$1,susceptibility!N30,IF(susceptibility!$C35='numbers and coverage by AT'!$G$1,susceptibility!N35,IF(susceptibility!$C43='numbers and coverage by AT'!$G$1,susceptibility!N43,IF(susceptibility!$C48='numbers and coverage by AT'!$G$1,susceptibility!N48,IF(susceptibility!$C53='numbers and coverage by AT'!$G$1,susceptibility!N53,IF(susceptibility!$C60='numbers and coverage by AT'!$G$1,susceptibility!N60,IF(susceptibility!$C66='numbers and coverage by AT'!$G$1,susceptibility!N66,IF(susceptibility!$C72='numbers and coverage by AT'!$G$1,susceptibility!N72,IF(susceptibility!$C83='numbers and coverage by AT'!$G$1,susceptibility!N83,IF(susceptibility!$C93='numbers and coverage by AT'!$G$1,susceptibility!N93,IF(susceptibility!$C103='numbers and coverage by AT'!$G$1,susceptibility!N103,IF(susceptibility!$C108='numbers and coverage by AT'!$G$1,susceptibility!N108,IF(susceptibility!$C121='numbers and coverage by AT'!$G$1,susceptibility!N121,IF(susceptibility!$C130='numbers and coverage by AT'!$G$1,susceptibility!N130,IF(susceptibility!$C136='numbers and coverage by AT'!$G$1,susceptibility!N136,IF(susceptibility!$C142='numbers and coverage by AT'!$G$1,susceptibility!N142,IF(susceptibility!$C154='numbers and coverage by AT'!$G$1,susceptibility!N154,IF(susceptibility!$C160='numbers and coverage by AT'!$G$1,susceptibility!N160,IF(susceptibility!$C166='numbers and coverage by AT'!$G$1,susceptibility!N166,IF(susceptibility!$C171='numbers and coverage by AT'!$G$1,susceptibility!N171,IF(susceptibility!$C178='numbers and coverage by AT'!$G$1,susceptibility!N178,"")))))))))))))))))))))))))</f>
        <v>0.13584343312733219</v>
      </c>
      <c r="O29" s="69"/>
      <c r="P29" s="36"/>
      <c r="Q29" s="68">
        <f>IF(susceptibility!$C6='numbers and coverage by AT'!$G$1,susceptibility!Q6,IF(susceptibility!$C11='numbers and coverage by AT'!$G$1,susceptibility!Q11,IF(susceptibility!$C16='numbers and coverage by AT'!$G$1,susceptibility!Q16,IF(susceptibility!$C25='numbers and coverage by AT'!$G$1,susceptibility!Q25,IF(susceptibility!$C30='numbers and coverage by AT'!$G$1,susceptibility!Q30,IF(susceptibility!$C35='numbers and coverage by AT'!$G$1,susceptibility!Q35,IF(susceptibility!$C43='numbers and coverage by AT'!$G$1,susceptibility!Q43,IF(susceptibility!$C48='numbers and coverage by AT'!$G$1,susceptibility!Q48,IF(susceptibility!$C53='numbers and coverage by AT'!$G$1,susceptibility!Q53,IF(susceptibility!$C60='numbers and coverage by AT'!$G$1,susceptibility!Q60,IF(susceptibility!$C66='numbers and coverage by AT'!$G$1,susceptibility!Q66,IF(susceptibility!$C72='numbers and coverage by AT'!$G$1,susceptibility!Q72,IF(susceptibility!$C83='numbers and coverage by AT'!$G$1,susceptibility!Q83,IF(susceptibility!$C93='numbers and coverage by AT'!$G$1,susceptibility!Q93,IF(susceptibility!$C103='numbers and coverage by AT'!$G$1,susceptibility!Q103,IF(susceptibility!$C108='numbers and coverage by AT'!$G$1,susceptibility!Q108,IF(susceptibility!$C121='numbers and coverage by AT'!$G$1,susceptibility!Q121,IF(susceptibility!$C130='numbers and coverage by AT'!$G$1,susceptibility!Q130,IF(susceptibility!$C136='numbers and coverage by AT'!$G$1,susceptibility!Q136,IF(susceptibility!$C142='numbers and coverage by AT'!$G$1,susceptibility!Q142,IF(susceptibility!$C154='numbers and coverage by AT'!$G$1,susceptibility!Q154,IF(susceptibility!$C160='numbers and coverage by AT'!$G$1,susceptibility!Q160,IF(susceptibility!$C166='numbers and coverage by AT'!$G$1,susceptibility!Q166,IF(susceptibility!$C171='numbers and coverage by AT'!$G$1,susceptibility!Q171,IF(susceptibility!$C178='numbers and coverage by AT'!$G$1,susceptibility!Q178,"")))))))))))))))))))))))))</f>
        <v>0.13180460677031186</v>
      </c>
      <c r="R29" s="69"/>
      <c r="S29" s="36"/>
      <c r="T29" s="68">
        <f>IF(susceptibility!$C6='numbers and coverage by AT'!$G$1,susceptibility!T6,IF(susceptibility!$C11='numbers and coverage by AT'!$G$1,susceptibility!T11,IF(susceptibility!$C16='numbers and coverage by AT'!$G$1,susceptibility!T16,IF(susceptibility!$C25='numbers and coverage by AT'!$G$1,susceptibility!T25,IF(susceptibility!$C30='numbers and coverage by AT'!$G$1,susceptibility!T30,IF(susceptibility!$C35='numbers and coverage by AT'!$G$1,susceptibility!T35,IF(susceptibility!$C43='numbers and coverage by AT'!$G$1,susceptibility!T43,IF(susceptibility!$C48='numbers and coverage by AT'!$G$1,susceptibility!T48,IF(susceptibility!$C53='numbers and coverage by AT'!$G$1,susceptibility!T53,IF(susceptibility!$C60='numbers and coverage by AT'!$G$1,susceptibility!T60,IF(susceptibility!$C66='numbers and coverage by AT'!$G$1,susceptibility!T66,IF(susceptibility!$C72='numbers and coverage by AT'!$G$1,susceptibility!T72,IF(susceptibility!$C83='numbers and coverage by AT'!$G$1,susceptibility!T83,IF(susceptibility!$C93='numbers and coverage by AT'!$G$1,susceptibility!T93,IF(susceptibility!$C103='numbers and coverage by AT'!$G$1,susceptibility!T103,IF(susceptibility!$C108='numbers and coverage by AT'!$G$1,susceptibility!T108,IF(susceptibility!$C121='numbers and coverage by AT'!$G$1,susceptibility!T121,IF(susceptibility!$C130='numbers and coverage by AT'!$G$1,susceptibility!T130,IF(susceptibility!$C136='numbers and coverage by AT'!$G$1,susceptibility!T136,IF(susceptibility!$C142='numbers and coverage by AT'!$G$1,susceptibility!T142,IF(susceptibility!$C154='numbers and coverage by AT'!$G$1,susceptibility!T154,IF(susceptibility!$C160='numbers and coverage by AT'!$G$1,susceptibility!T160,IF(susceptibility!$C166='numbers and coverage by AT'!$G$1,susceptibility!T166,IF(susceptibility!$C171='numbers and coverage by AT'!$G$1,susceptibility!T171,IF(susceptibility!$C178='numbers and coverage by AT'!$G$1,susceptibility!T178,"")))))))))))))))))))))))))</f>
        <v>0.12181046773603127</v>
      </c>
      <c r="U29" s="69"/>
      <c r="V29" s="36"/>
      <c r="W29" s="68">
        <f>IF(susceptibility!$C6='numbers and coverage by AT'!$G$1,susceptibility!W6,IF(susceptibility!$C11='numbers and coverage by AT'!$G$1,susceptibility!W11,IF(susceptibility!$C16='numbers and coverage by AT'!$G$1,susceptibility!W16,IF(susceptibility!$C25='numbers and coverage by AT'!$G$1,susceptibility!W25,IF(susceptibility!$C30='numbers and coverage by AT'!$G$1,susceptibility!W30,IF(susceptibility!$C35='numbers and coverage by AT'!$G$1,susceptibility!W35,IF(susceptibility!$C43='numbers and coverage by AT'!$G$1,susceptibility!W43,IF(susceptibility!$C48='numbers and coverage by AT'!$G$1,susceptibility!W48,IF(susceptibility!$C53='numbers and coverage by AT'!$G$1,susceptibility!W53,IF(susceptibility!$C60='numbers and coverage by AT'!$G$1,susceptibility!W60,IF(susceptibility!$C66='numbers and coverage by AT'!$G$1,susceptibility!W66,IF(susceptibility!$C72='numbers and coverage by AT'!$G$1,susceptibility!W72,IF(susceptibility!$C83='numbers and coverage by AT'!$G$1,susceptibility!W83,IF(susceptibility!$C93='numbers and coverage by AT'!$G$1,susceptibility!W93,IF(susceptibility!$C103='numbers and coverage by AT'!$G$1,susceptibility!W103,IF(susceptibility!$C108='numbers and coverage by AT'!$G$1,susceptibility!W108,IF(susceptibility!$C121='numbers and coverage by AT'!$G$1,susceptibility!W121,IF(susceptibility!$C130='numbers and coverage by AT'!$G$1,susceptibility!W130,IF(susceptibility!$C136='numbers and coverage by AT'!$G$1,susceptibility!W136,IF(susceptibility!$C142='numbers and coverage by AT'!$G$1,susceptibility!W142,IF(susceptibility!$C154='numbers and coverage by AT'!$G$1,susceptibility!W154,IF(susceptibility!$C160='numbers and coverage by AT'!$G$1,susceptibility!W160,IF(susceptibility!$C166='numbers and coverage by AT'!$G$1,susceptibility!W166,IF(susceptibility!$C171='numbers and coverage by AT'!$G$1,susceptibility!W171,IF(susceptibility!$C178='numbers and coverage by AT'!$G$1,susceptibility!W178,"")))))))))))))))))))))))))</f>
        <v>0.10538428106202025</v>
      </c>
      <c r="X29" s="69"/>
    </row>
    <row r="30" spans="1:24" x14ac:dyDescent="0.25">
      <c r="A30" s="26" t="str">
        <f>IF(susceptibility!$C17='numbers and coverage by AT'!$G$1,susceptibility!A17,IF(susceptibility!$C36='numbers and coverage by AT'!$G$1,susceptibility!A36,IF(susceptibility!$C54='numbers and coverage by AT'!$G$1,susceptibility!A54,IF(susceptibility!$C61='numbers and coverage by AT'!$G$1,susceptibility!A61,IF(susceptibility!$C67='numbers and coverage by AT'!$G$1,susceptibility!A67,IF(susceptibility!$C73='numbers and coverage by AT'!$G$1,susceptibility!A73,IF(susceptibility!$C84='numbers and coverage by AT'!$G$1,susceptibility!A84,IF(susceptibility!$C94='numbers and coverage by AT'!$G$1,susceptibility!A94,IF(susceptibility!$C109='numbers and coverage by AT'!$G$1,susceptibility!A109,IF(susceptibility!$C122='numbers and coverage by AT'!$G$1,susceptibility!A122,IF(susceptibility!$C131='numbers and coverage by AT'!$G$1,susceptibility!A131,IF(susceptibility!$C137='numbers and coverage by AT'!$G$1,susceptibility!A137,IF(susceptibility!$C143='numbers and coverage by AT'!$G$1,susceptibility!A143,IF(susceptibility!$C155='numbers and coverage by AT'!$G$1,susceptibility!A155,IF(susceptibility!$C161='numbers and coverage by AT'!$G$1,susceptibility!A161,IF(susceptibility!$C172='numbers and coverage by AT'!$G$1,susceptibility!A172,IF(susceptibility!$C179='numbers and coverage by AT'!$G$1,susceptibility!A179,"")))))))))))))))))</f>
        <v/>
      </c>
      <c r="B30" s="26" t="str">
        <f>IF(susceptibility!$C17='numbers and coverage by AT'!$G$1,susceptibility!B17,IF(susceptibility!$C36='numbers and coverage by AT'!$G$1,susceptibility!B36,IF(susceptibility!$C54='numbers and coverage by AT'!$G$1,susceptibility!B54,IF(susceptibility!$C61='numbers and coverage by AT'!$G$1,susceptibility!B61,IF(susceptibility!$C67='numbers and coverage by AT'!$G$1,susceptibility!B67,IF(susceptibility!$C73='numbers and coverage by AT'!$G$1,susceptibility!B73,IF(susceptibility!$C84='numbers and coverage by AT'!$G$1,susceptibility!B84,IF(susceptibility!$C94='numbers and coverage by AT'!$G$1,susceptibility!B94,IF(susceptibility!$C109='numbers and coverage by AT'!$G$1,susceptibility!B109,IF(susceptibility!$C122='numbers and coverage by AT'!$G$1,susceptibility!B122,IF(susceptibility!$C131='numbers and coverage by AT'!$G$1,susceptibility!B131,IF(susceptibility!$C137='numbers and coverage by AT'!$G$1,susceptibility!B137,IF(susceptibility!$C143='numbers and coverage by AT'!$G$1,susceptibility!B143,IF(susceptibility!$C155='numbers and coverage by AT'!$G$1,susceptibility!B155,IF(susceptibility!$C161='numbers and coverage by AT'!$G$1,susceptibility!B161,IF(susceptibility!$C172='numbers and coverage by AT'!$G$1,susceptibility!B172,IF(susceptibility!$C179='numbers and coverage by AT'!$G$1,susceptibility!B179,"")))))))))))))))))</f>
        <v/>
      </c>
      <c r="D30" s="36"/>
      <c r="E30" s="68" t="str">
        <f>IF(susceptibility!$C17='numbers and coverage by AT'!$G$1,susceptibility!E17,IF(susceptibility!$C36='numbers and coverage by AT'!$G$1,susceptibility!E36,IF(susceptibility!$C54='numbers and coverage by AT'!$G$1,susceptibility!E54,IF(susceptibility!$C61='numbers and coverage by AT'!$G$1,susceptibility!E61,IF(susceptibility!$C67='numbers and coverage by AT'!$G$1,susceptibility!E67,IF(susceptibility!$C73='numbers and coverage by AT'!$G$1,susceptibility!E73,IF(susceptibility!$C84='numbers and coverage by AT'!$G$1,susceptibility!E84,IF(susceptibility!$C94='numbers and coverage by AT'!$G$1,susceptibility!E94,IF(susceptibility!$C109='numbers and coverage by AT'!$G$1,susceptibility!E109,IF(susceptibility!$C122='numbers and coverage by AT'!$G$1,susceptibility!E122,IF(susceptibility!$C131='numbers and coverage by AT'!$G$1,susceptibility!E131,IF(susceptibility!$C137='numbers and coverage by AT'!$G$1,susceptibility!E137,IF(susceptibility!$C143='numbers and coverage by AT'!$G$1,susceptibility!E143,IF(susceptibility!$C155='numbers and coverage by AT'!$G$1,susceptibility!E155,IF(susceptibility!$C161='numbers and coverage by AT'!$G$1,susceptibility!E161,IF(susceptibility!$C172='numbers and coverage by AT'!$G$1,susceptibility!E172,IF(susceptibility!$C179='numbers and coverage by AT'!$G$1,susceptibility!E179,"")))))))))))))))))</f>
        <v/>
      </c>
      <c r="F30" s="69"/>
      <c r="G30" s="27"/>
      <c r="H30" s="68" t="str">
        <f>IF(susceptibility!$C17='numbers and coverage by AT'!$G$1,susceptibility!H17,IF(susceptibility!$C36='numbers and coverage by AT'!$G$1,susceptibility!H36,IF(susceptibility!$C54='numbers and coverage by AT'!$G$1,susceptibility!H54,IF(susceptibility!$C61='numbers and coverage by AT'!$G$1,susceptibility!H61,IF(susceptibility!$C67='numbers and coverage by AT'!$G$1,susceptibility!H67,IF(susceptibility!$C73='numbers and coverage by AT'!$G$1,susceptibility!H73,IF(susceptibility!$C84='numbers and coverage by AT'!$G$1,susceptibility!H84,IF(susceptibility!$C94='numbers and coverage by AT'!$G$1,susceptibility!H94,IF(susceptibility!$C109='numbers and coverage by AT'!$G$1,susceptibility!H109,IF(susceptibility!$C122='numbers and coverage by AT'!$G$1,susceptibility!H122,IF(susceptibility!$C131='numbers and coverage by AT'!$G$1,susceptibility!H131,IF(susceptibility!$C137='numbers and coverage by AT'!$G$1,susceptibility!H137,IF(susceptibility!$C143='numbers and coverage by AT'!$G$1,susceptibility!H143,IF(susceptibility!$C155='numbers and coverage by AT'!$G$1,susceptibility!H155,IF(susceptibility!$C161='numbers and coverage by AT'!$G$1,susceptibility!H161,IF(susceptibility!$C172='numbers and coverage by AT'!$G$1,susceptibility!H172,IF(susceptibility!$C179='numbers and coverage by AT'!$G$1,susceptibility!H179,"")))))))))))))))))</f>
        <v/>
      </c>
      <c r="I30" s="69"/>
      <c r="J30" s="36"/>
      <c r="K30" s="68" t="str">
        <f>IF(susceptibility!$C17='numbers and coverage by AT'!$G$1,susceptibility!K17,IF(susceptibility!$C36='numbers and coverage by AT'!$G$1,susceptibility!K36,IF(susceptibility!$C54='numbers and coverage by AT'!$G$1,susceptibility!K54,IF(susceptibility!$C61='numbers and coverage by AT'!$G$1,susceptibility!K61,IF(susceptibility!$C67='numbers and coverage by AT'!$G$1,susceptibility!K67,IF(susceptibility!$C73='numbers and coverage by AT'!$G$1,susceptibility!K73,IF(susceptibility!$C84='numbers and coverage by AT'!$G$1,susceptibility!K84,IF(susceptibility!$C94='numbers and coverage by AT'!$G$1,susceptibility!K94,IF(susceptibility!$C109='numbers and coverage by AT'!$G$1,susceptibility!K109,IF(susceptibility!$C122='numbers and coverage by AT'!$G$1,susceptibility!K122,IF(susceptibility!$C131='numbers and coverage by AT'!$G$1,susceptibility!K131,IF(susceptibility!$C137='numbers and coverage by AT'!$G$1,susceptibility!K137,IF(susceptibility!$C143='numbers and coverage by AT'!$G$1,susceptibility!K143,IF(susceptibility!$C155='numbers and coverage by AT'!$G$1,susceptibility!K155,IF(susceptibility!$C161='numbers and coverage by AT'!$G$1,susceptibility!K161,IF(susceptibility!$C172='numbers and coverage by AT'!$G$1,susceptibility!K172,IF(susceptibility!$C179='numbers and coverage by AT'!$G$1,susceptibility!K179,"")))))))))))))))))</f>
        <v/>
      </c>
      <c r="L30" s="69"/>
      <c r="M30" s="36"/>
      <c r="N30" s="68" t="str">
        <f>IF(susceptibility!$C17='numbers and coverage by AT'!$G$1,susceptibility!N17,IF(susceptibility!$C36='numbers and coverage by AT'!$G$1,susceptibility!N36,IF(susceptibility!$C54='numbers and coverage by AT'!$G$1,susceptibility!N54,IF(susceptibility!$C61='numbers and coverage by AT'!$G$1,susceptibility!N61,IF(susceptibility!$C67='numbers and coverage by AT'!$G$1,susceptibility!N67,IF(susceptibility!$C73='numbers and coverage by AT'!$G$1,susceptibility!N73,IF(susceptibility!$C84='numbers and coverage by AT'!$G$1,susceptibility!N84,IF(susceptibility!$C94='numbers and coverage by AT'!$G$1,susceptibility!N94,IF(susceptibility!$C109='numbers and coverage by AT'!$G$1,susceptibility!N109,IF(susceptibility!$C122='numbers and coverage by AT'!$G$1,susceptibility!N122,IF(susceptibility!$C131='numbers and coverage by AT'!$G$1,susceptibility!N131,IF(susceptibility!$C137='numbers and coverage by AT'!$G$1,susceptibility!N137,IF(susceptibility!$C143='numbers and coverage by AT'!$G$1,susceptibility!N143,IF(susceptibility!$C155='numbers and coverage by AT'!$G$1,susceptibility!N155,IF(susceptibility!$C161='numbers and coverage by AT'!$G$1,susceptibility!N161,IF(susceptibility!$C172='numbers and coverage by AT'!$G$1,susceptibility!N172,IF(susceptibility!$C179='numbers and coverage by AT'!$G$1,susceptibility!N179,"")))))))))))))))))</f>
        <v/>
      </c>
      <c r="O30" s="69"/>
      <c r="P30" s="36"/>
      <c r="Q30" s="68" t="str">
        <f>IF(susceptibility!$C17='numbers and coverage by AT'!$G$1,susceptibility!Q17,IF(susceptibility!$C36='numbers and coverage by AT'!$G$1,susceptibility!Q36,IF(susceptibility!$C54='numbers and coverage by AT'!$G$1,susceptibility!Q54,IF(susceptibility!$C61='numbers and coverage by AT'!$G$1,susceptibility!Q61,IF(susceptibility!$C67='numbers and coverage by AT'!$G$1,susceptibility!Q67,IF(susceptibility!$C73='numbers and coverage by AT'!$G$1,susceptibility!Q73,IF(susceptibility!$C84='numbers and coverage by AT'!$G$1,susceptibility!Q84,IF(susceptibility!$C94='numbers and coverage by AT'!$G$1,susceptibility!Q94,IF(susceptibility!$C109='numbers and coverage by AT'!$G$1,susceptibility!Q109,IF(susceptibility!$C122='numbers and coverage by AT'!$G$1,susceptibility!Q122,IF(susceptibility!$C131='numbers and coverage by AT'!$G$1,susceptibility!Q131,IF(susceptibility!$C137='numbers and coverage by AT'!$G$1,susceptibility!Q137,IF(susceptibility!$C143='numbers and coverage by AT'!$G$1,susceptibility!Q143,IF(susceptibility!$C155='numbers and coverage by AT'!$G$1,susceptibility!Q155,IF(susceptibility!$C161='numbers and coverage by AT'!$G$1,susceptibility!Q161,IF(susceptibility!$C172='numbers and coverage by AT'!$G$1,susceptibility!Q172,IF(susceptibility!$C179='numbers and coverage by AT'!$G$1,susceptibility!Q179,"")))))))))))))))))</f>
        <v/>
      </c>
      <c r="R30" s="69"/>
      <c r="S30" s="36"/>
      <c r="T30" s="68" t="str">
        <f>IF(susceptibility!$C17='numbers and coverage by AT'!$G$1,susceptibility!T17,IF(susceptibility!$C36='numbers and coverage by AT'!$G$1,susceptibility!T36,IF(susceptibility!$C54='numbers and coverage by AT'!$G$1,susceptibility!T54,IF(susceptibility!$C61='numbers and coverage by AT'!$G$1,susceptibility!T61,IF(susceptibility!$C67='numbers and coverage by AT'!$G$1,susceptibility!T67,IF(susceptibility!$C73='numbers and coverage by AT'!$G$1,susceptibility!T73,IF(susceptibility!$C84='numbers and coverage by AT'!$G$1,susceptibility!T84,IF(susceptibility!$C94='numbers and coverage by AT'!$G$1,susceptibility!T94,IF(susceptibility!$C109='numbers and coverage by AT'!$G$1,susceptibility!T109,IF(susceptibility!$C122='numbers and coverage by AT'!$G$1,susceptibility!T122,IF(susceptibility!$C131='numbers and coverage by AT'!$G$1,susceptibility!T131,IF(susceptibility!$C137='numbers and coverage by AT'!$G$1,susceptibility!T137,IF(susceptibility!$C143='numbers and coverage by AT'!$G$1,susceptibility!T143,IF(susceptibility!$C155='numbers and coverage by AT'!$G$1,susceptibility!T155,IF(susceptibility!$C161='numbers and coverage by AT'!$G$1,susceptibility!T161,IF(susceptibility!$C172='numbers and coverage by AT'!$G$1,susceptibility!T172,IF(susceptibility!$C179='numbers and coverage by AT'!$G$1,susceptibility!T179,"")))))))))))))))))</f>
        <v/>
      </c>
      <c r="U30" s="69"/>
      <c r="V30" s="36"/>
      <c r="W30" s="68" t="str">
        <f>IF(susceptibility!$C17='numbers and coverage by AT'!$G$1,susceptibility!W17,IF(susceptibility!$C36='numbers and coverage by AT'!$G$1,susceptibility!W36,IF(susceptibility!$C54='numbers and coverage by AT'!$G$1,susceptibility!W54,IF(susceptibility!$C61='numbers and coverage by AT'!$G$1,susceptibility!W61,IF(susceptibility!$C67='numbers and coverage by AT'!$G$1,susceptibility!W67,IF(susceptibility!$C73='numbers and coverage by AT'!$G$1,susceptibility!W73,IF(susceptibility!$C84='numbers and coverage by AT'!$G$1,susceptibility!W84,IF(susceptibility!$C94='numbers and coverage by AT'!$G$1,susceptibility!W94,IF(susceptibility!$C109='numbers and coverage by AT'!$G$1,susceptibility!W109,IF(susceptibility!$C122='numbers and coverage by AT'!$G$1,susceptibility!W122,IF(susceptibility!$C131='numbers and coverage by AT'!$G$1,susceptibility!W131,IF(susceptibility!$C137='numbers and coverage by AT'!$G$1,susceptibility!W137,IF(susceptibility!$C143='numbers and coverage by AT'!$G$1,susceptibility!W143,IF(susceptibility!$C155='numbers and coverage by AT'!$G$1,susceptibility!W155,IF(susceptibility!$C161='numbers and coverage by AT'!$G$1,susceptibility!W161,IF(susceptibility!$C172='numbers and coverage by AT'!$G$1,susceptibility!W172,IF(susceptibility!$C179='numbers and coverage by AT'!$G$1,susceptibility!W179,"")))))))))))))))))</f>
        <v/>
      </c>
      <c r="X30" s="69"/>
    </row>
    <row r="31" spans="1:24" x14ac:dyDescent="0.25">
      <c r="A31" s="26" t="str">
        <f>IF(susceptibility!$C18='numbers and coverage by AT'!$G$1,susceptibility!A18,IF(susceptibility!$C37='numbers and coverage by AT'!$G$1,susceptibility!A37,IF(susceptibility!$C55='numbers and coverage by AT'!$G$1,susceptibility!A55,IF(susceptibility!$C74='numbers and coverage by AT'!$G$1,susceptibility!A74,IF(susceptibility!$C110='numbers and coverage by AT'!$G$1,susceptibility!A110,IF(susceptibility!$C123='numbers and coverage by AT'!$G$1,susceptibility!A123,IF(susceptibility!$C144='numbers and coverage by AT'!$G$1,susceptibility!A144,IF(susceptibility!$C173='numbers and coverage by AT'!$G$1,susceptibility!A173,""))))))))</f>
        <v/>
      </c>
      <c r="B31" s="26" t="str">
        <f>IF(susceptibility!$C18='numbers and coverage by AT'!$G$1,susceptibility!B18,IF(susceptibility!$C37='numbers and coverage by AT'!$G$1,susceptibility!B37,IF(susceptibility!$C55='numbers and coverage by AT'!$G$1,susceptibility!B55,IF(susceptibility!$C74='numbers and coverage by AT'!$G$1,susceptibility!B74,IF(susceptibility!$C110='numbers and coverage by AT'!$G$1,susceptibility!B110,IF(susceptibility!$C123='numbers and coverage by AT'!$G$1,susceptibility!B123,IF(susceptibility!$C144='numbers and coverage by AT'!$G$1,susceptibility!B144,IF(susceptibility!$C173='numbers and coverage by AT'!$G$1,susceptibility!B173,""))))))))</f>
        <v/>
      </c>
      <c r="D31" s="36"/>
      <c r="E31" s="68" t="str">
        <f>IF(susceptibility!$C18='numbers and coverage by AT'!$G$1,susceptibility!E18,IF(susceptibility!$C37='numbers and coverage by AT'!$G$1,susceptibility!E37,IF(susceptibility!$C55='numbers and coverage by AT'!$G$1,susceptibility!E55,IF(susceptibility!$C74='numbers and coverage by AT'!$G$1,susceptibility!E74,IF(susceptibility!$C110='numbers and coverage by AT'!$G$1,susceptibility!E110,IF(susceptibility!$C123='numbers and coverage by AT'!$G$1,susceptibility!E123,IF(susceptibility!$C144='numbers and coverage by AT'!$G$1,susceptibility!E144,IF(susceptibility!$C173='numbers and coverage by AT'!$G$1,susceptibility!E173,""))))))))</f>
        <v/>
      </c>
      <c r="F31" s="69"/>
      <c r="G31" s="27"/>
      <c r="H31" s="68" t="str">
        <f>IF(susceptibility!$C18='numbers and coverage by AT'!$G$1,susceptibility!H18,IF(susceptibility!$C37='numbers and coverage by AT'!$G$1,susceptibility!H37,IF(susceptibility!$C55='numbers and coverage by AT'!$G$1,susceptibility!H55,IF(susceptibility!$C74='numbers and coverage by AT'!$G$1,susceptibility!H74,IF(susceptibility!$C110='numbers and coverage by AT'!$G$1,susceptibility!H110,IF(susceptibility!$C123='numbers and coverage by AT'!$G$1,susceptibility!H123,IF(susceptibility!$C144='numbers and coverage by AT'!$G$1,susceptibility!H144,IF(susceptibility!$C173='numbers and coverage by AT'!$G$1,susceptibility!H173,""))))))))</f>
        <v/>
      </c>
      <c r="I31" s="69"/>
      <c r="J31" s="36"/>
      <c r="K31" s="68" t="str">
        <f>IF(susceptibility!$C18='numbers and coverage by AT'!$G$1,susceptibility!K18,IF(susceptibility!$C37='numbers and coverage by AT'!$G$1,susceptibility!K37,IF(susceptibility!$C55='numbers and coverage by AT'!$G$1,susceptibility!K55,IF(susceptibility!$C74='numbers and coverage by AT'!$G$1,susceptibility!K74,IF(susceptibility!$C110='numbers and coverage by AT'!$G$1,susceptibility!K110,IF(susceptibility!$C123='numbers and coverage by AT'!$G$1,susceptibility!K123,IF(susceptibility!$C144='numbers and coverage by AT'!$G$1,susceptibility!K144,IF(susceptibility!$C173='numbers and coverage by AT'!$G$1,susceptibility!K173,""))))))))</f>
        <v/>
      </c>
      <c r="L31" s="69"/>
      <c r="M31" s="36"/>
      <c r="N31" s="68" t="str">
        <f>IF(susceptibility!$C18='numbers and coverage by AT'!$G$1,susceptibility!N18,IF(susceptibility!$C37='numbers and coverage by AT'!$G$1,susceptibility!N37,IF(susceptibility!$C55='numbers and coverage by AT'!$G$1,susceptibility!N55,IF(susceptibility!$C74='numbers and coverage by AT'!$G$1,susceptibility!N74,IF(susceptibility!$C110='numbers and coverage by AT'!$G$1,susceptibility!N110,IF(susceptibility!$C123='numbers and coverage by AT'!$G$1,susceptibility!N123,IF(susceptibility!$C144='numbers and coverage by AT'!$G$1,susceptibility!N144,IF(susceptibility!$C173='numbers and coverage by AT'!$G$1,susceptibility!N173,""))))))))</f>
        <v/>
      </c>
      <c r="O31" s="69"/>
      <c r="P31" s="36"/>
      <c r="Q31" s="68" t="str">
        <f>IF(susceptibility!$C18='numbers and coverage by AT'!$G$1,susceptibility!Q18,IF(susceptibility!$C37='numbers and coverage by AT'!$G$1,susceptibility!Q37,IF(susceptibility!$C55='numbers and coverage by AT'!$G$1,susceptibility!Q55,IF(susceptibility!$C74='numbers and coverage by AT'!$G$1,susceptibility!Q74,IF(susceptibility!$C110='numbers and coverage by AT'!$G$1,susceptibility!Q110,IF(susceptibility!$C123='numbers and coverage by AT'!$G$1,susceptibility!Q123,IF(susceptibility!$C144='numbers and coverage by AT'!$G$1,susceptibility!Q144,IF(susceptibility!$C173='numbers and coverage by AT'!$G$1,susceptibility!Q173,""))))))))</f>
        <v/>
      </c>
      <c r="R31" s="69"/>
      <c r="S31" s="36"/>
      <c r="T31" s="68" t="str">
        <f>IF(susceptibility!$C18='numbers and coverage by AT'!$G$1,susceptibility!T18,IF(susceptibility!$C37='numbers and coverage by AT'!$G$1,susceptibility!T37,IF(susceptibility!$C55='numbers and coverage by AT'!$G$1,susceptibility!T55,IF(susceptibility!$C74='numbers and coverage by AT'!$G$1,susceptibility!T74,IF(susceptibility!$C110='numbers and coverage by AT'!$G$1,susceptibility!T110,IF(susceptibility!$C123='numbers and coverage by AT'!$G$1,susceptibility!T123,IF(susceptibility!$C144='numbers and coverage by AT'!$G$1,susceptibility!T144,IF(susceptibility!$C173='numbers and coverage by AT'!$G$1,susceptibility!T173,""))))))))</f>
        <v/>
      </c>
      <c r="U31" s="69"/>
      <c r="V31" s="36"/>
      <c r="W31" s="68" t="str">
        <f>IF(susceptibility!$C18='numbers and coverage by AT'!$G$1,susceptibility!W18,IF(susceptibility!$C37='numbers and coverage by AT'!$G$1,susceptibility!W37,IF(susceptibility!$C55='numbers and coverage by AT'!$G$1,susceptibility!W55,IF(susceptibility!$C74='numbers and coverage by AT'!$G$1,susceptibility!W74,IF(susceptibility!$C110='numbers and coverage by AT'!$G$1,susceptibility!W110,IF(susceptibility!$C123='numbers and coverage by AT'!$G$1,susceptibility!W123,IF(susceptibility!$C144='numbers and coverage by AT'!$G$1,susceptibility!W144,IF(susceptibility!$C173='numbers and coverage by AT'!$G$1,susceptibility!W173,""))))))))</f>
        <v/>
      </c>
      <c r="X31" s="69"/>
    </row>
    <row r="32" spans="1:24" x14ac:dyDescent="0.25">
      <c r="A32" s="26" t="str">
        <f>IF(susceptibility!$C19='numbers and coverage by AT'!$G$1,susceptibility!A19,IF(susceptibility!$C38='numbers and coverage by AT'!$G$1,susceptibility!A38,IF(susceptibility!$C75='numbers and coverage by AT'!$G$1,susceptibility!A75,IF(susceptibility!$C111='numbers and coverage by AT'!$G$1,susceptibility!A111,IF(susceptibility!$C124='numbers and coverage by AT'!$G$1,susceptibility!A124,IF(susceptibility!$C145='numbers and coverage by AT'!$G$1,susceptibility!A139,IF(susceptibility!$C145='numbers and coverage by AT'!$G$1,susceptibility!A145,"")))))))</f>
        <v/>
      </c>
      <c r="B32" s="26" t="str">
        <f>IF(susceptibility!$C19='numbers and coverage by AT'!$G$1,susceptibility!B19,IF(susceptibility!$C38='numbers and coverage by AT'!$G$1,susceptibility!B38,IF(susceptibility!$C75='numbers and coverage by AT'!$G$1,susceptibility!B75,IF(susceptibility!$C111='numbers and coverage by AT'!$G$1,susceptibility!B111,IF(susceptibility!$C124='numbers and coverage by AT'!$G$1,susceptibility!B124,IF(susceptibility!$C145='numbers and coverage by AT'!$G$1,susceptibility!B139,IF(susceptibility!$C145='numbers and coverage by AT'!$G$1,susceptibility!B145,"")))))))</f>
        <v/>
      </c>
      <c r="D32" s="36"/>
      <c r="E32" s="68" t="str">
        <f>IF(susceptibility!$C19='numbers and coverage by AT'!$G$1,susceptibility!E19,IF(susceptibility!$C38='numbers and coverage by AT'!$G$1,susceptibility!E38,IF(susceptibility!$C75='numbers and coverage by AT'!$G$1,susceptibility!E75,IF(susceptibility!$C111='numbers and coverage by AT'!$G$1,susceptibility!E111,IF(susceptibility!$C124='numbers and coverage by AT'!$G$1,susceptibility!E124,IF(susceptibility!$C145='numbers and coverage by AT'!$G$1,susceptibility!E139,IF(susceptibility!$C145='numbers and coverage by AT'!$G$1,susceptibility!E145,"")))))))</f>
        <v/>
      </c>
      <c r="F32" s="69"/>
      <c r="G32" s="27"/>
      <c r="H32" s="68" t="str">
        <f>IF(susceptibility!$C19='numbers and coverage by AT'!$G$1,susceptibility!H19,IF(susceptibility!$C38='numbers and coverage by AT'!$G$1,susceptibility!H38,IF(susceptibility!$C75='numbers and coverage by AT'!$G$1,susceptibility!H75,IF(susceptibility!$C111='numbers and coverage by AT'!$G$1,susceptibility!H111,IF(susceptibility!$C124='numbers and coverage by AT'!$G$1,susceptibility!H124,IF(susceptibility!$C145='numbers and coverage by AT'!$G$1,susceptibility!H139,IF(susceptibility!$C145='numbers and coverage by AT'!$G$1,susceptibility!H145,"")))))))</f>
        <v/>
      </c>
      <c r="I32" s="69"/>
      <c r="J32" s="36"/>
      <c r="K32" s="68" t="str">
        <f>IF(susceptibility!$C19='numbers and coverage by AT'!$G$1,susceptibility!K19,IF(susceptibility!$C38='numbers and coverage by AT'!$G$1,susceptibility!K38,IF(susceptibility!$C75='numbers and coverage by AT'!$G$1,susceptibility!K75,IF(susceptibility!$C111='numbers and coverage by AT'!$G$1,susceptibility!K111,IF(susceptibility!$C124='numbers and coverage by AT'!$G$1,susceptibility!K124,IF(susceptibility!$C145='numbers and coverage by AT'!$G$1,susceptibility!K139,IF(susceptibility!$C145='numbers and coverage by AT'!$G$1,susceptibility!K145,"")))))))</f>
        <v/>
      </c>
      <c r="L32" s="69"/>
      <c r="M32" s="36"/>
      <c r="N32" s="68" t="str">
        <f>IF(susceptibility!$C19='numbers and coverage by AT'!$G$1,susceptibility!N19,IF(susceptibility!$C38='numbers and coverage by AT'!$G$1,susceptibility!N38,IF(susceptibility!$C75='numbers and coverage by AT'!$G$1,susceptibility!N75,IF(susceptibility!$C111='numbers and coverage by AT'!$G$1,susceptibility!N111,IF(susceptibility!$C124='numbers and coverage by AT'!$G$1,susceptibility!N124,IF(susceptibility!$C145='numbers and coverage by AT'!$G$1,susceptibility!N139,IF(susceptibility!$C145='numbers and coverage by AT'!$G$1,susceptibility!N145,"")))))))</f>
        <v/>
      </c>
      <c r="O32" s="69"/>
      <c r="P32" s="36"/>
      <c r="Q32" s="68" t="str">
        <f>IF(susceptibility!$C19='numbers and coverage by AT'!$G$1,susceptibility!Q19,IF(susceptibility!$C38='numbers and coverage by AT'!$G$1,susceptibility!Q38,IF(susceptibility!$C75='numbers and coverage by AT'!$G$1,susceptibility!Q75,IF(susceptibility!$C111='numbers and coverage by AT'!$G$1,susceptibility!Q111,IF(susceptibility!$C124='numbers and coverage by AT'!$G$1,susceptibility!Q124,IF(susceptibility!$C145='numbers and coverage by AT'!$G$1,susceptibility!Q139,IF(susceptibility!$C145='numbers and coverage by AT'!$G$1,susceptibility!Q145,"")))))))</f>
        <v/>
      </c>
      <c r="R32" s="69"/>
      <c r="S32" s="36"/>
      <c r="T32" s="68" t="str">
        <f>IF(susceptibility!$C19='numbers and coverage by AT'!$G$1,susceptibility!T19,IF(susceptibility!$C38='numbers and coverage by AT'!$G$1,susceptibility!T38,IF(susceptibility!$C75='numbers and coverage by AT'!$G$1,susceptibility!T75,IF(susceptibility!$C111='numbers and coverage by AT'!$G$1,susceptibility!T111,IF(susceptibility!$C124='numbers and coverage by AT'!$G$1,susceptibility!T124,IF(susceptibility!$C145='numbers and coverage by AT'!$G$1,susceptibility!T139,IF(susceptibility!$C145='numbers and coverage by AT'!$G$1,susceptibility!T145,"")))))))</f>
        <v/>
      </c>
      <c r="U32" s="69"/>
      <c r="V32" s="36"/>
      <c r="W32" s="68" t="str">
        <f>IF(susceptibility!$C19='numbers and coverage by AT'!$G$1,susceptibility!W19,IF(susceptibility!$C38='numbers and coverage by AT'!$G$1,susceptibility!W38,IF(susceptibility!$C75='numbers and coverage by AT'!$G$1,susceptibility!W75,IF(susceptibility!$C111='numbers and coverage by AT'!$G$1,susceptibility!W111,IF(susceptibility!$C124='numbers and coverage by AT'!$G$1,susceptibility!W124,IF(susceptibility!$C145='numbers and coverage by AT'!$G$1,susceptibility!W139,IF(susceptibility!$C145='numbers and coverage by AT'!$G$1,susceptibility!W145,"")))))))</f>
        <v/>
      </c>
      <c r="X32" s="69"/>
    </row>
    <row r="33" spans="1:24" x14ac:dyDescent="0.25">
      <c r="A33" s="26" t="str">
        <f>IF(susceptibility!$C20='numbers and coverage by AT'!$G$1,susceptibility!A20,IF(susceptibility!$C76='numbers and coverage by AT'!$G$1,susceptibility!A76,IF(susceptibility!$C112='numbers and coverage by AT'!$G$1,susceptibility!A112,IF(susceptibility!$C125='numbers and coverage by AT'!$G$1,susceptibility!A125,IF(susceptibility!$C146='numbers and coverage by AT'!$G$1,susceptibility!A146,"")))))</f>
        <v/>
      </c>
      <c r="B33" s="26" t="str">
        <f>IF(susceptibility!$C20='numbers and coverage by AT'!$G$1,susceptibility!B20,IF(susceptibility!$C76='numbers and coverage by AT'!$G$1,susceptibility!B76,IF(susceptibility!$C112='numbers and coverage by AT'!$G$1,susceptibility!B112,IF(susceptibility!$C125='numbers and coverage by AT'!$G$1,susceptibility!B125,IF(susceptibility!$C146='numbers and coverage by AT'!$G$1,susceptibility!B146,"")))))</f>
        <v/>
      </c>
      <c r="D33" s="36"/>
      <c r="E33" s="68" t="str">
        <f>IF(susceptibility!$C20='numbers and coverage by AT'!$G$1,susceptibility!E20,IF(susceptibility!$C76='numbers and coverage by AT'!$G$1,susceptibility!E76,IF(susceptibility!$C112='numbers and coverage by AT'!$G$1,susceptibility!E112,IF(susceptibility!$C125='numbers and coverage by AT'!$G$1,susceptibility!E125,IF(susceptibility!$C146='numbers and coverage by AT'!$G$1,susceptibility!E146,"")))))</f>
        <v/>
      </c>
      <c r="F33" s="69"/>
      <c r="G33" s="27"/>
      <c r="H33" s="68" t="str">
        <f>IF(susceptibility!$C20='numbers and coverage by AT'!$G$1,susceptibility!H20,IF(susceptibility!$C76='numbers and coverage by AT'!$G$1,susceptibility!H76,IF(susceptibility!$C112='numbers and coverage by AT'!$G$1,susceptibility!H112,IF(susceptibility!$C125='numbers and coverage by AT'!$G$1,susceptibility!H125,IF(susceptibility!$C146='numbers and coverage by AT'!$G$1,susceptibility!H146,"")))))</f>
        <v/>
      </c>
      <c r="I33" s="69"/>
      <c r="J33" s="36"/>
      <c r="K33" s="68" t="str">
        <f>IF(susceptibility!$C20='numbers and coverage by AT'!$G$1,susceptibility!K20,IF(susceptibility!$C76='numbers and coverage by AT'!$G$1,susceptibility!K76,IF(susceptibility!$C112='numbers and coverage by AT'!$G$1,susceptibility!K112,IF(susceptibility!$C125='numbers and coverage by AT'!$G$1,susceptibility!K125,IF(susceptibility!$C146='numbers and coverage by AT'!$G$1,susceptibility!K146,"")))))</f>
        <v/>
      </c>
      <c r="L33" s="69"/>
      <c r="M33" s="36"/>
      <c r="N33" s="68" t="str">
        <f>IF(susceptibility!$C20='numbers and coverage by AT'!$G$1,susceptibility!N20,IF(susceptibility!$C76='numbers and coverage by AT'!$G$1,susceptibility!N76,IF(susceptibility!$C112='numbers and coverage by AT'!$G$1,susceptibility!N112,IF(susceptibility!$C125='numbers and coverage by AT'!$G$1,susceptibility!N125,IF(susceptibility!$C146='numbers and coverage by AT'!$G$1,susceptibility!N146,"")))))</f>
        <v/>
      </c>
      <c r="O33" s="69"/>
      <c r="P33" s="36"/>
      <c r="Q33" s="68" t="str">
        <f>IF(susceptibility!$C20='numbers and coverage by AT'!$G$1,susceptibility!Q20,IF(susceptibility!$C76='numbers and coverage by AT'!$G$1,susceptibility!Q76,IF(susceptibility!$C112='numbers and coverage by AT'!$G$1,susceptibility!Q112,IF(susceptibility!$C125='numbers and coverage by AT'!$G$1,susceptibility!Q125,IF(susceptibility!$C146='numbers and coverage by AT'!$G$1,susceptibility!Q146,"")))))</f>
        <v/>
      </c>
      <c r="R33" s="69"/>
      <c r="S33" s="36"/>
      <c r="T33" s="68" t="str">
        <f>IF(susceptibility!$C20='numbers and coverage by AT'!$G$1,susceptibility!T20,IF(susceptibility!$C76='numbers and coverage by AT'!$G$1,susceptibility!T76,IF(susceptibility!$C112='numbers and coverage by AT'!$G$1,susceptibility!T112,IF(susceptibility!$C125='numbers and coverage by AT'!$G$1,susceptibility!T125,IF(susceptibility!$C146='numbers and coverage by AT'!$G$1,susceptibility!T146,"")))))</f>
        <v/>
      </c>
      <c r="U33" s="69"/>
      <c r="V33" s="36"/>
      <c r="W33" s="68" t="str">
        <f>IF(susceptibility!$C20='numbers and coverage by AT'!$G$1,susceptibility!W20,IF(susceptibility!$C76='numbers and coverage by AT'!$G$1,susceptibility!W76,IF(susceptibility!$C112='numbers and coverage by AT'!$G$1,susceptibility!W112,IF(susceptibility!$C125='numbers and coverage by AT'!$G$1,susceptibility!W125,IF(susceptibility!$C146='numbers and coverage by AT'!$G$1,susceptibility!W146,"")))))</f>
        <v/>
      </c>
      <c r="X33" s="69"/>
    </row>
    <row r="34" spans="1:24" x14ac:dyDescent="0.25">
      <c r="A34" s="26" t="str">
        <f>IF(susceptibility!$C77='numbers and coverage by AT'!$G$1,susceptibility!A77,IF(susceptibility!$C113='numbers and coverage by AT'!$G$1,susceptibility!A113,IF(susceptibility!$C147='numbers and coverage by AT'!$G$1,susceptibility!A147,"")))</f>
        <v/>
      </c>
      <c r="B34" s="26" t="str">
        <f>IF(susceptibility!$C77='numbers and coverage by AT'!$G$1,susceptibility!B77,IF(susceptibility!$C113='numbers and coverage by AT'!$G$1,susceptibility!B113,IF(susceptibility!$C147='numbers and coverage by AT'!$G$1,susceptibility!B147,"")))</f>
        <v/>
      </c>
      <c r="D34" s="36"/>
      <c r="E34" s="68" t="str">
        <f>IF(susceptibility!$C77='numbers and coverage by AT'!$G$1,susceptibility!E77,IF(susceptibility!$C113='numbers and coverage by AT'!$G$1,susceptibility!E113,IF(susceptibility!$C147='numbers and coverage by AT'!$G$1,susceptibility!E147,"")))</f>
        <v/>
      </c>
      <c r="F34" s="69"/>
      <c r="G34" s="27"/>
      <c r="H34" s="68" t="str">
        <f>IF(susceptibility!$C77='numbers and coverage by AT'!$G$1,susceptibility!H77,IF(susceptibility!$C113='numbers and coverage by AT'!$G$1,susceptibility!H113,IF(susceptibility!$C147='numbers and coverage by AT'!$G$1,susceptibility!H147,"")))</f>
        <v/>
      </c>
      <c r="I34" s="69"/>
      <c r="J34" s="36"/>
      <c r="K34" s="68" t="str">
        <f>IF(susceptibility!$C77='numbers and coverage by AT'!$G$1,susceptibility!K77,IF(susceptibility!$C113='numbers and coverage by AT'!$G$1,susceptibility!K113,IF(susceptibility!$C147='numbers and coverage by AT'!$G$1,susceptibility!K147,"")))</f>
        <v/>
      </c>
      <c r="L34" s="69"/>
      <c r="M34" s="36"/>
      <c r="N34" s="68" t="str">
        <f>IF(susceptibility!$C77='numbers and coverage by AT'!$G$1,susceptibility!N77,IF(susceptibility!$C113='numbers and coverage by AT'!$G$1,susceptibility!N113,IF(susceptibility!$C147='numbers and coverage by AT'!$G$1,susceptibility!N147,"")))</f>
        <v/>
      </c>
      <c r="O34" s="69"/>
      <c r="P34" s="36"/>
      <c r="Q34" s="68" t="str">
        <f>IF(susceptibility!$C77='numbers and coverage by AT'!$G$1,susceptibility!Q77,IF(susceptibility!$C113='numbers and coverage by AT'!$G$1,susceptibility!Q113,IF(susceptibility!$C147='numbers and coverage by AT'!$G$1,susceptibility!Q147,"")))</f>
        <v/>
      </c>
      <c r="R34" s="69"/>
      <c r="S34" s="36"/>
      <c r="T34" s="68" t="str">
        <f>IF(susceptibility!$C77='numbers and coverage by AT'!$G$1,susceptibility!T77,IF(susceptibility!$C113='numbers and coverage by AT'!$G$1,susceptibility!T113,IF(susceptibility!$C147='numbers and coverage by AT'!$G$1,susceptibility!T147,"")))</f>
        <v/>
      </c>
      <c r="U34" s="69"/>
      <c r="V34" s="36"/>
      <c r="W34" s="68" t="str">
        <f>IF(susceptibility!$C77='numbers and coverage by AT'!$G$1,susceptibility!W77,IF(susceptibility!$C113='numbers and coverage by AT'!$G$1,susceptibility!W113,IF(susceptibility!$C147='numbers and coverage by AT'!$G$1,susceptibility!W147,"")))</f>
        <v/>
      </c>
      <c r="X34" s="69"/>
    </row>
    <row r="35" spans="1:24" x14ac:dyDescent="0.25">
      <c r="A35" s="26" t="str">
        <f>IF(susceptibility!$C78='numbers and coverage by AT'!$G$1,susceptibility!A78,IF(susceptibility!$C114='numbers and coverage by AT'!$G$1,susceptibility!A114,IF(susceptibility!$C148='numbers and coverage by AT'!$G$1,susceptibility!A148,"")))</f>
        <v/>
      </c>
      <c r="B35" s="26" t="str">
        <f>IF(susceptibility!$C78='numbers and coverage by AT'!$G$1,susceptibility!B78,IF(susceptibility!$C114='numbers and coverage by AT'!$G$1,susceptibility!B114,IF(susceptibility!$C148='numbers and coverage by AT'!$G$1,susceptibility!B148,"")))</f>
        <v/>
      </c>
      <c r="D35" s="36"/>
      <c r="E35" s="68" t="str">
        <f>IF(susceptibility!$C78='numbers and coverage by AT'!$G$1,susceptibility!E78,IF(susceptibility!$C114='numbers and coverage by AT'!$G$1,susceptibility!E114,IF(susceptibility!$C148='numbers and coverage by AT'!$G$1,susceptibility!E148,"")))</f>
        <v/>
      </c>
      <c r="F35" s="69"/>
      <c r="G35" s="27"/>
      <c r="H35" s="68" t="str">
        <f>IF(susceptibility!$C78='numbers and coverage by AT'!$G$1,susceptibility!H78,IF(susceptibility!$C114='numbers and coverage by AT'!$G$1,susceptibility!H114,IF(susceptibility!$C148='numbers and coverage by AT'!$G$1,susceptibility!H148,"")))</f>
        <v/>
      </c>
      <c r="I35" s="69"/>
      <c r="J35" s="36"/>
      <c r="K35" s="68" t="str">
        <f>IF(susceptibility!$C78='numbers and coverage by AT'!$G$1,susceptibility!K78,IF(susceptibility!$C114='numbers and coverage by AT'!$G$1,susceptibility!K114,IF(susceptibility!$C148='numbers and coverage by AT'!$G$1,susceptibility!K148,"")))</f>
        <v/>
      </c>
      <c r="L35" s="69"/>
      <c r="M35" s="36"/>
      <c r="N35" s="68" t="str">
        <f>IF(susceptibility!$C78='numbers and coverage by AT'!$G$1,susceptibility!N78,IF(susceptibility!$C114='numbers and coverage by AT'!$G$1,susceptibility!N114,IF(susceptibility!$C148='numbers and coverage by AT'!$G$1,susceptibility!N148,"")))</f>
        <v/>
      </c>
      <c r="O35" s="69"/>
      <c r="P35" s="36"/>
      <c r="Q35" s="68" t="str">
        <f>IF(susceptibility!$C78='numbers and coverage by AT'!$G$1,susceptibility!Q78,IF(susceptibility!$C114='numbers and coverage by AT'!$G$1,susceptibility!Q114,IF(susceptibility!$C148='numbers and coverage by AT'!$G$1,susceptibility!Q148,"")))</f>
        <v/>
      </c>
      <c r="R35" s="69"/>
      <c r="S35" s="36"/>
      <c r="T35" s="68" t="str">
        <f>IF(susceptibility!$C78='numbers and coverage by AT'!$G$1,susceptibility!T78,IF(susceptibility!$C114='numbers and coverage by AT'!$G$1,susceptibility!T114,IF(susceptibility!$C148='numbers and coverage by AT'!$G$1,susceptibility!T148,"")))</f>
        <v/>
      </c>
      <c r="U35" s="69"/>
      <c r="V35" s="36"/>
      <c r="W35" s="68" t="str">
        <f>IF(susceptibility!$C78='numbers and coverage by AT'!$G$1,susceptibility!W78,IF(susceptibility!$C114='numbers and coverage by AT'!$G$1,susceptibility!W114,IF(susceptibility!$C148='numbers and coverage by AT'!$G$1,susceptibility!W148,"")))</f>
        <v/>
      </c>
      <c r="X35" s="69"/>
    </row>
    <row r="36" spans="1:24" x14ac:dyDescent="0.25">
      <c r="A36" s="26" t="str">
        <f>IF(susceptibility!$C115='numbers and coverage by AT'!$G$1,susceptibility!A115,IF(susceptibility!$C149='numbers and coverage by AT'!$G$1,susceptibility!A149,""))</f>
        <v/>
      </c>
      <c r="B36" s="26" t="str">
        <f>IF(susceptibility!$C115='numbers and coverage by AT'!$G$1,susceptibility!B115,IF(susceptibility!$C149='numbers and coverage by AT'!$G$1,susceptibility!B149,""))</f>
        <v/>
      </c>
      <c r="D36" s="36"/>
      <c r="E36" s="68" t="str">
        <f>IF(susceptibility!$C115='numbers and coverage by AT'!$G$1,susceptibility!E115,IF(susceptibility!$C149='numbers and coverage by AT'!$G$1,susceptibility!E149,""))</f>
        <v/>
      </c>
      <c r="F36" s="69"/>
      <c r="G36" s="27"/>
      <c r="H36" s="68" t="str">
        <f>IF(susceptibility!$C115='numbers and coverage by AT'!$G$1,susceptibility!H115,IF(susceptibility!$C149='numbers and coverage by AT'!$G$1,susceptibility!H149,""))</f>
        <v/>
      </c>
      <c r="I36" s="69"/>
      <c r="J36" s="36"/>
      <c r="K36" s="68" t="str">
        <f>IF(susceptibility!$C115='numbers and coverage by AT'!$G$1,susceptibility!K115,IF(susceptibility!$C149='numbers and coverage by AT'!$G$1,susceptibility!K149,""))</f>
        <v/>
      </c>
      <c r="L36" s="69"/>
      <c r="M36" s="36"/>
      <c r="N36" s="68" t="str">
        <f>IF(susceptibility!$C115='numbers and coverage by AT'!$G$1,susceptibility!N115,IF(susceptibility!$C149='numbers and coverage by AT'!$G$1,susceptibility!N149,""))</f>
        <v/>
      </c>
      <c r="O36" s="69"/>
      <c r="P36" s="36"/>
      <c r="Q36" s="68" t="str">
        <f>IF(susceptibility!$C115='numbers and coverage by AT'!$G$1,susceptibility!Q115,IF(susceptibility!$C149='numbers and coverage by AT'!$G$1,susceptibility!Q149,""))</f>
        <v/>
      </c>
      <c r="R36" s="69"/>
      <c r="S36" s="36"/>
      <c r="T36" s="68" t="str">
        <f>IF(susceptibility!$C115='numbers and coverage by AT'!$G$1,susceptibility!T115,IF(susceptibility!$C149='numbers and coverage by AT'!$G$1,susceptibility!T149,""))</f>
        <v/>
      </c>
      <c r="U36" s="69"/>
      <c r="V36" s="36"/>
      <c r="W36" s="68" t="str">
        <f>IF(susceptibility!$C115='numbers and coverage by AT'!$G$1,susceptibility!W115,IF(susceptibility!$C149='numbers and coverage by AT'!$G$1,susceptibility!W149,""))</f>
        <v/>
      </c>
      <c r="X36" s="69"/>
    </row>
    <row r="37" spans="1:24" x14ac:dyDescent="0.25">
      <c r="A37" s="17" t="str">
        <f>IF(susceptibility!$C116='numbers and coverage by AT'!$G$1,susceptibility!A116,"")</f>
        <v/>
      </c>
      <c r="B37" s="17" t="str">
        <f>IF(susceptibility!$C116='numbers and coverage by AT'!$G$1,susceptibility!B116,"")</f>
        <v/>
      </c>
      <c r="D37" s="36"/>
      <c r="E37" s="68" t="str">
        <f>IF(susceptibility!$C116='numbers and coverage by AT'!$G$1,susceptibility!E116,"")</f>
        <v/>
      </c>
      <c r="F37" s="69"/>
      <c r="G37" s="27"/>
      <c r="H37" s="68" t="str">
        <f>IF(susceptibility!$C116='numbers and coverage by AT'!$G$1,susceptibility!H116,"")</f>
        <v/>
      </c>
      <c r="I37" s="69"/>
      <c r="J37" s="36"/>
      <c r="K37" s="68" t="str">
        <f>IF(susceptibility!$C116='numbers and coverage by AT'!$G$1,susceptibility!K116,"")</f>
        <v/>
      </c>
      <c r="L37" s="69"/>
      <c r="M37" s="36"/>
      <c r="N37" s="68" t="str">
        <f>IF(susceptibility!$C116='numbers and coverage by AT'!$G$1,susceptibility!N116,"")</f>
        <v/>
      </c>
      <c r="O37" s="69"/>
      <c r="P37" s="36"/>
      <c r="Q37" s="68" t="str">
        <f>IF(susceptibility!$C116='numbers and coverage by AT'!$G$1,susceptibility!Q116,"")</f>
        <v/>
      </c>
      <c r="R37" s="69"/>
      <c r="S37" s="36"/>
      <c r="T37" s="68" t="str">
        <f>IF(susceptibility!$C116='numbers and coverage by AT'!$G$1,susceptibility!T116,"")</f>
        <v/>
      </c>
      <c r="U37" s="69"/>
      <c r="V37" s="36"/>
      <c r="W37" s="68" t="str">
        <f>IF(susceptibility!$C116='numbers and coverage by AT'!$G$1,susceptibility!W116,"")</f>
        <v/>
      </c>
      <c r="X37" s="69"/>
    </row>
    <row r="38" spans="1:24" x14ac:dyDescent="0.25">
      <c r="D38" s="36"/>
      <c r="E38" s="36"/>
      <c r="F38" s="36"/>
      <c r="G38" s="36"/>
      <c r="H38" s="36"/>
      <c r="I38" s="36"/>
      <c r="J38" s="36"/>
      <c r="K38" s="36"/>
      <c r="L38" s="36"/>
      <c r="M38" s="36"/>
      <c r="N38" s="36"/>
      <c r="O38" s="36"/>
      <c r="P38" s="36"/>
      <c r="Q38" s="36"/>
      <c r="R38" s="36"/>
      <c r="S38" s="36"/>
      <c r="T38" s="36"/>
      <c r="U38" s="36"/>
      <c r="V38" s="36"/>
      <c r="W38" s="36"/>
      <c r="X38" s="36"/>
    </row>
    <row r="39" spans="1:24" x14ac:dyDescent="0.25">
      <c r="A39" s="28" t="s">
        <v>479</v>
      </c>
      <c r="D39" s="36"/>
      <c r="E39" s="36"/>
      <c r="F39" s="36"/>
      <c r="G39" s="36"/>
      <c r="H39" s="36"/>
      <c r="I39" s="36"/>
      <c r="J39" s="36"/>
      <c r="K39" s="36"/>
      <c r="L39" s="36"/>
      <c r="M39" s="36"/>
      <c r="N39" s="36"/>
      <c r="O39" s="36"/>
      <c r="P39" s="36"/>
      <c r="Q39" s="36"/>
      <c r="R39" s="36"/>
      <c r="S39" s="36"/>
      <c r="T39" s="36"/>
      <c r="U39" s="36"/>
      <c r="V39" s="36"/>
      <c r="W39" s="36"/>
      <c r="X39" s="36"/>
    </row>
    <row r="40" spans="1:24" x14ac:dyDescent="0.25">
      <c r="D40" s="36"/>
      <c r="E40" s="36"/>
      <c r="F40" s="36"/>
      <c r="G40" s="36"/>
      <c r="H40" s="36"/>
      <c r="I40" s="36"/>
      <c r="J40" s="36"/>
      <c r="K40" s="36"/>
      <c r="L40" s="36"/>
      <c r="M40" s="36"/>
      <c r="N40" s="36"/>
      <c r="O40" s="36"/>
      <c r="P40" s="36"/>
      <c r="Q40" s="36"/>
      <c r="R40" s="36"/>
      <c r="S40" s="36"/>
      <c r="T40" s="36"/>
      <c r="U40" s="36"/>
      <c r="V40" s="36"/>
      <c r="W40" s="36"/>
      <c r="X40" s="36"/>
    </row>
    <row r="41" spans="1:24" x14ac:dyDescent="0.25">
      <c r="C41" s="28" t="s">
        <v>474</v>
      </c>
      <c r="D41" s="57" t="s">
        <v>425</v>
      </c>
      <c r="E41" s="58"/>
      <c r="F41" s="59"/>
      <c r="G41" s="57" t="s">
        <v>430</v>
      </c>
      <c r="H41" s="58"/>
      <c r="I41" s="59"/>
      <c r="J41" s="57" t="s">
        <v>429</v>
      </c>
      <c r="K41" s="58"/>
      <c r="L41" s="59"/>
      <c r="M41" s="57" t="s">
        <v>428</v>
      </c>
      <c r="N41" s="58"/>
      <c r="O41" s="59"/>
      <c r="P41" s="57" t="s">
        <v>427</v>
      </c>
      <c r="Q41" s="58"/>
      <c r="R41" s="59"/>
      <c r="S41" s="57" t="s">
        <v>463</v>
      </c>
      <c r="T41" s="58"/>
      <c r="U41" s="59"/>
      <c r="V41" s="57" t="s">
        <v>426</v>
      </c>
      <c r="W41" s="58"/>
      <c r="X41" s="59"/>
    </row>
    <row r="42" spans="1:24" x14ac:dyDescent="0.25">
      <c r="C42" s="29" t="s">
        <v>464</v>
      </c>
      <c r="D42" s="35" t="s">
        <v>466</v>
      </c>
      <c r="E42" s="35" t="s">
        <v>465</v>
      </c>
      <c r="F42" s="35" t="s">
        <v>478</v>
      </c>
      <c r="G42" s="35" t="s">
        <v>466</v>
      </c>
      <c r="H42" s="35" t="s">
        <v>465</v>
      </c>
      <c r="I42" s="35" t="s">
        <v>478</v>
      </c>
      <c r="J42" s="35" t="s">
        <v>466</v>
      </c>
      <c r="K42" s="35" t="s">
        <v>465</v>
      </c>
      <c r="L42" s="35" t="s">
        <v>478</v>
      </c>
      <c r="M42" s="35" t="s">
        <v>466</v>
      </c>
      <c r="N42" s="35" t="s">
        <v>465</v>
      </c>
      <c r="O42" s="35" t="s">
        <v>478</v>
      </c>
      <c r="P42" s="35" t="s">
        <v>466</v>
      </c>
      <c r="Q42" s="35" t="s">
        <v>465</v>
      </c>
      <c r="R42" s="35" t="s">
        <v>478</v>
      </c>
      <c r="S42" s="35" t="s">
        <v>466</v>
      </c>
      <c r="T42" s="35" t="s">
        <v>465</v>
      </c>
      <c r="U42" s="35" t="s">
        <v>478</v>
      </c>
      <c r="V42" s="35" t="s">
        <v>466</v>
      </c>
      <c r="W42" s="35" t="s">
        <v>465</v>
      </c>
      <c r="X42" s="35" t="s">
        <v>478</v>
      </c>
    </row>
    <row r="43" spans="1:24" x14ac:dyDescent="0.25">
      <c r="A43" s="30" t="str">
        <f>IF(newnumbers!$C2='numbers and coverage by AT'!$G$1,newnumbers!A2,IF(newnumbers!$C7='numbers and coverage by AT'!$G$1,newnumbers!A7,IF(newnumbers!$C12='numbers and coverage by AT'!$G$1,newnumbers!A12,IF(newnumbers!$C21='numbers and coverage by AT'!$G$1,newnumbers!A21,IF(newnumbers!$C26='numbers and coverage by AT'!$G$1,newnumbers!A26,IF(newnumbers!$C31='numbers and coverage by AT'!$G$1,newnumbers!A31,IF(newnumbers!$C39='numbers and coverage by AT'!$G$1,newnumbers!A39,IF(newnumbers!$C44='numbers and coverage by AT'!$G$1,newnumbers!A44,IF(newnumbers!$C49='numbers and coverage by AT'!$G$1,newnumbers!A49,IF(newnumbers!$C56='numbers and coverage by AT'!$G$1,newnumbers!A56,IF(newnumbers!$C62='numbers and coverage by AT'!$G$1,newnumbers!A62,IF(newnumbers!$C68='numbers and coverage by AT'!$G$1,newnumbers!A68,IF(newnumbers!$C79='numbers and coverage by AT'!$G$1,newnumbers!A79,IF(newnumbers!$C85='numbers and coverage by AT'!$G$1,newnumbers!A85,IF(newnumbers!$C89='numbers and coverage by AT'!$G$1,newnumbers!A89,IF(newnumbers!$C95='numbers and coverage by AT'!$G$1,newnumbers!A95,IF(newnumbers!$C99='numbers and coverage by AT'!$G$1,newnumbers!A99,IF(newnumbers!$C104='numbers and coverage by AT'!$G$1,newnumbers!A104,IF(newnumbers!$C117='numbers and coverage by AT'!$G$1,newnumbers!A117,IF(newnumbers!$C126='numbers and coverage by AT'!$G$1,newnumbers!A126,IF(newnumbers!$C132='numbers and coverage by AT'!$G$1,newnumbers!A132,IF(newnumbers!$C138='numbers and coverage by AT'!$G$1,newnumbers!A138,IF(newnumbers!$C150='numbers and coverage by AT'!$G$1,newnumbers!A150,IF(newnumbers!$C156='numbers and coverage by AT'!$G$1,newnumbers!A156,IF(newnumbers!$C162='numbers and coverage by AT'!$G$1,newnumbers!A162,IF(newnumbers!$C167='numbers and coverage by AT'!$G$1,newnumbers!A167,IF(newnumbers!$C174='numbers and coverage by AT'!$G$1,newnumbers!A174,"")))))))))))))))))))))))))))</f>
        <v>5J4</v>
      </c>
      <c r="B43" s="30" t="str">
        <f>IF(newnumbers!$C2='numbers and coverage by AT'!$G$1,newnumbers!B2,IF(newnumbers!$C7='numbers and coverage by AT'!$G$1,newnumbers!B7,IF(newnumbers!$C12='numbers and coverage by AT'!$G$1,newnumbers!B12,IF(newnumbers!$C21='numbers and coverage by AT'!$G$1,newnumbers!B21,IF(newnumbers!$C26='numbers and coverage by AT'!$G$1,newnumbers!B26,IF(newnumbers!$C31='numbers and coverage by AT'!$G$1,newnumbers!B31,IF(newnumbers!$C39='numbers and coverage by AT'!$G$1,newnumbers!B39,IF(newnumbers!$C44='numbers and coverage by AT'!$G$1,newnumbers!B44,IF(newnumbers!$C49='numbers and coverage by AT'!$G$1,newnumbers!B49,IF(newnumbers!$C56='numbers and coverage by AT'!$G$1,newnumbers!B56,IF(newnumbers!$C62='numbers and coverage by AT'!$G$1,newnumbers!B62,IF(newnumbers!$C68='numbers and coverage by AT'!$G$1,newnumbers!B68,IF(newnumbers!$C79='numbers and coverage by AT'!$G$1,newnumbers!B79,IF(newnumbers!$C85='numbers and coverage by AT'!$G$1,newnumbers!B85,IF(newnumbers!$C89='numbers and coverage by AT'!$G$1,newnumbers!B89,IF(newnumbers!$C95='numbers and coverage by AT'!$G$1,newnumbers!B95,IF(newnumbers!$C99='numbers and coverage by AT'!$G$1,newnumbers!B99,IF(newnumbers!$C104='numbers and coverage by AT'!$G$1,newnumbers!B104,IF(newnumbers!$C117='numbers and coverage by AT'!$G$1,newnumbers!B117,IF(newnumbers!$C126='numbers and coverage by AT'!$G$1,newnumbers!B126,IF(newnumbers!$C132='numbers and coverage by AT'!$G$1,newnumbers!B132,IF(newnumbers!$C138='numbers and coverage by AT'!$G$1,newnumbers!B138,IF(newnumbers!$C150='numbers and coverage by AT'!$G$1,newnumbers!B150,IF(newnumbers!$C156='numbers and coverage by AT'!$G$1,newnumbers!B156,IF(newnumbers!$C162='numbers and coverage by AT'!$G$1,newnumbers!B162,IF(newnumbers!$C167='numbers and coverage by AT'!$G$1,newnumbers!B167,IF(newnumbers!$C174='numbers and coverage by AT'!$G$1,newnumbers!B174,"")))))))))))))))))))))))))))</f>
        <v>Knowsley PCT</v>
      </c>
      <c r="C43" s="30">
        <f>IF('adjusted coverage'!$C2='numbers and coverage by AT'!$G$1,'adjusted coverage'!AH2,IF('adjusted coverage'!$C7='numbers and coverage by AT'!$G$1,'adjusted coverage'!AH7,IF('adjusted coverage'!$C12='numbers and coverage by AT'!$G$1,'adjusted coverage'!AH12,IF('adjusted coverage'!$C21='numbers and coverage by AT'!$G$1,'adjusted coverage'!AH21,IF('adjusted coverage'!$C26='numbers and coverage by AT'!$G$1,'adjusted coverage'!AH26,IF('adjusted coverage'!$C31='numbers and coverage by AT'!$G$1,'adjusted coverage'!AH31,IF('adjusted coverage'!$C39='numbers and coverage by AT'!$G$1,'adjusted coverage'!AH39,IF('adjusted coverage'!$C44='numbers and coverage by AT'!$G$1,'adjusted coverage'!AH44,IF('adjusted coverage'!$C49='numbers and coverage by AT'!$G$1,'adjusted coverage'!AH49,IF('adjusted coverage'!$C56='numbers and coverage by AT'!$G$1,'adjusted coverage'!AH56,IF('adjusted coverage'!$C62='numbers and coverage by AT'!$G$1,'adjusted coverage'!AH62,IF('adjusted coverage'!$C68='numbers and coverage by AT'!$G$1,'adjusted coverage'!AH68,IF('adjusted coverage'!$C79='numbers and coverage by AT'!$G$1,'adjusted coverage'!AH79,IF('adjusted coverage'!$C85='numbers and coverage by AT'!$G$1,'adjusted coverage'!AH85,IF('adjusted coverage'!$C89='numbers and coverage by AT'!$G$1,'adjusted coverage'!AH89,IF('adjusted coverage'!$C95='numbers and coverage by AT'!$G$1,'adjusted coverage'!AH95,IF('adjusted coverage'!$C99='numbers and coverage by AT'!$G$1,'adjusted coverage'!AH99,IF('adjusted coverage'!$C104='numbers and coverage by AT'!$G$1,'adjusted coverage'!AH104,IF('adjusted coverage'!$C117='numbers and coverage by AT'!$G$1,'adjusted coverage'!AH117,IF('adjusted coverage'!$C126='numbers and coverage by AT'!$G$1,'adjusted coverage'!AH126,IF('adjusted coverage'!$C132='numbers and coverage by AT'!$G$1,'adjusted coverage'!AH132,IF('adjusted coverage'!$C138='numbers and coverage by AT'!$G$1,'adjusted coverage'!AH132,IF('adjusted coverage'!$C138='numbers and coverage by AT'!$G$1,'adjusted coverage'!AH138,IF('adjusted coverage'!$C150='numbers and coverage by AT'!$G$1,'adjusted coverage'!AH150,IF('adjusted coverage'!$C156='numbers and coverage by AT'!$G$1,'adjusted coverage'!AH156,IF('adjusted coverage'!$C162='numbers and coverage by AT'!$G$1,'adjusted coverage'!AH162,IF('adjusted coverage'!$C167='numbers and coverage by AT'!$G$1,'adjusted coverage'!AH167,IF('adjusted coverage'!$C174='numbers and coverage by AT'!$G$1,'adjusted coverage'!AH174,""))))))))))))))))))))))))))))</f>
        <v>1894</v>
      </c>
      <c r="D43" s="43">
        <f>IF(newnumbers!$C2='numbers and coverage by AT'!$G$1,newnumbers!D2,IF(newnumbers!$C7='numbers and coverage by AT'!$G$1,newnumbers!D7,IF(newnumbers!$C12='numbers and coverage by AT'!$G$1,newnumbers!D12,IF(newnumbers!$C21='numbers and coverage by AT'!$G$1,newnumbers!D21,IF(newnumbers!$C26='numbers and coverage by AT'!$G$1,newnumbers!D26,IF(newnumbers!$C31='numbers and coverage by AT'!$G$1,newnumbers!D31,IF(newnumbers!$C39='numbers and coverage by AT'!$G$1,newnumbers!D39,IF(newnumbers!$C44='numbers and coverage by AT'!$G$1,newnumbers!D44,IF(newnumbers!$C49='numbers and coverage by AT'!$G$1,newnumbers!D49,IF(newnumbers!$C56='numbers and coverage by AT'!$G$1,newnumbers!D56,IF(newnumbers!$C62='numbers and coverage by AT'!$G$1,newnumbers!D62,IF(newnumbers!$C68='numbers and coverage by AT'!$G$1,newnumbers!D68,IF(newnumbers!$C79='numbers and coverage by AT'!$G$1,newnumbers!D79,IF(newnumbers!$C85='numbers and coverage by AT'!$G$1,newnumbers!D85,IF(newnumbers!$C89='numbers and coverage by AT'!$G$1,newnumbers!D89,IF(newnumbers!$C95='numbers and coverage by AT'!$G$1,newnumbers!D95,IF(newnumbers!$C99='numbers and coverage by AT'!$G$1,newnumbers!D99,IF(newnumbers!$C104='numbers and coverage by AT'!$G$1,newnumbers!D104,IF(newnumbers!$C117='numbers and coverage by AT'!$G$1,newnumbers!D117,IF(newnumbers!$C126='numbers and coverage by AT'!$G$1,newnumbers!D126,IF(newnumbers!$C132='numbers and coverage by AT'!$G$1,newnumbers!D132,IF(newnumbers!$C138='numbers and coverage by AT'!$G$1,newnumbers!D138,IF(newnumbers!$C150='numbers and coverage by AT'!$G$1,newnumbers!D150,IF(newnumbers!$C156='numbers and coverage by AT'!$G$1,newnumbers!D156,IF(newnumbers!$C162='numbers and coverage by AT'!$G$1,newnumbers!D162,IF(newnumbers!$C167='numbers and coverage by AT'!$G$1,newnumbers!D167,IF(newnumbers!$C174='numbers and coverage by AT'!$G$1,newnumbers!D174,"")))))))))))))))))))))))))))</f>
        <v>47.516999999999932</v>
      </c>
      <c r="E43" s="43">
        <f>IF(newnumbers!$C2='numbers and coverage by AT'!$G$1,newnumbers!E2,IF(newnumbers!$C7='numbers and coverage by AT'!$G$1,newnumbers!E7,IF(newnumbers!$C12='numbers and coverage by AT'!$G$1,newnumbers!E12,IF(newnumbers!$C21='numbers and coverage by AT'!$G$1,newnumbers!E21,IF(newnumbers!$C26='numbers and coverage by AT'!$G$1,newnumbers!E26,IF(newnumbers!$C31='numbers and coverage by AT'!$G$1,newnumbers!E31,IF(newnumbers!$C39='numbers and coverage by AT'!$G$1,newnumbers!E39,IF(newnumbers!$C44='numbers and coverage by AT'!$G$1,newnumbers!E44,IF(newnumbers!$C49='numbers and coverage by AT'!$G$1,newnumbers!E49,IF(newnumbers!$C56='numbers and coverage by AT'!$G$1,newnumbers!E56,IF(newnumbers!$C62='numbers and coverage by AT'!$G$1,newnumbers!E62,IF(newnumbers!$C68='numbers and coverage by AT'!$G$1,newnumbers!E68,IF(newnumbers!$C79='numbers and coverage by AT'!$G$1,newnumbers!E79,IF(newnumbers!$C85='numbers and coverage by AT'!$G$1,newnumbers!E85,IF(newnumbers!$C89='numbers and coverage by AT'!$G$1,newnumbers!E89,IF(newnumbers!$C95='numbers and coverage by AT'!$G$1,newnumbers!E95,IF(newnumbers!$C99='numbers and coverage by AT'!$G$1,newnumbers!E99,IF(newnumbers!$C104='numbers and coverage by AT'!$G$1,newnumbers!E104,IF(newnumbers!$C117='numbers and coverage by AT'!$G$1,newnumbers!E117,IF(newnumbers!$C126='numbers and coverage by AT'!$G$1,newnumbers!E126,IF(newnumbers!$C132='numbers and coverage by AT'!$G$1,newnumbers!E132,IF(newnumbers!$C138='numbers and coverage by AT'!$G$1,newnumbers!E138,IF(newnumbers!$C150='numbers and coverage by AT'!$G$1,newnumbers!E150,IF(newnumbers!$C156='numbers and coverage by AT'!$G$1,newnumbers!E156,IF(newnumbers!$C162='numbers and coverage by AT'!$G$1,newnumbers!E162,IF(newnumbers!$C167='numbers and coverage by AT'!$G$1,newnumbers!E167,IF(newnumbers!$C174='numbers and coverage by AT'!$G$1,newnumbers!E174,"")))))))))))))))))))))))))))</f>
        <v>148.61699999999996</v>
      </c>
      <c r="F43" s="43">
        <f>IF(newnumbers!$C2='numbers and coverage by AT'!$G$1,newnumbers!F2,IF(newnumbers!$C7='numbers and coverage by AT'!$G$1,newnumbers!F7,IF(newnumbers!$C12='numbers and coverage by AT'!$G$1,newnumbers!F12,IF(newnumbers!$C21='numbers and coverage by AT'!$G$1,newnumbers!F21,IF(newnumbers!$C26='numbers and coverage by AT'!$G$1,newnumbers!F26,IF(newnumbers!$C31='numbers and coverage by AT'!$G$1,newnumbers!F31,IF(newnumbers!$C39='numbers and coverage by AT'!$G$1,newnumbers!F39,IF(newnumbers!$C44='numbers and coverage by AT'!$G$1,newnumbers!F44,IF(newnumbers!$C49='numbers and coverage by AT'!$G$1,newnumbers!F49,IF(newnumbers!$C56='numbers and coverage by AT'!$G$1,newnumbers!F56,IF(newnumbers!$C62='numbers and coverage by AT'!$G$1,newnumbers!F62,IF(newnumbers!$C68='numbers and coverage by AT'!$G$1,newnumbers!F68,IF(newnumbers!$C79='numbers and coverage by AT'!$G$1,newnumbers!F79,IF(newnumbers!$C85='numbers and coverage by AT'!$G$1,newnumbers!F85,IF(newnumbers!$C89='numbers and coverage by AT'!$G$1,newnumbers!F89,IF(newnumbers!$C95='numbers and coverage by AT'!$G$1,newnumbers!F95,IF(newnumbers!$C99='numbers and coverage by AT'!$G$1,newnumbers!F99,IF(newnumbers!$C104='numbers and coverage by AT'!$G$1,newnumbers!F104,IF(newnumbers!$C117='numbers and coverage by AT'!$G$1,newnumbers!F117,IF(newnumbers!$C126='numbers and coverage by AT'!$G$1,newnumbers!F126,IF(newnumbers!$C132='numbers and coverage by AT'!$G$1,newnumbers!F132,IF(newnumbers!$C138='numbers and coverage by AT'!$G$1,newnumbers!F138,IF(newnumbers!$C150='numbers and coverage by AT'!$G$1,newnumbers!F150,IF(newnumbers!$C156='numbers and coverage by AT'!$G$1,newnumbers!F156,IF(newnumbers!$C162='numbers and coverage by AT'!$G$1,newnumbers!F162,IF(newnumbers!$C167='numbers and coverage by AT'!$G$1,newnumbers!F167,IF(newnumbers!$C174='numbers and coverage by AT'!$G$1,newnumbers!F174,"")))))))))))))))))))))))))))</f>
        <v>368.00400000000013</v>
      </c>
      <c r="G43" s="43">
        <f>IF(newnumbers!$C2='numbers and coverage by AT'!$G$1,newnumbers!G2,IF(newnumbers!$C7='numbers and coverage by AT'!$G$1,newnumbers!G7,IF(newnumbers!$C12='numbers and coverage by AT'!$G$1,newnumbers!G12,IF(newnumbers!$C21='numbers and coverage by AT'!$G$1,newnumbers!G21,IF(newnumbers!$C26='numbers and coverage by AT'!$G$1,newnumbers!G26,IF(newnumbers!$C31='numbers and coverage by AT'!$G$1,newnumbers!G31,IF(newnumbers!$C39='numbers and coverage by AT'!$G$1,newnumbers!G39,IF(newnumbers!$C44='numbers and coverage by AT'!$G$1,newnumbers!G44,IF(newnumbers!$C49='numbers and coverage by AT'!$G$1,newnumbers!G49,IF(newnumbers!$C56='numbers and coverage by AT'!$G$1,newnumbers!G56,IF(newnumbers!$C62='numbers and coverage by AT'!$G$1,newnumbers!G62,IF(newnumbers!$C68='numbers and coverage by AT'!$G$1,newnumbers!G68,IF(newnumbers!$C79='numbers and coverage by AT'!$G$1,newnumbers!G79,IF(newnumbers!$C85='numbers and coverage by AT'!$G$1,newnumbers!G85,IF(newnumbers!$C89='numbers and coverage by AT'!$G$1,newnumbers!G89,IF(newnumbers!$C95='numbers and coverage by AT'!$G$1,newnumbers!G95,IF(newnumbers!$C99='numbers and coverage by AT'!$G$1,newnumbers!G99,IF(newnumbers!$C104='numbers and coverage by AT'!$G$1,newnumbers!G104,IF(newnumbers!$C117='numbers and coverage by AT'!$G$1,newnumbers!G117,IF(newnumbers!$C126='numbers and coverage by AT'!$G$1,newnumbers!G126,IF(newnumbers!$C132='numbers and coverage by AT'!$G$1,newnumbers!G132,IF(newnumbers!$C138='numbers and coverage by AT'!$G$1,newnumbers!G138,IF(newnumbers!$C150='numbers and coverage by AT'!$G$1,newnumbers!G150,IF(newnumbers!$C156='numbers and coverage by AT'!$G$1,newnumbers!G156,IF(newnumbers!$C162='numbers and coverage by AT'!$G$1,newnumbers!G162,IF(newnumbers!$C167='numbers and coverage by AT'!$G$1,newnumbers!G167,IF(newnumbers!$C174='numbers and coverage by AT'!$G$1,newnumbers!G174,"")))))))))))))))))))))))))))</f>
        <v>63.066299999999856</v>
      </c>
      <c r="H43" s="44">
        <f>IF(newnumbers!$C2='numbers and coverage by AT'!$G$1,newnumbers!H2,IF(newnumbers!$C7='numbers and coverage by AT'!$G$1,newnumbers!H7,IF(newnumbers!$C12='numbers and coverage by AT'!$G$1,newnumbers!H12,IF(newnumbers!$C21='numbers and coverage by AT'!$G$1,newnumbers!H21,IF(newnumbers!$C26='numbers and coverage by AT'!$G$1,newnumbers!H26,IF(newnumbers!$C31='numbers and coverage by AT'!$G$1,newnumbers!H31,IF(newnumbers!$C39='numbers and coverage by AT'!$G$1,newnumbers!H39,IF(newnumbers!$C44='numbers and coverage by AT'!$G$1,newnumbers!H44,IF(newnumbers!$C49='numbers and coverage by AT'!$G$1,newnumbers!H49,IF(newnumbers!$C56='numbers and coverage by AT'!$G$1,newnumbers!H56,IF(newnumbers!$C62='numbers and coverage by AT'!$G$1,newnumbers!H62,IF(newnumbers!$C68='numbers and coverage by AT'!$G$1,newnumbers!H68,IF(newnumbers!$C79='numbers and coverage by AT'!$G$1,newnumbers!H79,IF(newnumbers!$C85='numbers and coverage by AT'!$G$1,newnumbers!H85,IF(newnumbers!$C89='numbers and coverage by AT'!$G$1,newnumbers!H89,IF(newnumbers!$C95='numbers and coverage by AT'!$G$1,newnumbers!H95,IF(newnumbers!$C99='numbers and coverage by AT'!$G$1,newnumbers!H99,IF(newnumbers!$C104='numbers and coverage by AT'!$G$1,newnumbers!H104,IF(newnumbers!$C117='numbers and coverage by AT'!$G$1,newnumbers!H117,IF(newnumbers!$C126='numbers and coverage by AT'!$G$1,newnumbers!H126,IF(newnumbers!$C132='numbers and coverage by AT'!$G$1,newnumbers!H132,IF(newnumbers!$C138='numbers and coverage by AT'!$G$1,newnumbers!H138,IF(newnumbers!$C150='numbers and coverage by AT'!$G$1,newnumbers!H150,IF(newnumbers!$C156='numbers and coverage by AT'!$G$1,newnumbers!H156,IF(newnumbers!$C162='numbers and coverage by AT'!$G$1,newnumbers!H162,IF(newnumbers!$C167='numbers and coverage by AT'!$G$1,newnumbers!H167,IF(newnumbers!$C174='numbers and coverage by AT'!$G$1,newnumbers!H174,"")))))))))))))))))))))))))))</f>
        <v>161.91629999999986</v>
      </c>
      <c r="I43" s="43">
        <f>IF(newnumbers!$C2='numbers and coverage by AT'!$G$1,newnumbers!I2,IF(newnumbers!$C7='numbers and coverage by AT'!$G$1,newnumbers!I7,IF(newnumbers!$C12='numbers and coverage by AT'!$G$1,newnumbers!I12,IF(newnumbers!$C21='numbers and coverage by AT'!$G$1,newnumbers!I21,IF(newnumbers!$C26='numbers and coverage by AT'!$G$1,newnumbers!I26,IF(newnumbers!$C31='numbers and coverage by AT'!$G$1,newnumbers!I31,IF(newnumbers!$C39='numbers and coverage by AT'!$G$1,newnumbers!I39,IF(newnumbers!$C44='numbers and coverage by AT'!$G$1,newnumbers!I44,IF(newnumbers!$C49='numbers and coverage by AT'!$G$1,newnumbers!I49,IF(newnumbers!$C56='numbers and coverage by AT'!$G$1,newnumbers!I56,IF(newnumbers!$C62='numbers and coverage by AT'!$G$1,newnumbers!I62,IF(newnumbers!$C68='numbers and coverage by AT'!$G$1,newnumbers!I68,IF(newnumbers!$C79='numbers and coverage by AT'!$G$1,newnumbers!I79,IF(newnumbers!$C85='numbers and coverage by AT'!$G$1,newnumbers!I85,IF(newnumbers!$C89='numbers and coverage by AT'!$G$1,newnumbers!I89,IF(newnumbers!$C95='numbers and coverage by AT'!$G$1,newnumbers!I95,IF(newnumbers!$C99='numbers and coverage by AT'!$G$1,newnumbers!I99,IF(newnumbers!$C104='numbers and coverage by AT'!$G$1,newnumbers!I104,IF(newnumbers!$C117='numbers and coverage by AT'!$G$1,newnumbers!I117,IF(newnumbers!$C126='numbers and coverage by AT'!$G$1,newnumbers!I126,IF(newnumbers!$C132='numbers and coverage by AT'!$G$1,newnumbers!I132,IF(newnumbers!$C138='numbers and coverage by AT'!$G$1,newnumbers!I138,IF(newnumbers!$C150='numbers and coverage by AT'!$G$1,newnumbers!I150,IF(newnumbers!$C156='numbers and coverage by AT'!$G$1,newnumbers!I156,IF(newnumbers!$C162='numbers and coverage by AT'!$G$1,newnumbers!I162,IF(newnumbers!$C167='numbers and coverage by AT'!$G$1,newnumbers!I167,IF(newnumbers!$C174='numbers and coverage by AT'!$G$1,newnumbers!I174,"")))))))))))))))))))))))))))</f>
        <v>345.18420000000015</v>
      </c>
      <c r="J43" s="43">
        <f>IF(newnumbers!$C2='numbers and coverage by AT'!$G$1,newnumbers!J2,IF(newnumbers!$C7='numbers and coverage by AT'!$G$1,newnumbers!J7,IF(newnumbers!$C12='numbers and coverage by AT'!$G$1,newnumbers!J12,IF(newnumbers!$C21='numbers and coverage by AT'!$G$1,newnumbers!J21,IF(newnumbers!$C26='numbers and coverage by AT'!$G$1,newnumbers!J26,IF(newnumbers!$C31='numbers and coverage by AT'!$G$1,newnumbers!J31,IF(newnumbers!$C39='numbers and coverage by AT'!$G$1,newnumbers!J39,IF(newnumbers!$C44='numbers and coverage by AT'!$G$1,newnumbers!J44,IF(newnumbers!$C49='numbers and coverage by AT'!$G$1,newnumbers!J49,IF(newnumbers!$C56='numbers and coverage by AT'!$G$1,newnumbers!J56,IF(newnumbers!$C62='numbers and coverage by AT'!$G$1,newnumbers!J62,IF(newnumbers!$C68='numbers and coverage by AT'!$G$1,newnumbers!J68,IF(newnumbers!$C79='numbers and coverage by AT'!$G$1,newnumbers!J79,IF(newnumbers!$C85='numbers and coverage by AT'!$G$1,newnumbers!J85,IF(newnumbers!$C89='numbers and coverage by AT'!$G$1,newnumbers!J89,IF(newnumbers!$C95='numbers and coverage by AT'!$G$1,newnumbers!J95,IF(newnumbers!$C99='numbers and coverage by AT'!$G$1,newnumbers!J99,IF(newnumbers!$C104='numbers and coverage by AT'!$G$1,newnumbers!J104,IF(newnumbers!$C117='numbers and coverage by AT'!$G$1,newnumbers!J117,IF(newnumbers!$C126='numbers and coverage by AT'!$G$1,newnumbers!J126,IF(newnumbers!$C132='numbers and coverage by AT'!$G$1,newnumbers!J132,IF(newnumbers!$C138='numbers and coverage by AT'!$G$1,newnumbers!J138,IF(newnumbers!$C150='numbers and coverage by AT'!$G$1,newnumbers!J150,IF(newnumbers!$C156='numbers and coverage by AT'!$G$1,newnumbers!J156,IF(newnumbers!$C162='numbers and coverage by AT'!$G$1,newnumbers!J162,IF(newnumbers!$C167='numbers and coverage by AT'!$G$1,newnumbers!J167,IF(newnumbers!$C174='numbers and coverage by AT'!$G$1,newnumbers!J174,"")))))))))))))))))))))))))))</f>
        <v>82.606799999999907</v>
      </c>
      <c r="K43" s="44">
        <f>IF(newnumbers!$C2='numbers and coverage by AT'!$G$1,newnumbers!K2,IF(newnumbers!$C7='numbers and coverage by AT'!$G$1,newnumbers!K7,IF(newnumbers!$C12='numbers and coverage by AT'!$G$1,newnumbers!K12,IF(newnumbers!$C21='numbers and coverage by AT'!$G$1,newnumbers!K21,IF(newnumbers!$C26='numbers and coverage by AT'!$G$1,newnumbers!K26,IF(newnumbers!$C31='numbers and coverage by AT'!$G$1,newnumbers!K31,IF(newnumbers!$C39='numbers and coverage by AT'!$G$1,newnumbers!K39,IF(newnumbers!$C44='numbers and coverage by AT'!$G$1,newnumbers!K44,IF(newnumbers!$C49='numbers and coverage by AT'!$G$1,newnumbers!K49,IF(newnumbers!$C56='numbers and coverage by AT'!$G$1,newnumbers!K56,IF(newnumbers!$C62='numbers and coverage by AT'!$G$1,newnumbers!K62,IF(newnumbers!$C68='numbers and coverage by AT'!$G$1,newnumbers!K68,IF(newnumbers!$C79='numbers and coverage by AT'!$G$1,newnumbers!K79,IF(newnumbers!$C85='numbers and coverage by AT'!$G$1,newnumbers!K85,IF(newnumbers!$C89='numbers and coverage by AT'!$G$1,newnumbers!K89,IF(newnumbers!$C95='numbers and coverage by AT'!$G$1,newnumbers!K95,IF(newnumbers!$C99='numbers and coverage by AT'!$G$1,newnumbers!K99,IF(newnumbers!$C104='numbers and coverage by AT'!$G$1,newnumbers!K104,IF(newnumbers!$C117='numbers and coverage by AT'!$G$1,newnumbers!K117,IF(newnumbers!$C126='numbers and coverage by AT'!$G$1,newnumbers!K126,IF(newnumbers!$C132='numbers and coverage by AT'!$G$1,newnumbers!K132,IF(newnumbers!$C138='numbers and coverage by AT'!$G$1,newnumbers!K138,IF(newnumbers!$C150='numbers and coverage by AT'!$G$1,newnumbers!K150,IF(newnumbers!$C156='numbers and coverage by AT'!$G$1,newnumbers!K156,IF(newnumbers!$C162='numbers and coverage by AT'!$G$1,newnumbers!K162,IF(newnumbers!$C167='numbers and coverage by AT'!$G$1,newnumbers!K167,IF(newnumbers!$C174='numbers and coverage by AT'!$G$1,newnumbers!K174,"")))))))))))))))))))))))))))</f>
        <v>176.90679999999998</v>
      </c>
      <c r="L43" s="43">
        <f>IF(newnumbers!$C2='numbers and coverage by AT'!$G$1,newnumbers!L2,IF(newnumbers!$C7='numbers and coverage by AT'!$G$1,newnumbers!L7,IF(newnumbers!$C12='numbers and coverage by AT'!$G$1,newnumbers!L12,IF(newnumbers!$C21='numbers and coverage by AT'!$G$1,newnumbers!L21,IF(newnumbers!$C26='numbers and coverage by AT'!$G$1,newnumbers!L26,IF(newnumbers!$C31='numbers and coverage by AT'!$G$1,newnumbers!L31,IF(newnumbers!$C39='numbers and coverage by AT'!$G$1,newnumbers!L39,IF(newnumbers!$C44='numbers and coverage by AT'!$G$1,newnumbers!L44,IF(newnumbers!$C49='numbers and coverage by AT'!$G$1,newnumbers!L49,IF(newnumbers!$C56='numbers and coverage by AT'!$G$1,newnumbers!L56,IF(newnumbers!$C62='numbers and coverage by AT'!$G$1,newnumbers!L62,IF(newnumbers!$C68='numbers and coverage by AT'!$G$1,newnumbers!L68,IF(newnumbers!$C79='numbers and coverage by AT'!$G$1,newnumbers!L79,IF(newnumbers!$C85='numbers and coverage by AT'!$G$1,newnumbers!L85,IF(newnumbers!$C89='numbers and coverage by AT'!$G$1,newnumbers!L89,IF(newnumbers!$C95='numbers and coverage by AT'!$G$1,newnumbers!L95,IF(newnumbers!$C99='numbers and coverage by AT'!$G$1,newnumbers!L99,IF(newnumbers!$C104='numbers and coverage by AT'!$G$1,newnumbers!L104,IF(newnumbers!$C117='numbers and coverage by AT'!$G$1,newnumbers!L117,IF(newnumbers!$C126='numbers and coverage by AT'!$G$1,newnumbers!L126,IF(newnumbers!$C132='numbers and coverage by AT'!$G$1,newnumbers!L132,IF(newnumbers!$C138='numbers and coverage by AT'!$G$1,newnumbers!L138,IF(newnumbers!$C150='numbers and coverage by AT'!$G$1,newnumbers!L150,IF(newnumbers!$C156='numbers and coverage by AT'!$G$1,newnumbers!L156,IF(newnumbers!$C162='numbers and coverage by AT'!$G$1,newnumbers!L162,IF(newnumbers!$C167='numbers and coverage by AT'!$G$1,newnumbers!L167,IF(newnumbers!$C174='numbers and coverage by AT'!$G$1,newnumbers!L174,"")))))))))))))))))))))))))))</f>
        <v>262.5311999999999</v>
      </c>
      <c r="M43" s="43">
        <f>IF(newnumbers!$C2='numbers and coverage by AT'!$G$1,newnumbers!M2,IF(newnumbers!$C7='numbers and coverage by AT'!$G$1,newnumbers!M7,IF(newnumbers!$C12='numbers and coverage by AT'!$G$1,newnumbers!M12,IF(newnumbers!$C21='numbers and coverage by AT'!$G$1,newnumbers!M21,IF(newnumbers!$C26='numbers and coverage by AT'!$G$1,newnumbers!M26,IF(newnumbers!$C31='numbers and coverage by AT'!$G$1,newnumbers!M31,IF(newnumbers!$C39='numbers and coverage by AT'!$G$1,newnumbers!M39,IF(newnumbers!$C44='numbers and coverage by AT'!$G$1,newnumbers!M44,IF(newnumbers!$C49='numbers and coverage by AT'!$G$1,newnumbers!M49,IF(newnumbers!$C56='numbers and coverage by AT'!$G$1,newnumbers!M56,IF(newnumbers!$C62='numbers and coverage by AT'!$G$1,newnumbers!M62,IF(newnumbers!$C68='numbers and coverage by AT'!$G$1,newnumbers!M68,IF(newnumbers!$C79='numbers and coverage by AT'!$G$1,newnumbers!M79,IF(newnumbers!$C85='numbers and coverage by AT'!$G$1,newnumbers!M85,IF(newnumbers!$C89='numbers and coverage by AT'!$G$1,newnumbers!M89,IF(newnumbers!$C95='numbers and coverage by AT'!$G$1,newnumbers!M95,IF(newnumbers!$C99='numbers and coverage by AT'!$G$1,newnumbers!M99,IF(newnumbers!$C104='numbers and coverage by AT'!$G$1,newnumbers!M104,IF(newnumbers!$C117='numbers and coverage by AT'!$G$1,newnumbers!M117,IF(newnumbers!$C126='numbers and coverage by AT'!$G$1,newnumbers!M126,IF(newnumbers!$C132='numbers and coverage by AT'!$G$1,newnumbers!M132,IF(newnumbers!$C138='numbers and coverage by AT'!$G$1,newnumbers!M138,IF(newnumbers!$C150='numbers and coverage by AT'!$G$1,newnumbers!M150,IF(newnumbers!$C156='numbers and coverage by AT'!$G$1,newnumbers!M156,IF(newnumbers!$C162='numbers and coverage by AT'!$G$1,newnumbers!M162,IF(newnumbers!$C167='numbers and coverage by AT'!$G$1,newnumbers!M167,IF(newnumbers!$C174='numbers and coverage by AT'!$G$1,newnumbers!M174,"")))))))))))))))))))))))))))</f>
        <v>102.68129999999982</v>
      </c>
      <c r="N43" s="44">
        <f>IF(newnumbers!$C2='numbers and coverage by AT'!$G$1,newnumbers!N2,IF(newnumbers!$C7='numbers and coverage by AT'!$G$1,newnumbers!N7,IF(newnumbers!$C12='numbers and coverage by AT'!$G$1,newnumbers!N12,IF(newnumbers!$C21='numbers and coverage by AT'!$G$1,newnumbers!N21,IF(newnumbers!$C26='numbers and coverage by AT'!$G$1,newnumbers!N26,IF(newnumbers!$C31='numbers and coverage by AT'!$G$1,newnumbers!N31,IF(newnumbers!$C39='numbers and coverage by AT'!$G$1,newnumbers!N39,IF(newnumbers!$C44='numbers and coverage by AT'!$G$1,newnumbers!N44,IF(newnumbers!$C49='numbers and coverage by AT'!$G$1,newnumbers!N49,IF(newnumbers!$C56='numbers and coverage by AT'!$G$1,newnumbers!N56,IF(newnumbers!$C62='numbers and coverage by AT'!$G$1,newnumbers!N62,IF(newnumbers!$C68='numbers and coverage by AT'!$G$1,newnumbers!N68,IF(newnumbers!$C79='numbers and coverage by AT'!$G$1,newnumbers!N79,IF(newnumbers!$C85='numbers and coverage by AT'!$G$1,newnumbers!N85,IF(newnumbers!$C89='numbers and coverage by AT'!$G$1,newnumbers!N89,IF(newnumbers!$C95='numbers and coverage by AT'!$G$1,newnumbers!N95,IF(newnumbers!$C99='numbers and coverage by AT'!$G$1,newnumbers!N99,IF(newnumbers!$C104='numbers and coverage by AT'!$G$1,newnumbers!N104,IF(newnumbers!$C117='numbers and coverage by AT'!$G$1,newnumbers!N117,IF(newnumbers!$C126='numbers and coverage by AT'!$G$1,newnumbers!N126,IF(newnumbers!$C132='numbers and coverage by AT'!$G$1,newnumbers!N132,IF(newnumbers!$C138='numbers and coverage by AT'!$G$1,newnumbers!N138,IF(newnumbers!$C150='numbers and coverage by AT'!$G$1,newnumbers!N150,IF(newnumbers!$C156='numbers and coverage by AT'!$G$1,newnumbers!N156,IF(newnumbers!$C162='numbers and coverage by AT'!$G$1,newnumbers!N162,IF(newnumbers!$C167='numbers and coverage by AT'!$G$1,newnumbers!N167,IF(newnumbers!$C174='numbers and coverage by AT'!$G$1,newnumbers!N174,"")))))))))))))))))))))))))))</f>
        <v>197.23129999999992</v>
      </c>
      <c r="O43" s="43">
        <f>IF(newnumbers!$C2='numbers and coverage by AT'!$G$1,newnumbers!O2,IF(newnumbers!$C7='numbers and coverage by AT'!$G$1,newnumbers!O7,IF(newnumbers!$C12='numbers and coverage by AT'!$G$1,newnumbers!O12,IF(newnumbers!$C21='numbers and coverage by AT'!$G$1,newnumbers!O21,IF(newnumbers!$C26='numbers and coverage by AT'!$G$1,newnumbers!O26,IF(newnumbers!$C31='numbers and coverage by AT'!$G$1,newnumbers!O31,IF(newnumbers!$C39='numbers and coverage by AT'!$G$1,newnumbers!O39,IF(newnumbers!$C44='numbers and coverage by AT'!$G$1,newnumbers!O44,IF(newnumbers!$C49='numbers and coverage by AT'!$G$1,newnumbers!O49,IF(newnumbers!$C56='numbers and coverage by AT'!$G$1,newnumbers!O56,IF(newnumbers!$C62='numbers and coverage by AT'!$G$1,newnumbers!O62,IF(newnumbers!$C68='numbers and coverage by AT'!$G$1,newnumbers!O68,IF(newnumbers!$C79='numbers and coverage by AT'!$G$1,newnumbers!O79,IF(newnumbers!$C85='numbers and coverage by AT'!$G$1,newnumbers!O85,IF(newnumbers!$C89='numbers and coverage by AT'!$G$1,newnumbers!O89,IF(newnumbers!$C95='numbers and coverage by AT'!$G$1,newnumbers!O95,IF(newnumbers!$C99='numbers and coverage by AT'!$G$1,newnumbers!O99,IF(newnumbers!$C104='numbers and coverage by AT'!$G$1,newnumbers!O104,IF(newnumbers!$C117='numbers and coverage by AT'!$G$1,newnumbers!O117,IF(newnumbers!$C126='numbers and coverage by AT'!$G$1,newnumbers!O126,IF(newnumbers!$C132='numbers and coverage by AT'!$G$1,newnumbers!O132,IF(newnumbers!$C138='numbers and coverage by AT'!$G$1,newnumbers!O138,IF(newnumbers!$C150='numbers and coverage by AT'!$G$1,newnumbers!O150,IF(newnumbers!$C156='numbers and coverage by AT'!$G$1,newnumbers!O156,IF(newnumbers!$C162='numbers and coverage by AT'!$G$1,newnumbers!O162,IF(newnumbers!$C167='numbers and coverage by AT'!$G$1,newnumbers!O167,IF(newnumbers!$C174='numbers and coverage by AT'!$G$1,newnumbers!O174,"")))))))))))))))))))))))))))</f>
        <v>222.57070000000022</v>
      </c>
      <c r="P43" s="43">
        <f>IF(newnumbers!$C2='numbers and coverage by AT'!$G$1,newnumbers!P2,IF(newnumbers!$C7='numbers and coverage by AT'!$G$1,newnumbers!P7,IF(newnumbers!$C12='numbers and coverage by AT'!$G$1,newnumbers!P12,IF(newnumbers!$C21='numbers and coverage by AT'!$G$1,newnumbers!P21,IF(newnumbers!$C26='numbers and coverage by AT'!$G$1,newnumbers!P26,IF(newnumbers!$C31='numbers and coverage by AT'!$G$1,newnumbers!P31,IF(newnumbers!$C39='numbers and coverage by AT'!$G$1,newnumbers!P39,IF(newnumbers!$C44='numbers and coverage by AT'!$G$1,newnumbers!P44,IF(newnumbers!$C49='numbers and coverage by AT'!$G$1,newnumbers!P49,IF(newnumbers!$C56='numbers and coverage by AT'!$G$1,newnumbers!P56,IF(newnumbers!$C62='numbers and coverage by AT'!$G$1,newnumbers!P62,IF(newnumbers!$C68='numbers and coverage by AT'!$G$1,newnumbers!P68,IF(newnumbers!$C79='numbers and coverage by AT'!$G$1,newnumbers!P79,IF(newnumbers!$C85='numbers and coverage by AT'!$G$1,newnumbers!P85,IF(newnumbers!$C89='numbers and coverage by AT'!$G$1,newnumbers!P89,IF(newnumbers!$C95='numbers and coverage by AT'!$G$1,newnumbers!P95,IF(newnumbers!$C99='numbers and coverage by AT'!$G$1,newnumbers!P99,IF(newnumbers!$C104='numbers and coverage by AT'!$G$1,newnumbers!P104,IF(newnumbers!$C117='numbers and coverage by AT'!$G$1,newnumbers!P117,IF(newnumbers!$C126='numbers and coverage by AT'!$G$1,newnumbers!P126,IF(newnumbers!$C132='numbers and coverage by AT'!$G$1,newnumbers!P132,IF(newnumbers!$C138='numbers and coverage by AT'!$G$1,newnumbers!P138,IF(newnumbers!$C150='numbers and coverage by AT'!$G$1,newnumbers!P150,IF(newnumbers!$C156='numbers and coverage by AT'!$G$1,newnumbers!P156,IF(newnumbers!$C162='numbers and coverage by AT'!$G$1,newnumbers!P162,IF(newnumbers!$C167='numbers and coverage by AT'!$G$1,newnumbers!P167,IF(newnumbers!$C174='numbers and coverage by AT'!$G$1,newnumbers!P174,"")))))))))))))))))))))))))))</f>
        <v>97.000012459999652</v>
      </c>
      <c r="Q43" s="44">
        <f>IF(newnumbers!$C2='numbers and coverage by AT'!$G$1,newnumbers!Q2,IF(newnumbers!$C7='numbers and coverage by AT'!$G$1,newnumbers!Q7,IF(newnumbers!$C12='numbers and coverage by AT'!$G$1,newnumbers!Q12,IF(newnumbers!$C21='numbers and coverage by AT'!$G$1,newnumbers!Q21,IF(newnumbers!$C26='numbers and coverage by AT'!$G$1,newnumbers!Q26,IF(newnumbers!$C31='numbers and coverage by AT'!$G$1,newnumbers!Q31,IF(newnumbers!$C39='numbers and coverage by AT'!$G$1,newnumbers!Q39,IF(newnumbers!$C44='numbers and coverage by AT'!$G$1,newnumbers!Q44,IF(newnumbers!$C49='numbers and coverage by AT'!$G$1,newnumbers!Q49,IF(newnumbers!$C56='numbers and coverage by AT'!$G$1,newnumbers!Q56,IF(newnumbers!$C62='numbers and coverage by AT'!$G$1,newnumbers!Q62,IF(newnumbers!$C68='numbers and coverage by AT'!$G$1,newnumbers!Q68,IF(newnumbers!$C79='numbers and coverage by AT'!$G$1,newnumbers!Q79,IF(newnumbers!$C85='numbers and coverage by AT'!$G$1,newnumbers!Q85,IF(newnumbers!$C89='numbers and coverage by AT'!$G$1,newnumbers!Q89,IF(newnumbers!$C95='numbers and coverage by AT'!$G$1,newnumbers!Q95,IF(newnumbers!$C99='numbers and coverage by AT'!$G$1,newnumbers!Q99,IF(newnumbers!$C104='numbers and coverage by AT'!$G$1,newnumbers!Q104,IF(newnumbers!$C117='numbers and coverage by AT'!$G$1,newnumbers!Q117,IF(newnumbers!$C126='numbers and coverage by AT'!$G$1,newnumbers!Q126,IF(newnumbers!$C132='numbers and coverage by AT'!$G$1,newnumbers!Q132,IF(newnumbers!$C138='numbers and coverage by AT'!$G$1,newnumbers!Q138,IF(newnumbers!$C150='numbers and coverage by AT'!$G$1,newnumbers!Q150,IF(newnumbers!$C156='numbers and coverage by AT'!$G$1,newnumbers!Q156,IF(newnumbers!$C162='numbers and coverage by AT'!$G$1,newnumbers!Q162,IF(newnumbers!$C167='numbers and coverage by AT'!$G$1,newnumbers!Q167,IF(newnumbers!$C174='numbers and coverage by AT'!$G$1,newnumbers!Q174,"")))))))))))))))))))))))))))</f>
        <v>184.10001245999979</v>
      </c>
      <c r="R43" s="43">
        <f>IF(newnumbers!$C2='numbers and coverage by AT'!$G$1,newnumbers!R2,IF(newnumbers!$C7='numbers and coverage by AT'!$G$1,newnumbers!R7,IF(newnumbers!$C12='numbers and coverage by AT'!$G$1,newnumbers!R12,IF(newnumbers!$C21='numbers and coverage by AT'!$G$1,newnumbers!R21,IF(newnumbers!$C26='numbers and coverage by AT'!$G$1,newnumbers!R26,IF(newnumbers!$C31='numbers and coverage by AT'!$G$1,newnumbers!R31,IF(newnumbers!$C39='numbers and coverage by AT'!$G$1,newnumbers!R39,IF(newnumbers!$C44='numbers and coverage by AT'!$G$1,newnumbers!R44,IF(newnumbers!$C49='numbers and coverage by AT'!$G$1,newnumbers!R49,IF(newnumbers!$C56='numbers and coverage by AT'!$G$1,newnumbers!R56,IF(newnumbers!$C62='numbers and coverage by AT'!$G$1,newnumbers!R62,IF(newnumbers!$C68='numbers and coverage by AT'!$G$1,newnumbers!R68,IF(newnumbers!$C79='numbers and coverage by AT'!$G$1,newnumbers!R79,IF(newnumbers!$C85='numbers and coverage by AT'!$G$1,newnumbers!R85,IF(newnumbers!$C89='numbers and coverage by AT'!$G$1,newnumbers!R89,IF(newnumbers!$C95='numbers and coverage by AT'!$G$1,newnumbers!R95,IF(newnumbers!$C99='numbers and coverage by AT'!$G$1,newnumbers!R99,IF(newnumbers!$C104='numbers and coverage by AT'!$G$1,newnumbers!R104,IF(newnumbers!$C117='numbers and coverage by AT'!$G$1,newnumbers!R117,IF(newnumbers!$C126='numbers and coverage by AT'!$G$1,newnumbers!R126,IF(newnumbers!$C132='numbers and coverage by AT'!$G$1,newnumbers!R132,IF(newnumbers!$C138='numbers and coverage by AT'!$G$1,newnumbers!R138,IF(newnumbers!$C150='numbers and coverage by AT'!$G$1,newnumbers!R150,IF(newnumbers!$C156='numbers and coverage by AT'!$G$1,newnumbers!R156,IF(newnumbers!$C162='numbers and coverage by AT'!$G$1,newnumbers!R162,IF(newnumbers!$C167='numbers and coverage by AT'!$G$1,newnumbers!R167,IF(newnumbers!$C174='numbers and coverage by AT'!$G$1,newnumbers!R174,"")))))))))))))))))))))))))))</f>
        <v>220.39996524000003</v>
      </c>
      <c r="S43" s="43">
        <f>IF(newnumbers!$C2='numbers and coverage by AT'!$G$1,newnumbers!S2,IF(newnumbers!$C7='numbers and coverage by AT'!$G$1,newnumbers!S7,IF(newnumbers!$C12='numbers and coverage by AT'!$G$1,newnumbers!S12,IF(newnumbers!$C21='numbers and coverage by AT'!$G$1,newnumbers!S21,IF(newnumbers!$C26='numbers and coverage by AT'!$G$1,newnumbers!S26,IF(newnumbers!$C31='numbers and coverage by AT'!$G$1,newnumbers!S31,IF(newnumbers!$C39='numbers and coverage by AT'!$G$1,newnumbers!S39,IF(newnumbers!$C44='numbers and coverage by AT'!$G$1,newnumbers!S44,IF(newnumbers!$C49='numbers and coverage by AT'!$G$1,newnumbers!S49,IF(newnumbers!$C56='numbers and coverage by AT'!$G$1,newnumbers!S56,IF(newnumbers!$C62='numbers and coverage by AT'!$G$1,newnumbers!S62,IF(newnumbers!$C68='numbers and coverage by AT'!$G$1,newnumbers!S68,IF(newnumbers!$C79='numbers and coverage by AT'!$G$1,newnumbers!S79,IF(newnumbers!$C85='numbers and coverage by AT'!$G$1,newnumbers!S85,IF(newnumbers!$C89='numbers and coverage by AT'!$G$1,newnumbers!S89,IF(newnumbers!$C95='numbers and coverage by AT'!$G$1,newnumbers!S95,IF(newnumbers!$C99='numbers and coverage by AT'!$G$1,newnumbers!S99,IF(newnumbers!$C104='numbers and coverage by AT'!$G$1,newnumbers!S104,IF(newnumbers!$C117='numbers and coverage by AT'!$G$1,newnumbers!S117,IF(newnumbers!$C126='numbers and coverage by AT'!$G$1,newnumbers!S126,IF(newnumbers!$C132='numbers and coverage by AT'!$G$1,newnumbers!S132,IF(newnumbers!$C138='numbers and coverage by AT'!$G$1,newnumbers!S138,IF(newnumbers!$C150='numbers and coverage by AT'!$G$1,newnumbers!S150,IF(newnumbers!$C156='numbers and coverage by AT'!$G$1,newnumbers!S156,IF(newnumbers!$C162='numbers and coverage by AT'!$G$1,newnumbers!S162,IF(newnumbers!$C167='numbers and coverage by AT'!$G$1,newnumbers!S167,IF(newnumbers!$C174='numbers and coverage by AT'!$G$1,newnumbers!S174,"")))))))))))))))))))))))))))</f>
        <v>64.450067619999928</v>
      </c>
      <c r="T43" s="44">
        <f>IF(newnumbers!$C2='numbers and coverage by AT'!$G$1,newnumbers!T2,IF(newnumbers!$C7='numbers and coverage by AT'!$G$1,newnumbers!T7,IF(newnumbers!$C12='numbers and coverage by AT'!$G$1,newnumbers!T12,IF(newnumbers!$C21='numbers and coverage by AT'!$G$1,newnumbers!T21,IF(newnumbers!$C26='numbers and coverage by AT'!$G$1,newnumbers!T26,IF(newnumbers!$C31='numbers and coverage by AT'!$G$1,newnumbers!T31,IF(newnumbers!$C39='numbers and coverage by AT'!$G$1,newnumbers!T39,IF(newnumbers!$C44='numbers and coverage by AT'!$G$1,newnumbers!T44,IF(newnumbers!$C49='numbers and coverage by AT'!$G$1,newnumbers!T49,IF(newnumbers!$C56='numbers and coverage by AT'!$G$1,newnumbers!T56,IF(newnumbers!$C62='numbers and coverage by AT'!$G$1,newnumbers!T62,IF(newnumbers!$C68='numbers and coverage by AT'!$G$1,newnumbers!T68,IF(newnumbers!$C79='numbers and coverage by AT'!$G$1,newnumbers!T79,IF(newnumbers!$C85='numbers and coverage by AT'!$G$1,newnumbers!T85,IF(newnumbers!$C89='numbers and coverage by AT'!$G$1,newnumbers!T89,IF(newnumbers!$C95='numbers and coverage by AT'!$G$1,newnumbers!T95,IF(newnumbers!$C99='numbers and coverage by AT'!$G$1,newnumbers!T99,IF(newnumbers!$C104='numbers and coverage by AT'!$G$1,newnumbers!T104,IF(newnumbers!$C117='numbers and coverage by AT'!$G$1,newnumbers!T117,IF(newnumbers!$C126='numbers and coverage by AT'!$G$1,newnumbers!T126,IF(newnumbers!$C132='numbers and coverage by AT'!$G$1,newnumbers!T132,IF(newnumbers!$C138='numbers and coverage by AT'!$G$1,newnumbers!T138,IF(newnumbers!$C150='numbers and coverage by AT'!$G$1,newnumbers!T150,IF(newnumbers!$C156='numbers and coverage by AT'!$G$1,newnumbers!T156,IF(newnumbers!$C162='numbers and coverage by AT'!$G$1,newnumbers!T162,IF(newnumbers!$C167='numbers and coverage by AT'!$G$1,newnumbers!T167,IF(newnumbers!$C174='numbers and coverage by AT'!$G$1,newnumbers!T174,"")))))))))))))))))))))))))))</f>
        <v>156.80006761999994</v>
      </c>
      <c r="U43" s="43">
        <f>IF(newnumbers!$C2='numbers and coverage by AT'!$G$1,newnumbers!U2,IF(newnumbers!$C7='numbers and coverage by AT'!$G$1,newnumbers!U7,IF(newnumbers!$C12='numbers and coverage by AT'!$G$1,newnumbers!U12,IF(newnumbers!$C21='numbers and coverage by AT'!$G$1,newnumbers!U21,IF(newnumbers!$C26='numbers and coverage by AT'!$G$1,newnumbers!U26,IF(newnumbers!$C31='numbers and coverage by AT'!$G$1,newnumbers!U31,IF(newnumbers!$C39='numbers and coverage by AT'!$G$1,newnumbers!U39,IF(newnumbers!$C44='numbers and coverage by AT'!$G$1,newnumbers!U44,IF(newnumbers!$C49='numbers and coverage by AT'!$G$1,newnumbers!U49,IF(newnumbers!$C56='numbers and coverage by AT'!$G$1,newnumbers!U56,IF(newnumbers!$C62='numbers and coverage by AT'!$G$1,newnumbers!U62,IF(newnumbers!$C68='numbers and coverage by AT'!$G$1,newnumbers!U68,IF(newnumbers!$C79='numbers and coverage by AT'!$G$1,newnumbers!U79,IF(newnumbers!$C85='numbers and coverage by AT'!$G$1,newnumbers!U85,IF(newnumbers!$C89='numbers and coverage by AT'!$G$1,newnumbers!U89,IF(newnumbers!$C95='numbers and coverage by AT'!$G$1,newnumbers!U95,IF(newnumbers!$C99='numbers and coverage by AT'!$G$1,newnumbers!U99,IF(newnumbers!$C104='numbers and coverage by AT'!$G$1,newnumbers!U104,IF(newnumbers!$C117='numbers and coverage by AT'!$G$1,newnumbers!U117,IF(newnumbers!$C126='numbers and coverage by AT'!$G$1,newnumbers!U126,IF(newnumbers!$C132='numbers and coverage by AT'!$G$1,newnumbers!U132,IF(newnumbers!$C138='numbers and coverage by AT'!$G$1,newnumbers!U138,IF(newnumbers!$C150='numbers and coverage by AT'!$G$1,newnumbers!U150,IF(newnumbers!$C156='numbers and coverage by AT'!$G$1,newnumbers!U156,IF(newnumbers!$C162='numbers and coverage by AT'!$G$1,newnumbers!U162,IF(newnumbers!$C167='numbers and coverage by AT'!$G$1,newnumbers!U167,IF(newnumbers!$C174='numbers and coverage by AT'!$G$1,newnumbers!U174,"")))))))))))))))))))))))))))</f>
        <v>200.69998843000008</v>
      </c>
      <c r="V43" s="43">
        <f>IF(newnumbers!$C2='numbers and coverage by AT'!$G$1,newnumbers!V2,IF(newnumbers!$C7='numbers and coverage by AT'!$G$1,newnumbers!V7,IF(newnumbers!$C12='numbers and coverage by AT'!$G$1,newnumbers!V12,IF(newnumbers!$C21='numbers and coverage by AT'!$G$1,newnumbers!V21,IF(newnumbers!$C26='numbers and coverage by AT'!$G$1,newnumbers!V26,IF(newnumbers!$C31='numbers and coverage by AT'!$G$1,newnumbers!V31,IF(newnumbers!$C39='numbers and coverage by AT'!$G$1,newnumbers!V39,IF(newnumbers!$C44='numbers and coverage by AT'!$G$1,newnumbers!V44,IF(newnumbers!$C49='numbers and coverage by AT'!$G$1,newnumbers!V49,IF(newnumbers!$C56='numbers and coverage by AT'!$G$1,newnumbers!V56,IF(newnumbers!$C62='numbers and coverage by AT'!$G$1,newnumbers!V62,IF(newnumbers!$C68='numbers and coverage by AT'!$G$1,newnumbers!V68,IF(newnumbers!$C79='numbers and coverage by AT'!$G$1,newnumbers!V79,IF(newnumbers!$C85='numbers and coverage by AT'!$G$1,newnumbers!V85,IF(newnumbers!$C89='numbers and coverage by AT'!$G$1,newnumbers!V89,IF(newnumbers!$C95='numbers and coverage by AT'!$G$1,newnumbers!V95,IF(newnumbers!$C99='numbers and coverage by AT'!$G$1,newnumbers!V99,IF(newnumbers!$C104='numbers and coverage by AT'!$G$1,newnumbers!V104,IF(newnumbers!$C117='numbers and coverage by AT'!$G$1,newnumbers!V117,IF(newnumbers!$C126='numbers and coverage by AT'!$G$1,newnumbers!V126,IF(newnumbers!$C132='numbers and coverage by AT'!$G$1,newnumbers!V132,IF(newnumbers!$C138='numbers and coverage by AT'!$G$1,newnumbers!V138,IF(newnumbers!$C150='numbers and coverage by AT'!$G$1,newnumbers!V150,IF(newnumbers!$C156='numbers and coverage by AT'!$G$1,newnumbers!V156,IF(newnumbers!$C162='numbers and coverage by AT'!$G$1,newnumbers!V162,IF(newnumbers!$C167='numbers and coverage by AT'!$G$1,newnumbers!V167,IF(newnumbers!$C174='numbers and coverage by AT'!$G$1,newnumbers!V174,"")))))))))))))))))))))))))))</f>
        <v>38.350021979999774</v>
      </c>
      <c r="W43" s="44">
        <f>IF(newnumbers!$C2='numbers and coverage by AT'!$G$1,newnumbers!W2,IF(newnumbers!$C7='numbers and coverage by AT'!$G$1,newnumbers!W7,IF(newnumbers!$C12='numbers and coverage by AT'!$G$1,newnumbers!W12,IF(newnumbers!$C21='numbers and coverage by AT'!$G$1,newnumbers!W21,IF(newnumbers!$C26='numbers and coverage by AT'!$G$1,newnumbers!W26,IF(newnumbers!$C31='numbers and coverage by AT'!$G$1,newnumbers!W31,IF(newnumbers!$C39='numbers and coverage by AT'!$G$1,newnumbers!W39,IF(newnumbers!$C44='numbers and coverage by AT'!$G$1,newnumbers!W44,IF(newnumbers!$C49='numbers and coverage by AT'!$G$1,newnumbers!W49,IF(newnumbers!$C56='numbers and coverage by AT'!$G$1,newnumbers!W56,IF(newnumbers!$C62='numbers and coverage by AT'!$G$1,newnumbers!W62,IF(newnumbers!$C68='numbers and coverage by AT'!$G$1,newnumbers!W68,IF(newnumbers!$C79='numbers and coverage by AT'!$G$1,newnumbers!W79,IF(newnumbers!$C85='numbers and coverage by AT'!$G$1,newnumbers!W85,IF(newnumbers!$C89='numbers and coverage by AT'!$G$1,newnumbers!W89,IF(newnumbers!$C95='numbers and coverage by AT'!$G$1,newnumbers!W95,IF(newnumbers!$C99='numbers and coverage by AT'!$G$1,newnumbers!W99,IF(newnumbers!$C104='numbers and coverage by AT'!$G$1,newnumbers!W104,IF(newnumbers!$C117='numbers and coverage by AT'!$G$1,newnumbers!W117,IF(newnumbers!$C126='numbers and coverage by AT'!$G$1,newnumbers!W126,IF(newnumbers!$C132='numbers and coverage by AT'!$G$1,newnumbers!W132,IF(newnumbers!$C138='numbers and coverage by AT'!$G$1,newnumbers!W138,IF(newnumbers!$C150='numbers and coverage by AT'!$G$1,newnumbers!W150,IF(newnumbers!$C156='numbers and coverage by AT'!$G$1,newnumbers!W156,IF(newnumbers!$C162='numbers and coverage by AT'!$G$1,newnumbers!W162,IF(newnumbers!$C167='numbers and coverage by AT'!$G$1,newnumbers!W167,IF(newnumbers!$C174='numbers and coverage by AT'!$G$1,newnumbers!W174,"")))))))))))))))))))))))))))</f>
        <v>133.00002197999993</v>
      </c>
      <c r="X43" s="43">
        <f>IF(newnumbers!$C2='numbers and coverage by AT'!$G$1,newnumbers!X2,IF(newnumbers!$C7='numbers and coverage by AT'!$G$1,newnumbers!X7,IF(newnumbers!$C12='numbers and coverage by AT'!$G$1,newnumbers!X12,IF(newnumbers!$C21='numbers and coverage by AT'!$G$1,newnumbers!X21,IF(newnumbers!$C26='numbers and coverage by AT'!$G$1,newnumbers!X26,IF(newnumbers!$C31='numbers and coverage by AT'!$G$1,newnumbers!X31,IF(newnumbers!$C39='numbers and coverage by AT'!$G$1,newnumbers!X39,IF(newnumbers!$C44='numbers and coverage by AT'!$G$1,newnumbers!X44,IF(newnumbers!$C49='numbers and coverage by AT'!$G$1,newnumbers!X49,IF(newnumbers!$C56='numbers and coverage by AT'!$G$1,newnumbers!X56,IF(newnumbers!$C62='numbers and coverage by AT'!$G$1,newnumbers!X62,IF(newnumbers!$C68='numbers and coverage by AT'!$G$1,newnumbers!X68,IF(newnumbers!$C79='numbers and coverage by AT'!$G$1,newnumbers!X79,IF(newnumbers!$C85='numbers and coverage by AT'!$G$1,newnumbers!X85,IF(newnumbers!$C89='numbers and coverage by AT'!$G$1,newnumbers!X89,IF(newnumbers!$C95='numbers and coverage by AT'!$G$1,newnumbers!X95,IF(newnumbers!$C99='numbers and coverage by AT'!$G$1,newnumbers!X99,IF(newnumbers!$C104='numbers and coverage by AT'!$G$1,newnumbers!X104,IF(newnumbers!$C117='numbers and coverage by AT'!$G$1,newnumbers!X117,IF(newnumbers!$C126='numbers and coverage by AT'!$G$1,newnumbers!X126,IF(newnumbers!$C132='numbers and coverage by AT'!$G$1,newnumbers!X132,IF(newnumbers!$C138='numbers and coverage by AT'!$G$1,newnumbers!X138,IF(newnumbers!$C150='numbers and coverage by AT'!$G$1,newnumbers!X150,IF(newnumbers!$C156='numbers and coverage by AT'!$G$1,newnumbers!X156,IF(newnumbers!$C162='numbers and coverage by AT'!$G$1,newnumbers!X162,IF(newnumbers!$C167='numbers and coverage by AT'!$G$1,newnumbers!X167,IF(newnumbers!$C174='numbers and coverage by AT'!$G$1,newnumbers!X174,"")))))))))))))))))))))))))))</f>
        <v>168.00003972000013</v>
      </c>
    </row>
    <row r="44" spans="1:24" x14ac:dyDescent="0.25">
      <c r="A44" s="30" t="str">
        <f>IF(newnumbers!$C3='numbers and coverage by AT'!$G$1,newnumbers!A3,IF(newnumbers!$C8='numbers and coverage by AT'!$G$1,newnumbers!A8,IF(newnumbers!$C13='numbers and coverage by AT'!$G$1,newnumbers!A13,IF(newnumbers!$C22='numbers and coverage by AT'!$G$1,newnumbers!A22,IF(newnumbers!$C27='numbers and coverage by AT'!$G$1,newnumbers!A27,IF(newnumbers!$C32='numbers and coverage by AT'!$G$1,newnumbers!A32,IF(newnumbers!$C40='numbers and coverage by AT'!$G$1,newnumbers!A40,IF(newnumbers!$C45='numbers and coverage by AT'!$G$1,newnumbers!A45,IF(newnumbers!$C50='numbers and coverage by AT'!$G$1,newnumbers!A50,IF(newnumbers!$C57='numbers and coverage by AT'!$G$1,newnumbers!A57,IF(newnumbers!$C63='numbers and coverage by AT'!$G$1,newnumbers!A63,IF(newnumbers!$C69='numbers and coverage by AT'!$G$1,newnumbers!A69,IF(newnumbers!$C80='numbers and coverage by AT'!$G$1,newnumbers!A80,IF(newnumbers!$C86='numbers and coverage by AT'!$G$1,newnumbers!A86,IF(newnumbers!$C90='numbers and coverage by AT'!$G$1,newnumbers!A90,IF(newnumbers!$C96='numbers and coverage by AT'!$G$1,newnumbers!A96,IF(newnumbers!$C100='numbers and coverage by AT'!$G$1,newnumbers!A100,IF(newnumbers!$C105='numbers and coverage by AT'!$G$1,newnumbers!A105,IF(newnumbers!$C118='numbers and coverage by AT'!$G$1,newnumbers!A118,IF(newnumbers!$C127='numbers and coverage by AT'!$G$1,newnumbers!A127,IF(newnumbers!$C133='numbers and coverage by AT'!$G$1,newnumbers!A133,IF(newnumbers!$C139='numbers and coverage by AT'!$G$1,newnumbers!A139,IF(newnumbers!$C151='numbers and coverage by AT'!$G$1,newnumbers!A151,IF(newnumbers!$C157='numbers and coverage by AT'!$G$1,newnumbers!A157,IF(newnumbers!$C163='numbers and coverage by AT'!$G$1,newnumbers!A163,IF(newnumbers!$C168='numbers and coverage by AT'!$G$1,newnumbers!A168,IF(newnumbers!$C175='numbers and coverage by AT'!$G$1,newnumbers!A175,"")))))))))))))))))))))))))))</f>
        <v>5NJ</v>
      </c>
      <c r="B44" s="30" t="str">
        <f>IF(newnumbers!$C3='numbers and coverage by AT'!$G$1,newnumbers!B3,IF(newnumbers!$C8='numbers and coverage by AT'!$G$1,newnumbers!B8,IF(newnumbers!$C13='numbers and coverage by AT'!$G$1,newnumbers!B13,IF(newnumbers!$C22='numbers and coverage by AT'!$G$1,newnumbers!B22,IF(newnumbers!$C27='numbers and coverage by AT'!$G$1,newnumbers!B27,IF(newnumbers!$C32='numbers and coverage by AT'!$G$1,newnumbers!B32,IF(newnumbers!$C40='numbers and coverage by AT'!$G$1,newnumbers!B40,IF(newnumbers!$C45='numbers and coverage by AT'!$G$1,newnumbers!B45,IF(newnumbers!$C50='numbers and coverage by AT'!$G$1,newnumbers!B50,IF(newnumbers!$C57='numbers and coverage by AT'!$G$1,newnumbers!B57,IF(newnumbers!$C63='numbers and coverage by AT'!$G$1,newnumbers!B63,IF(newnumbers!$C69='numbers and coverage by AT'!$G$1,newnumbers!B69,IF(newnumbers!$C80='numbers and coverage by AT'!$G$1,newnumbers!B80,IF(newnumbers!$C86='numbers and coverage by AT'!$G$1,newnumbers!B86,IF(newnumbers!$C90='numbers and coverage by AT'!$G$1,newnumbers!B90,IF(newnumbers!$C96='numbers and coverage by AT'!$G$1,newnumbers!B96,IF(newnumbers!$C100='numbers and coverage by AT'!$G$1,newnumbers!B100,IF(newnumbers!$C105='numbers and coverage by AT'!$G$1,newnumbers!B105,IF(newnumbers!$C118='numbers and coverage by AT'!$G$1,newnumbers!B118,IF(newnumbers!$C127='numbers and coverage by AT'!$G$1,newnumbers!B127,IF(newnumbers!$C133='numbers and coverage by AT'!$G$1,newnumbers!B133,IF(newnumbers!$C139='numbers and coverage by AT'!$G$1,newnumbers!B139,IF(newnumbers!$C151='numbers and coverage by AT'!$G$1,newnumbers!B151,IF(newnumbers!$C157='numbers and coverage by AT'!$G$1,newnumbers!B157,IF(newnumbers!$C163='numbers and coverage by AT'!$G$1,newnumbers!B163,IF(newnumbers!$C168='numbers and coverage by AT'!$G$1,newnumbers!B168,IF(newnumbers!$C175='numbers and coverage by AT'!$G$1,newnumbers!B175,"")))))))))))))))))))))))))))</f>
        <v>Sefton PCT</v>
      </c>
      <c r="C44" s="30">
        <f>IF('adjusted coverage'!$C3='numbers and coverage by AT'!$G$1,'adjusted coverage'!AH3,IF('adjusted coverage'!$C8='numbers and coverage by AT'!$G$1,'adjusted coverage'!AH8,IF('adjusted coverage'!$C13='numbers and coverage by AT'!$G$1,'adjusted coverage'!AH13,IF('adjusted coverage'!$C22='numbers and coverage by AT'!$G$1,'adjusted coverage'!AH22,IF('adjusted coverage'!$C27='numbers and coverage by AT'!$G$1,'adjusted coverage'!AH27,IF('adjusted coverage'!$C32='numbers and coverage by AT'!$G$1,'adjusted coverage'!AH32,IF('adjusted coverage'!$C40='numbers and coverage by AT'!$G$1,'adjusted coverage'!AH40,IF('adjusted coverage'!$C45='numbers and coverage by AT'!$G$1,'adjusted coverage'!AH45,IF('adjusted coverage'!$C50='numbers and coverage by AT'!$G$1,'adjusted coverage'!AH50,IF('adjusted coverage'!$C57='numbers and coverage by AT'!$G$1,'adjusted coverage'!AH57,IF('adjusted coverage'!$C63='numbers and coverage by AT'!$G$1,'adjusted coverage'!AH63,IF('adjusted coverage'!$C69='numbers and coverage by AT'!$G$1,'adjusted coverage'!AH69,IF('adjusted coverage'!$C80='numbers and coverage by AT'!$G$1,'adjusted coverage'!AH80,IF('adjusted coverage'!$C86='numbers and coverage by AT'!$G$1,'adjusted coverage'!AH86,IF('adjusted coverage'!$C90='numbers and coverage by AT'!$G$1,'adjusted coverage'!AH90,IF('adjusted coverage'!$C96='numbers and coverage by AT'!$G$1,'adjusted coverage'!AH96,IF('adjusted coverage'!$C100='numbers and coverage by AT'!$G$1,'adjusted coverage'!AH100,IF('adjusted coverage'!$C105='numbers and coverage by AT'!$G$1,'adjusted coverage'!AH105,IF('adjusted coverage'!$C118='numbers and coverage by AT'!$G$1,'adjusted coverage'!AH118,IF('adjusted coverage'!$C127='numbers and coverage by AT'!$G$1,'adjusted coverage'!AH127,IF('adjusted coverage'!$C133='numbers and coverage by AT'!$G$1,'adjusted coverage'!AH133,IF('adjusted coverage'!$C139='numbers and coverage by AT'!$G$1,'adjusted coverage'!AH133,IF('adjusted coverage'!$C139='numbers and coverage by AT'!$G$1,'adjusted coverage'!AH139,IF('adjusted coverage'!$C151='numbers and coverage by AT'!$G$1,'adjusted coverage'!AH151,IF('adjusted coverage'!$C157='numbers and coverage by AT'!$G$1,'adjusted coverage'!AH157,IF('adjusted coverage'!$C163='numbers and coverage by AT'!$G$1,'adjusted coverage'!AH163,IF('adjusted coverage'!$C168='numbers and coverage by AT'!$G$1,'adjusted coverage'!AH168,IF('adjusted coverage'!$C175='numbers and coverage by AT'!$G$1,'adjusted coverage'!AH175,""))))))))))))))))))))))))))))</f>
        <v>2737.4285714285716</v>
      </c>
      <c r="D44" s="45">
        <f>IF(newnumbers!$C3='numbers and coverage by AT'!$G$1,newnumbers!D3,IF(newnumbers!$C8='numbers and coverage by AT'!$G$1,newnumbers!D8,IF(newnumbers!$C13='numbers and coverage by AT'!$G$1,newnumbers!D13,IF(newnumbers!$C22='numbers and coverage by AT'!$G$1,newnumbers!D22,IF(newnumbers!$C27='numbers and coverage by AT'!$G$1,newnumbers!D27,IF(newnumbers!$C32='numbers and coverage by AT'!$G$1,newnumbers!D32,IF(newnumbers!$C40='numbers and coverage by AT'!$G$1,newnumbers!D40,IF(newnumbers!$C45='numbers and coverage by AT'!$G$1,newnumbers!D45,IF(newnumbers!$C50='numbers and coverage by AT'!$G$1,newnumbers!D50,IF(newnumbers!$C57='numbers and coverage by AT'!$G$1,newnumbers!D57,IF(newnumbers!$C63='numbers and coverage by AT'!$G$1,newnumbers!D63,IF(newnumbers!$C69='numbers and coverage by AT'!$G$1,newnumbers!D69,IF(newnumbers!$C80='numbers and coverage by AT'!$G$1,newnumbers!D80,IF(newnumbers!$C86='numbers and coverage by AT'!$G$1,newnumbers!D86,IF(newnumbers!$C90='numbers and coverage by AT'!$G$1,newnumbers!D90,IF(newnumbers!$C96='numbers and coverage by AT'!$G$1,newnumbers!D96,IF(newnumbers!$C100='numbers and coverage by AT'!$G$1,newnumbers!D100,IF(newnumbers!$C105='numbers and coverage by AT'!$G$1,newnumbers!D105,IF(newnumbers!$C118='numbers and coverage by AT'!$G$1,newnumbers!D118,IF(newnumbers!$C127='numbers and coverage by AT'!$G$1,newnumbers!D127,IF(newnumbers!$C133='numbers and coverage by AT'!$G$1,newnumbers!D133,IF(newnumbers!$C139='numbers and coverage by AT'!$G$1,newnumbers!D139,IF(newnumbers!$C151='numbers and coverage by AT'!$G$1,newnumbers!D151,IF(newnumbers!$C157='numbers and coverage by AT'!$G$1,newnumbers!D157,IF(newnumbers!$C163='numbers and coverage by AT'!$G$1,newnumbers!D163,IF(newnumbers!$C168='numbers and coverage by AT'!$G$1,newnumbers!D168,IF(newnumbers!$C175='numbers and coverage by AT'!$G$1,newnumbers!D175,"")))))))))))))))))))))))))))</f>
        <v>32.790899999999851</v>
      </c>
      <c r="E44" s="45">
        <f>IF(newnumbers!$C3='numbers and coverage by AT'!$G$1,newnumbers!E3,IF(newnumbers!$C8='numbers and coverage by AT'!$G$1,newnumbers!E8,IF(newnumbers!$C13='numbers and coverage by AT'!$G$1,newnumbers!E13,IF(newnumbers!$C22='numbers and coverage by AT'!$G$1,newnumbers!E22,IF(newnumbers!$C27='numbers and coverage by AT'!$G$1,newnumbers!E27,IF(newnumbers!$C32='numbers and coverage by AT'!$G$1,newnumbers!E32,IF(newnumbers!$C40='numbers and coverage by AT'!$G$1,newnumbers!E40,IF(newnumbers!$C45='numbers and coverage by AT'!$G$1,newnumbers!E45,IF(newnumbers!$C50='numbers and coverage by AT'!$G$1,newnumbers!E50,IF(newnumbers!$C57='numbers and coverage by AT'!$G$1,newnumbers!E57,IF(newnumbers!$C63='numbers and coverage by AT'!$G$1,newnumbers!E63,IF(newnumbers!$C69='numbers and coverage by AT'!$G$1,newnumbers!E69,IF(newnumbers!$C80='numbers and coverage by AT'!$G$1,newnumbers!E80,IF(newnumbers!$C86='numbers and coverage by AT'!$G$1,newnumbers!E86,IF(newnumbers!$C90='numbers and coverage by AT'!$G$1,newnumbers!E90,IF(newnumbers!$C96='numbers and coverage by AT'!$G$1,newnumbers!E96,IF(newnumbers!$C100='numbers and coverage by AT'!$G$1,newnumbers!E100,IF(newnumbers!$C105='numbers and coverage by AT'!$G$1,newnumbers!E105,IF(newnumbers!$C118='numbers and coverage by AT'!$G$1,newnumbers!E118,IF(newnumbers!$C127='numbers and coverage by AT'!$G$1,newnumbers!E127,IF(newnumbers!$C133='numbers and coverage by AT'!$G$1,newnumbers!E133,IF(newnumbers!$C139='numbers and coverage by AT'!$G$1,newnumbers!E139,IF(newnumbers!$C151='numbers and coverage by AT'!$G$1,newnumbers!E151,IF(newnumbers!$C157='numbers and coverage by AT'!$G$1,newnumbers!E157,IF(newnumbers!$C163='numbers and coverage by AT'!$G$1,newnumbers!E163,IF(newnumbers!$C168='numbers and coverage by AT'!$G$1,newnumbers!E168,IF(newnumbers!$C175='numbers and coverage by AT'!$G$1,newnumbers!E175,"")))))))))))))))))))))))))))</f>
        <v>192.84090000000015</v>
      </c>
      <c r="F44" s="45">
        <f>IF(newnumbers!$C3='numbers and coverage by AT'!$G$1,newnumbers!F3,IF(newnumbers!$C8='numbers and coverage by AT'!$G$1,newnumbers!F8,IF(newnumbers!$C13='numbers and coverage by AT'!$G$1,newnumbers!F13,IF(newnumbers!$C22='numbers and coverage by AT'!$G$1,newnumbers!F22,IF(newnumbers!$C27='numbers and coverage by AT'!$G$1,newnumbers!F27,IF(newnumbers!$C32='numbers and coverage by AT'!$G$1,newnumbers!F32,IF(newnumbers!$C40='numbers and coverage by AT'!$G$1,newnumbers!F40,IF(newnumbers!$C45='numbers and coverage by AT'!$G$1,newnumbers!F45,IF(newnumbers!$C50='numbers and coverage by AT'!$G$1,newnumbers!F50,IF(newnumbers!$C57='numbers and coverage by AT'!$G$1,newnumbers!F57,IF(newnumbers!$C63='numbers and coverage by AT'!$G$1,newnumbers!F63,IF(newnumbers!$C69='numbers and coverage by AT'!$G$1,newnumbers!F69,IF(newnumbers!$C80='numbers and coverage by AT'!$G$1,newnumbers!F80,IF(newnumbers!$C86='numbers and coverage by AT'!$G$1,newnumbers!F86,IF(newnumbers!$C90='numbers and coverage by AT'!$G$1,newnumbers!F90,IF(newnumbers!$C96='numbers and coverage by AT'!$G$1,newnumbers!F96,IF(newnumbers!$C100='numbers and coverage by AT'!$G$1,newnumbers!F100,IF(newnumbers!$C105='numbers and coverage by AT'!$G$1,newnumbers!F105,IF(newnumbers!$C118='numbers and coverage by AT'!$G$1,newnumbers!F118,IF(newnumbers!$C127='numbers and coverage by AT'!$G$1,newnumbers!F127,IF(newnumbers!$C133='numbers and coverage by AT'!$G$1,newnumbers!F133,IF(newnumbers!$C139='numbers and coverage by AT'!$G$1,newnumbers!F139,IF(newnumbers!$C151='numbers and coverage by AT'!$G$1,newnumbers!F151,IF(newnumbers!$C157='numbers and coverage by AT'!$G$1,newnumbers!F157,IF(newnumbers!$C163='numbers and coverage by AT'!$G$1,newnumbers!F163,IF(newnumbers!$C168='numbers and coverage by AT'!$G$1,newnumbers!F168,IF(newnumbers!$C175='numbers and coverage by AT'!$G$1,newnumbers!F175,"")))))))))))))))))))))))))))</f>
        <v>406.17809999999963</v>
      </c>
      <c r="G44" s="45">
        <f>IF(newnumbers!$C3='numbers and coverage by AT'!$G$1,newnumbers!G3,IF(newnumbers!$C8='numbers and coverage by AT'!$G$1,newnumbers!G8,IF(newnumbers!$C13='numbers and coverage by AT'!$G$1,newnumbers!G13,IF(newnumbers!$C22='numbers and coverage by AT'!$G$1,newnumbers!G22,IF(newnumbers!$C27='numbers and coverage by AT'!$G$1,newnumbers!G27,IF(newnumbers!$C32='numbers and coverage by AT'!$G$1,newnumbers!G32,IF(newnumbers!$C40='numbers and coverage by AT'!$G$1,newnumbers!G40,IF(newnumbers!$C45='numbers and coverage by AT'!$G$1,newnumbers!G45,IF(newnumbers!$C50='numbers and coverage by AT'!$G$1,newnumbers!G50,IF(newnumbers!$C57='numbers and coverage by AT'!$G$1,newnumbers!G57,IF(newnumbers!$C63='numbers and coverage by AT'!$G$1,newnumbers!G63,IF(newnumbers!$C69='numbers and coverage by AT'!$G$1,newnumbers!G69,IF(newnumbers!$C80='numbers and coverage by AT'!$G$1,newnumbers!G80,IF(newnumbers!$C86='numbers and coverage by AT'!$G$1,newnumbers!G86,IF(newnumbers!$C90='numbers and coverage by AT'!$G$1,newnumbers!G90,IF(newnumbers!$C96='numbers and coverage by AT'!$G$1,newnumbers!G96,IF(newnumbers!$C100='numbers and coverage by AT'!$G$1,newnumbers!G100,IF(newnumbers!$C105='numbers and coverage by AT'!$G$1,newnumbers!G105,IF(newnumbers!$C118='numbers and coverage by AT'!$G$1,newnumbers!G118,IF(newnumbers!$C127='numbers and coverage by AT'!$G$1,newnumbers!G127,IF(newnumbers!$C133='numbers and coverage by AT'!$G$1,newnumbers!G133,IF(newnumbers!$C139='numbers and coverage by AT'!$G$1,newnumbers!G139,IF(newnumbers!$C151='numbers and coverage by AT'!$G$1,newnumbers!G151,IF(newnumbers!$C157='numbers and coverage by AT'!$G$1,newnumbers!G157,IF(newnumbers!$C163='numbers and coverage by AT'!$G$1,newnumbers!G163,IF(newnumbers!$C168='numbers and coverage by AT'!$G$1,newnumbers!G168,IF(newnumbers!$C175='numbers and coverage by AT'!$G$1,newnumbers!G175,"")))))))))))))))))))))))))))</f>
        <v>97.016100000000762</v>
      </c>
      <c r="H44" s="46">
        <f>IF(newnumbers!$C3='numbers and coverage by AT'!$G$1,newnumbers!H3,IF(newnumbers!$C8='numbers and coverage by AT'!$G$1,newnumbers!H8,IF(newnumbers!$C13='numbers and coverage by AT'!$G$1,newnumbers!H13,IF(newnumbers!$C22='numbers and coverage by AT'!$G$1,newnumbers!H22,IF(newnumbers!$C27='numbers and coverage by AT'!$G$1,newnumbers!H27,IF(newnumbers!$C32='numbers and coverage by AT'!$G$1,newnumbers!H32,IF(newnumbers!$C40='numbers and coverage by AT'!$G$1,newnumbers!H40,IF(newnumbers!$C45='numbers and coverage by AT'!$G$1,newnumbers!H45,IF(newnumbers!$C50='numbers and coverage by AT'!$G$1,newnumbers!H50,IF(newnumbers!$C57='numbers and coverage by AT'!$G$1,newnumbers!H57,IF(newnumbers!$C63='numbers and coverage by AT'!$G$1,newnumbers!H63,IF(newnumbers!$C69='numbers and coverage by AT'!$G$1,newnumbers!H69,IF(newnumbers!$C80='numbers and coverage by AT'!$G$1,newnumbers!H80,IF(newnumbers!$C86='numbers and coverage by AT'!$G$1,newnumbers!H86,IF(newnumbers!$C90='numbers and coverage by AT'!$G$1,newnumbers!H90,IF(newnumbers!$C96='numbers and coverage by AT'!$G$1,newnumbers!H96,IF(newnumbers!$C100='numbers and coverage by AT'!$G$1,newnumbers!H100,IF(newnumbers!$C105='numbers and coverage by AT'!$G$1,newnumbers!H105,IF(newnumbers!$C118='numbers and coverage by AT'!$G$1,newnumbers!H118,IF(newnumbers!$C127='numbers and coverage by AT'!$G$1,newnumbers!H127,IF(newnumbers!$C133='numbers and coverage by AT'!$G$1,newnumbers!H133,IF(newnumbers!$C139='numbers and coverage by AT'!$G$1,newnumbers!H139,IF(newnumbers!$C151='numbers and coverage by AT'!$G$1,newnumbers!H151,IF(newnumbers!$C157='numbers and coverage by AT'!$G$1,newnumbers!H157,IF(newnumbers!$C163='numbers and coverage by AT'!$G$1,newnumbers!H163,IF(newnumbers!$C168='numbers and coverage by AT'!$G$1,newnumbers!H168,IF(newnumbers!$C175='numbers and coverage by AT'!$G$1,newnumbers!H175,"")))))))))))))))))))))))))))</f>
        <v>250.96610000000101</v>
      </c>
      <c r="I44" s="45">
        <f>IF(newnumbers!$C3='numbers and coverage by AT'!$G$1,newnumbers!I3,IF(newnumbers!$C8='numbers and coverage by AT'!$G$1,newnumbers!I8,IF(newnumbers!$C13='numbers and coverage by AT'!$G$1,newnumbers!I13,IF(newnumbers!$C22='numbers and coverage by AT'!$G$1,newnumbers!I22,IF(newnumbers!$C27='numbers and coverage by AT'!$G$1,newnumbers!I27,IF(newnumbers!$C32='numbers and coverage by AT'!$G$1,newnumbers!I32,IF(newnumbers!$C40='numbers and coverage by AT'!$G$1,newnumbers!I40,IF(newnumbers!$C45='numbers and coverage by AT'!$G$1,newnumbers!I45,IF(newnumbers!$C50='numbers and coverage by AT'!$G$1,newnumbers!I50,IF(newnumbers!$C57='numbers and coverage by AT'!$G$1,newnumbers!I57,IF(newnumbers!$C63='numbers and coverage by AT'!$G$1,newnumbers!I63,IF(newnumbers!$C69='numbers and coverage by AT'!$G$1,newnumbers!I69,IF(newnumbers!$C80='numbers and coverage by AT'!$G$1,newnumbers!I80,IF(newnumbers!$C86='numbers and coverage by AT'!$G$1,newnumbers!I86,IF(newnumbers!$C90='numbers and coverage by AT'!$G$1,newnumbers!I90,IF(newnumbers!$C96='numbers and coverage by AT'!$G$1,newnumbers!I96,IF(newnumbers!$C100='numbers and coverage by AT'!$G$1,newnumbers!I100,IF(newnumbers!$C105='numbers and coverage by AT'!$G$1,newnumbers!I105,IF(newnumbers!$C118='numbers and coverage by AT'!$G$1,newnumbers!I118,IF(newnumbers!$C127='numbers and coverage by AT'!$G$1,newnumbers!I127,IF(newnumbers!$C133='numbers and coverage by AT'!$G$1,newnumbers!I133,IF(newnumbers!$C139='numbers and coverage by AT'!$G$1,newnumbers!I139,IF(newnumbers!$C151='numbers and coverage by AT'!$G$1,newnumbers!I151,IF(newnumbers!$C157='numbers and coverage by AT'!$G$1,newnumbers!I157,IF(newnumbers!$C163='numbers and coverage by AT'!$G$1,newnumbers!I163,IF(newnumbers!$C168='numbers and coverage by AT'!$G$1,newnumbers!I168,IF(newnumbers!$C175='numbers and coverage by AT'!$G$1,newnumbers!I175,"")))))))))))))))))))))))))))</f>
        <v>413.8518999999992</v>
      </c>
      <c r="J44" s="45">
        <f>IF(newnumbers!$C3='numbers and coverage by AT'!$G$1,newnumbers!J3,IF(newnumbers!$C8='numbers and coverage by AT'!$G$1,newnumbers!J8,IF(newnumbers!$C13='numbers and coverage by AT'!$G$1,newnumbers!J13,IF(newnumbers!$C22='numbers and coverage by AT'!$G$1,newnumbers!J22,IF(newnumbers!$C27='numbers and coverage by AT'!$G$1,newnumbers!J27,IF(newnumbers!$C32='numbers and coverage by AT'!$G$1,newnumbers!J32,IF(newnumbers!$C40='numbers and coverage by AT'!$G$1,newnumbers!J40,IF(newnumbers!$C45='numbers and coverage by AT'!$G$1,newnumbers!J45,IF(newnumbers!$C50='numbers and coverage by AT'!$G$1,newnumbers!J50,IF(newnumbers!$C57='numbers and coverage by AT'!$G$1,newnumbers!J57,IF(newnumbers!$C63='numbers and coverage by AT'!$G$1,newnumbers!J63,IF(newnumbers!$C69='numbers and coverage by AT'!$G$1,newnumbers!J69,IF(newnumbers!$C80='numbers and coverage by AT'!$G$1,newnumbers!J80,IF(newnumbers!$C86='numbers and coverage by AT'!$G$1,newnumbers!J86,IF(newnumbers!$C90='numbers and coverage by AT'!$G$1,newnumbers!J90,IF(newnumbers!$C96='numbers and coverage by AT'!$G$1,newnumbers!J96,IF(newnumbers!$C100='numbers and coverage by AT'!$G$1,newnumbers!J100,IF(newnumbers!$C105='numbers and coverage by AT'!$G$1,newnumbers!J105,IF(newnumbers!$C118='numbers and coverage by AT'!$G$1,newnumbers!J118,IF(newnumbers!$C127='numbers and coverage by AT'!$G$1,newnumbers!J127,IF(newnumbers!$C133='numbers and coverage by AT'!$G$1,newnumbers!J133,IF(newnumbers!$C139='numbers and coverage by AT'!$G$1,newnumbers!J139,IF(newnumbers!$C151='numbers and coverage by AT'!$G$1,newnumbers!J151,IF(newnumbers!$C157='numbers and coverage by AT'!$G$1,newnumbers!J157,IF(newnumbers!$C163='numbers and coverage by AT'!$G$1,newnumbers!J163,IF(newnumbers!$C168='numbers and coverage by AT'!$G$1,newnumbers!J168,IF(newnumbers!$C175='numbers and coverage by AT'!$G$1,newnumbers!J175,"")))))))))))))))))))))))))))</f>
        <v>51.560799999999794</v>
      </c>
      <c r="K44" s="46">
        <f>IF(newnumbers!$C3='numbers and coverage by AT'!$G$1,newnumbers!K3,IF(newnumbers!$C8='numbers and coverage by AT'!$G$1,newnumbers!K8,IF(newnumbers!$C13='numbers and coverage by AT'!$G$1,newnumbers!K13,IF(newnumbers!$C22='numbers and coverage by AT'!$G$1,newnumbers!K22,IF(newnumbers!$C27='numbers and coverage by AT'!$G$1,newnumbers!K27,IF(newnumbers!$C32='numbers and coverage by AT'!$G$1,newnumbers!K32,IF(newnumbers!$C40='numbers and coverage by AT'!$G$1,newnumbers!K40,IF(newnumbers!$C45='numbers and coverage by AT'!$G$1,newnumbers!K45,IF(newnumbers!$C50='numbers and coverage by AT'!$G$1,newnumbers!K50,IF(newnumbers!$C57='numbers and coverage by AT'!$G$1,newnumbers!K57,IF(newnumbers!$C63='numbers and coverage by AT'!$G$1,newnumbers!K63,IF(newnumbers!$C69='numbers and coverage by AT'!$G$1,newnumbers!K69,IF(newnumbers!$C80='numbers and coverage by AT'!$G$1,newnumbers!K80,IF(newnumbers!$C86='numbers and coverage by AT'!$G$1,newnumbers!K86,IF(newnumbers!$C90='numbers and coverage by AT'!$G$1,newnumbers!K90,IF(newnumbers!$C96='numbers and coverage by AT'!$G$1,newnumbers!K96,IF(newnumbers!$C100='numbers and coverage by AT'!$G$1,newnumbers!K100,IF(newnumbers!$C105='numbers and coverage by AT'!$G$1,newnumbers!K105,IF(newnumbers!$C118='numbers and coverage by AT'!$G$1,newnumbers!K118,IF(newnumbers!$C127='numbers and coverage by AT'!$G$1,newnumbers!K127,IF(newnumbers!$C133='numbers and coverage by AT'!$G$1,newnumbers!K133,IF(newnumbers!$C139='numbers and coverage by AT'!$G$1,newnumbers!K139,IF(newnumbers!$C151='numbers and coverage by AT'!$G$1,newnumbers!K151,IF(newnumbers!$C157='numbers and coverage by AT'!$G$1,newnumbers!K157,IF(newnumbers!$C163='numbers and coverage by AT'!$G$1,newnumbers!K163,IF(newnumbers!$C168='numbers and coverage by AT'!$G$1,newnumbers!K168,IF(newnumbers!$C175='numbers and coverage by AT'!$G$1,newnumbers!K175,"")))))))))))))))))))))))))))</f>
        <v>191.76080000000002</v>
      </c>
      <c r="L44" s="45">
        <f>IF(newnumbers!$C3='numbers and coverage by AT'!$G$1,newnumbers!L3,IF(newnumbers!$C8='numbers and coverage by AT'!$G$1,newnumbers!L8,IF(newnumbers!$C13='numbers and coverage by AT'!$G$1,newnumbers!L13,IF(newnumbers!$C22='numbers and coverage by AT'!$G$1,newnumbers!L22,IF(newnumbers!$C27='numbers and coverage by AT'!$G$1,newnumbers!L27,IF(newnumbers!$C32='numbers and coverage by AT'!$G$1,newnumbers!L32,IF(newnumbers!$C40='numbers and coverage by AT'!$G$1,newnumbers!L40,IF(newnumbers!$C45='numbers and coverage by AT'!$G$1,newnumbers!L45,IF(newnumbers!$C50='numbers and coverage by AT'!$G$1,newnumbers!L50,IF(newnumbers!$C57='numbers and coverage by AT'!$G$1,newnumbers!L57,IF(newnumbers!$C63='numbers and coverage by AT'!$G$1,newnumbers!L63,IF(newnumbers!$C69='numbers and coverage by AT'!$G$1,newnumbers!L69,IF(newnumbers!$C80='numbers and coverage by AT'!$G$1,newnumbers!L80,IF(newnumbers!$C86='numbers and coverage by AT'!$G$1,newnumbers!L86,IF(newnumbers!$C90='numbers and coverage by AT'!$G$1,newnumbers!L90,IF(newnumbers!$C96='numbers and coverage by AT'!$G$1,newnumbers!L96,IF(newnumbers!$C100='numbers and coverage by AT'!$G$1,newnumbers!L100,IF(newnumbers!$C105='numbers and coverage by AT'!$G$1,newnumbers!L105,IF(newnumbers!$C118='numbers and coverage by AT'!$G$1,newnumbers!L118,IF(newnumbers!$C127='numbers and coverage by AT'!$G$1,newnumbers!L127,IF(newnumbers!$C133='numbers and coverage by AT'!$G$1,newnumbers!L133,IF(newnumbers!$C139='numbers and coverage by AT'!$G$1,newnumbers!L139,IF(newnumbers!$C151='numbers and coverage by AT'!$G$1,newnumbers!L151,IF(newnumbers!$C157='numbers and coverage by AT'!$G$1,newnumbers!L157,IF(newnumbers!$C163='numbers and coverage by AT'!$G$1,newnumbers!L163,IF(newnumbers!$C168='numbers and coverage by AT'!$G$1,newnumbers!L168,IF(newnumbers!$C175='numbers and coverage by AT'!$G$1,newnumbers!L175,"")))))))))))))))))))))))))))</f>
        <v>320.58420000000024</v>
      </c>
      <c r="M44" s="45">
        <f>IF(newnumbers!$C3='numbers and coverage by AT'!$G$1,newnumbers!M3,IF(newnumbers!$C8='numbers and coverage by AT'!$G$1,newnumbers!M8,IF(newnumbers!$C13='numbers and coverage by AT'!$G$1,newnumbers!M13,IF(newnumbers!$C22='numbers and coverage by AT'!$G$1,newnumbers!M22,IF(newnumbers!$C27='numbers and coverage by AT'!$G$1,newnumbers!M27,IF(newnumbers!$C32='numbers and coverage by AT'!$G$1,newnumbers!M32,IF(newnumbers!$C40='numbers and coverage by AT'!$G$1,newnumbers!M40,IF(newnumbers!$C45='numbers and coverage by AT'!$G$1,newnumbers!M45,IF(newnumbers!$C50='numbers and coverage by AT'!$G$1,newnumbers!M50,IF(newnumbers!$C57='numbers and coverage by AT'!$G$1,newnumbers!M57,IF(newnumbers!$C63='numbers and coverage by AT'!$G$1,newnumbers!M63,IF(newnumbers!$C69='numbers and coverage by AT'!$G$1,newnumbers!M69,IF(newnumbers!$C80='numbers and coverage by AT'!$G$1,newnumbers!M80,IF(newnumbers!$C86='numbers and coverage by AT'!$G$1,newnumbers!M86,IF(newnumbers!$C90='numbers and coverage by AT'!$G$1,newnumbers!M90,IF(newnumbers!$C96='numbers and coverage by AT'!$G$1,newnumbers!M96,IF(newnumbers!$C100='numbers and coverage by AT'!$G$1,newnumbers!M100,IF(newnumbers!$C105='numbers and coverage by AT'!$G$1,newnumbers!M105,IF(newnumbers!$C118='numbers and coverage by AT'!$G$1,newnumbers!M118,IF(newnumbers!$C127='numbers and coverage by AT'!$G$1,newnumbers!M127,IF(newnumbers!$C133='numbers and coverage by AT'!$G$1,newnumbers!M133,IF(newnumbers!$C139='numbers and coverage by AT'!$G$1,newnumbers!M139,IF(newnumbers!$C151='numbers and coverage by AT'!$G$1,newnumbers!M151,IF(newnumbers!$C157='numbers and coverage by AT'!$G$1,newnumbers!M157,IF(newnumbers!$C163='numbers and coverage by AT'!$G$1,newnumbers!M163,IF(newnumbers!$C168='numbers and coverage by AT'!$G$1,newnumbers!M168,IF(newnumbers!$C175='numbers and coverage by AT'!$G$1,newnumbers!M175,"")))))))))))))))))))))))))))</f>
        <v>93.769399999999223</v>
      </c>
      <c r="N44" s="46">
        <f>IF(newnumbers!$C3='numbers and coverage by AT'!$G$1,newnumbers!N3,IF(newnumbers!$C8='numbers and coverage by AT'!$G$1,newnumbers!N8,IF(newnumbers!$C13='numbers and coverage by AT'!$G$1,newnumbers!N13,IF(newnumbers!$C22='numbers and coverage by AT'!$G$1,newnumbers!N22,IF(newnumbers!$C27='numbers and coverage by AT'!$G$1,newnumbers!N27,IF(newnumbers!$C32='numbers and coverage by AT'!$G$1,newnumbers!N32,IF(newnumbers!$C40='numbers and coverage by AT'!$G$1,newnumbers!N40,IF(newnumbers!$C45='numbers and coverage by AT'!$G$1,newnumbers!N45,IF(newnumbers!$C50='numbers and coverage by AT'!$G$1,newnumbers!N50,IF(newnumbers!$C57='numbers and coverage by AT'!$G$1,newnumbers!N57,IF(newnumbers!$C63='numbers and coverage by AT'!$G$1,newnumbers!N63,IF(newnumbers!$C69='numbers and coverage by AT'!$G$1,newnumbers!N69,IF(newnumbers!$C80='numbers and coverage by AT'!$G$1,newnumbers!N80,IF(newnumbers!$C86='numbers and coverage by AT'!$G$1,newnumbers!N86,IF(newnumbers!$C90='numbers and coverage by AT'!$G$1,newnumbers!N90,IF(newnumbers!$C96='numbers and coverage by AT'!$G$1,newnumbers!N96,IF(newnumbers!$C100='numbers and coverage by AT'!$G$1,newnumbers!N100,IF(newnumbers!$C105='numbers and coverage by AT'!$G$1,newnumbers!N105,IF(newnumbers!$C118='numbers and coverage by AT'!$G$1,newnumbers!N118,IF(newnumbers!$C127='numbers and coverage by AT'!$G$1,newnumbers!N127,IF(newnumbers!$C133='numbers and coverage by AT'!$G$1,newnumbers!N133,IF(newnumbers!$C139='numbers and coverage by AT'!$G$1,newnumbers!N139,IF(newnumbers!$C151='numbers and coverage by AT'!$G$1,newnumbers!N151,IF(newnumbers!$C157='numbers and coverage by AT'!$G$1,newnumbers!N157,IF(newnumbers!$C163='numbers and coverage by AT'!$G$1,newnumbers!N163,IF(newnumbers!$C168='numbers and coverage by AT'!$G$1,newnumbers!N168,IF(newnumbers!$C175='numbers and coverage by AT'!$G$1,newnumbers!N175,"")))))))))))))))))))))))))))</f>
        <v>229.0693999999994</v>
      </c>
      <c r="O44" s="45">
        <f>IF(newnumbers!$C3='numbers and coverage by AT'!$G$1,newnumbers!O3,IF(newnumbers!$C8='numbers and coverage by AT'!$G$1,newnumbers!O8,IF(newnumbers!$C13='numbers and coverage by AT'!$G$1,newnumbers!O13,IF(newnumbers!$C22='numbers and coverage by AT'!$G$1,newnumbers!O22,IF(newnumbers!$C27='numbers and coverage by AT'!$G$1,newnumbers!O27,IF(newnumbers!$C32='numbers and coverage by AT'!$G$1,newnumbers!O32,IF(newnumbers!$C40='numbers and coverage by AT'!$G$1,newnumbers!O40,IF(newnumbers!$C45='numbers and coverage by AT'!$G$1,newnumbers!O45,IF(newnumbers!$C50='numbers and coverage by AT'!$G$1,newnumbers!O50,IF(newnumbers!$C57='numbers and coverage by AT'!$G$1,newnumbers!O57,IF(newnumbers!$C63='numbers and coverage by AT'!$G$1,newnumbers!O63,IF(newnumbers!$C69='numbers and coverage by AT'!$G$1,newnumbers!O69,IF(newnumbers!$C80='numbers and coverage by AT'!$G$1,newnumbers!O80,IF(newnumbers!$C86='numbers and coverage by AT'!$G$1,newnumbers!O86,IF(newnumbers!$C90='numbers and coverage by AT'!$G$1,newnumbers!O90,IF(newnumbers!$C96='numbers and coverage by AT'!$G$1,newnumbers!O96,IF(newnumbers!$C100='numbers and coverage by AT'!$G$1,newnumbers!O100,IF(newnumbers!$C105='numbers and coverage by AT'!$G$1,newnumbers!O105,IF(newnumbers!$C118='numbers and coverage by AT'!$G$1,newnumbers!O118,IF(newnumbers!$C127='numbers and coverage by AT'!$G$1,newnumbers!O127,IF(newnumbers!$C133='numbers and coverage by AT'!$G$1,newnumbers!O133,IF(newnumbers!$C139='numbers and coverage by AT'!$G$1,newnumbers!O139,IF(newnumbers!$C151='numbers and coverage by AT'!$G$1,newnumbers!O151,IF(newnumbers!$C157='numbers and coverage by AT'!$G$1,newnumbers!O157,IF(newnumbers!$C163='numbers and coverage by AT'!$G$1,newnumbers!O163,IF(newnumbers!$C168='numbers and coverage by AT'!$G$1,newnumbers!O168,IF(newnumbers!$C175='numbers and coverage by AT'!$G$1,newnumbers!O175,"")))))))))))))))))))))))))))</f>
        <v>245.19960000000037</v>
      </c>
      <c r="P44" s="45">
        <f>IF(newnumbers!$C3='numbers and coverage by AT'!$G$1,newnumbers!P3,IF(newnumbers!$C8='numbers and coverage by AT'!$G$1,newnumbers!P8,IF(newnumbers!$C13='numbers and coverage by AT'!$G$1,newnumbers!P13,IF(newnumbers!$C22='numbers and coverage by AT'!$G$1,newnumbers!P22,IF(newnumbers!$C27='numbers and coverage by AT'!$G$1,newnumbers!P27,IF(newnumbers!$C32='numbers and coverage by AT'!$G$1,newnumbers!P32,IF(newnumbers!$C40='numbers and coverage by AT'!$G$1,newnumbers!P40,IF(newnumbers!$C45='numbers and coverage by AT'!$G$1,newnumbers!P45,IF(newnumbers!$C50='numbers and coverage by AT'!$G$1,newnumbers!P50,IF(newnumbers!$C57='numbers and coverage by AT'!$G$1,newnumbers!P57,IF(newnumbers!$C63='numbers and coverage by AT'!$G$1,newnumbers!P63,IF(newnumbers!$C69='numbers and coverage by AT'!$G$1,newnumbers!P69,IF(newnumbers!$C80='numbers and coverage by AT'!$G$1,newnumbers!P80,IF(newnumbers!$C86='numbers and coverage by AT'!$G$1,newnumbers!P86,IF(newnumbers!$C90='numbers and coverage by AT'!$G$1,newnumbers!P90,IF(newnumbers!$C96='numbers and coverage by AT'!$G$1,newnumbers!P96,IF(newnumbers!$C100='numbers and coverage by AT'!$G$1,newnumbers!P100,IF(newnumbers!$C105='numbers and coverage by AT'!$G$1,newnumbers!P105,IF(newnumbers!$C118='numbers and coverage by AT'!$G$1,newnumbers!P118,IF(newnumbers!$C127='numbers and coverage by AT'!$G$1,newnumbers!P127,IF(newnumbers!$C133='numbers and coverage by AT'!$G$1,newnumbers!P133,IF(newnumbers!$C139='numbers and coverage by AT'!$G$1,newnumbers!P139,IF(newnumbers!$C151='numbers and coverage by AT'!$G$1,newnumbers!P151,IF(newnumbers!$C157='numbers and coverage by AT'!$G$1,newnumbers!P157,IF(newnumbers!$C163='numbers and coverage by AT'!$G$1,newnumbers!P163,IF(newnumbers!$C168='numbers and coverage by AT'!$G$1,newnumbers!P168,IF(newnumbers!$C175='numbers and coverage by AT'!$G$1,newnumbers!P175,"")))))))))))))))))))))))))))</f>
        <v>67.199963039999886</v>
      </c>
      <c r="Q44" s="46">
        <f>IF(newnumbers!$C3='numbers and coverage by AT'!$G$1,newnumbers!Q3,IF(newnumbers!$C8='numbers and coverage by AT'!$G$1,newnumbers!Q8,IF(newnumbers!$C13='numbers and coverage by AT'!$G$1,newnumbers!Q13,IF(newnumbers!$C22='numbers and coverage by AT'!$G$1,newnumbers!Q22,IF(newnumbers!$C27='numbers and coverage by AT'!$G$1,newnumbers!Q27,IF(newnumbers!$C32='numbers and coverage by AT'!$G$1,newnumbers!Q32,IF(newnumbers!$C40='numbers and coverage by AT'!$G$1,newnumbers!Q40,IF(newnumbers!$C45='numbers and coverage by AT'!$G$1,newnumbers!Q45,IF(newnumbers!$C50='numbers and coverage by AT'!$G$1,newnumbers!Q50,IF(newnumbers!$C57='numbers and coverage by AT'!$G$1,newnumbers!Q57,IF(newnumbers!$C63='numbers and coverage by AT'!$G$1,newnumbers!Q63,IF(newnumbers!$C69='numbers and coverage by AT'!$G$1,newnumbers!Q69,IF(newnumbers!$C80='numbers and coverage by AT'!$G$1,newnumbers!Q80,IF(newnumbers!$C86='numbers and coverage by AT'!$G$1,newnumbers!Q86,IF(newnumbers!$C90='numbers and coverage by AT'!$G$1,newnumbers!Q90,IF(newnumbers!$C96='numbers and coverage by AT'!$G$1,newnumbers!Q96,IF(newnumbers!$C100='numbers and coverage by AT'!$G$1,newnumbers!Q100,IF(newnumbers!$C105='numbers and coverage by AT'!$G$1,newnumbers!Q105,IF(newnumbers!$C118='numbers and coverage by AT'!$G$1,newnumbers!Q118,IF(newnumbers!$C127='numbers and coverage by AT'!$G$1,newnumbers!Q127,IF(newnumbers!$C133='numbers and coverage by AT'!$G$1,newnumbers!Q133,IF(newnumbers!$C139='numbers and coverage by AT'!$G$1,newnumbers!Q139,IF(newnumbers!$C151='numbers and coverage by AT'!$G$1,newnumbers!Q151,IF(newnumbers!$C157='numbers and coverage by AT'!$G$1,newnumbers!Q157,IF(newnumbers!$C163='numbers and coverage by AT'!$G$1,newnumbers!Q163,IF(newnumbers!$C168='numbers and coverage by AT'!$G$1,newnumbers!Q168,IF(newnumbers!$C175='numbers and coverage by AT'!$G$1,newnumbers!Q175,"")))))))))))))))))))))))))))</f>
        <v>186.89996303999988</v>
      </c>
      <c r="R44" s="45">
        <f>IF(newnumbers!$C3='numbers and coverage by AT'!$G$1,newnumbers!R3,IF(newnumbers!$C8='numbers and coverage by AT'!$G$1,newnumbers!R8,IF(newnumbers!$C13='numbers and coverage by AT'!$G$1,newnumbers!R13,IF(newnumbers!$C22='numbers and coverage by AT'!$G$1,newnumbers!R22,IF(newnumbers!$C27='numbers and coverage by AT'!$G$1,newnumbers!R27,IF(newnumbers!$C32='numbers and coverage by AT'!$G$1,newnumbers!R32,IF(newnumbers!$C40='numbers and coverage by AT'!$G$1,newnumbers!R40,IF(newnumbers!$C45='numbers and coverage by AT'!$G$1,newnumbers!R45,IF(newnumbers!$C50='numbers and coverage by AT'!$G$1,newnumbers!R50,IF(newnumbers!$C57='numbers and coverage by AT'!$G$1,newnumbers!R57,IF(newnumbers!$C63='numbers and coverage by AT'!$G$1,newnumbers!R63,IF(newnumbers!$C69='numbers and coverage by AT'!$G$1,newnumbers!R69,IF(newnumbers!$C80='numbers and coverage by AT'!$G$1,newnumbers!R80,IF(newnumbers!$C86='numbers and coverage by AT'!$G$1,newnumbers!R86,IF(newnumbers!$C90='numbers and coverage by AT'!$G$1,newnumbers!R90,IF(newnumbers!$C96='numbers and coverage by AT'!$G$1,newnumbers!R96,IF(newnumbers!$C100='numbers and coverage by AT'!$G$1,newnumbers!R100,IF(newnumbers!$C105='numbers and coverage by AT'!$G$1,newnumbers!R105,IF(newnumbers!$C118='numbers and coverage by AT'!$G$1,newnumbers!R118,IF(newnumbers!$C127='numbers and coverage by AT'!$G$1,newnumbers!R127,IF(newnumbers!$C133='numbers and coverage by AT'!$G$1,newnumbers!R133,IF(newnumbers!$C139='numbers and coverage by AT'!$G$1,newnumbers!R139,IF(newnumbers!$C151='numbers and coverage by AT'!$G$1,newnumbers!R151,IF(newnumbers!$C157='numbers and coverage by AT'!$G$1,newnumbers!R157,IF(newnumbers!$C163='numbers and coverage by AT'!$G$1,newnumbers!R163,IF(newnumbers!$C168='numbers and coverage by AT'!$G$1,newnumbers!R168,IF(newnumbers!$C175='numbers and coverage by AT'!$G$1,newnumbers!R175,"")))))))))))))))))))))))))))</f>
        <v>244.5999834600002</v>
      </c>
      <c r="S44" s="45">
        <f>IF(newnumbers!$C3='numbers and coverage by AT'!$G$1,newnumbers!S3,IF(newnumbers!$C8='numbers and coverage by AT'!$G$1,newnumbers!S8,IF(newnumbers!$C13='numbers and coverage by AT'!$G$1,newnumbers!S13,IF(newnumbers!$C22='numbers and coverage by AT'!$G$1,newnumbers!S22,IF(newnumbers!$C27='numbers and coverage by AT'!$G$1,newnumbers!S27,IF(newnumbers!$C32='numbers and coverage by AT'!$G$1,newnumbers!S32,IF(newnumbers!$C40='numbers and coverage by AT'!$G$1,newnumbers!S40,IF(newnumbers!$C45='numbers and coverage by AT'!$G$1,newnumbers!S45,IF(newnumbers!$C50='numbers and coverage by AT'!$G$1,newnumbers!S50,IF(newnumbers!$C57='numbers and coverage by AT'!$G$1,newnumbers!S57,IF(newnumbers!$C63='numbers and coverage by AT'!$G$1,newnumbers!S63,IF(newnumbers!$C69='numbers and coverage by AT'!$G$1,newnumbers!S69,IF(newnumbers!$C80='numbers and coverage by AT'!$G$1,newnumbers!S80,IF(newnumbers!$C86='numbers and coverage by AT'!$G$1,newnumbers!S86,IF(newnumbers!$C90='numbers and coverage by AT'!$G$1,newnumbers!S90,IF(newnumbers!$C96='numbers and coverage by AT'!$G$1,newnumbers!S96,IF(newnumbers!$C100='numbers and coverage by AT'!$G$1,newnumbers!S100,IF(newnumbers!$C105='numbers and coverage by AT'!$G$1,newnumbers!S105,IF(newnumbers!$C118='numbers and coverage by AT'!$G$1,newnumbers!S118,IF(newnumbers!$C127='numbers and coverage by AT'!$G$1,newnumbers!S127,IF(newnumbers!$C133='numbers and coverage by AT'!$G$1,newnumbers!S133,IF(newnumbers!$C139='numbers and coverage by AT'!$G$1,newnumbers!S139,IF(newnumbers!$C151='numbers and coverage by AT'!$G$1,newnumbers!S151,IF(newnumbers!$C157='numbers and coverage by AT'!$G$1,newnumbers!S157,IF(newnumbers!$C163='numbers and coverage by AT'!$G$1,newnumbers!S163,IF(newnumbers!$C168='numbers and coverage by AT'!$G$1,newnumbers!S168,IF(newnumbers!$C175='numbers and coverage by AT'!$G$1,newnumbers!S175,"")))))))))))))))))))))))))))</f>
        <v>40.500067199999748</v>
      </c>
      <c r="T44" s="46">
        <f>IF(newnumbers!$C3='numbers and coverage by AT'!$G$1,newnumbers!T3,IF(newnumbers!$C8='numbers and coverage by AT'!$G$1,newnumbers!T8,IF(newnumbers!$C13='numbers and coverage by AT'!$G$1,newnumbers!T13,IF(newnumbers!$C22='numbers and coverage by AT'!$G$1,newnumbers!T22,IF(newnumbers!$C27='numbers and coverage by AT'!$G$1,newnumbers!T27,IF(newnumbers!$C32='numbers and coverage by AT'!$G$1,newnumbers!T32,IF(newnumbers!$C40='numbers and coverage by AT'!$G$1,newnumbers!T40,IF(newnumbers!$C45='numbers and coverage by AT'!$G$1,newnumbers!T45,IF(newnumbers!$C50='numbers and coverage by AT'!$G$1,newnumbers!T50,IF(newnumbers!$C57='numbers and coverage by AT'!$G$1,newnumbers!T57,IF(newnumbers!$C63='numbers and coverage by AT'!$G$1,newnumbers!T63,IF(newnumbers!$C69='numbers and coverage by AT'!$G$1,newnumbers!T69,IF(newnumbers!$C80='numbers and coverage by AT'!$G$1,newnumbers!T80,IF(newnumbers!$C86='numbers and coverage by AT'!$G$1,newnumbers!T86,IF(newnumbers!$C90='numbers and coverage by AT'!$G$1,newnumbers!T90,IF(newnumbers!$C96='numbers and coverage by AT'!$G$1,newnumbers!T96,IF(newnumbers!$C100='numbers and coverage by AT'!$G$1,newnumbers!T100,IF(newnumbers!$C105='numbers and coverage by AT'!$G$1,newnumbers!T105,IF(newnumbers!$C118='numbers and coverage by AT'!$G$1,newnumbers!T118,IF(newnumbers!$C127='numbers and coverage by AT'!$G$1,newnumbers!T127,IF(newnumbers!$C133='numbers and coverage by AT'!$G$1,newnumbers!T133,IF(newnumbers!$C139='numbers and coverage by AT'!$G$1,newnumbers!T139,IF(newnumbers!$C151='numbers and coverage by AT'!$G$1,newnumbers!T151,IF(newnumbers!$C157='numbers and coverage by AT'!$G$1,newnumbers!T157,IF(newnumbers!$C163='numbers and coverage by AT'!$G$1,newnumbers!T163,IF(newnumbers!$C168='numbers and coverage by AT'!$G$1,newnumbers!T168,IF(newnumbers!$C175='numbers and coverage by AT'!$G$1,newnumbers!T175,"")))))))))))))))))))))))))))</f>
        <v>160.30006719999983</v>
      </c>
      <c r="U44" s="45">
        <f>IF(newnumbers!$C3='numbers and coverage by AT'!$G$1,newnumbers!U3,IF(newnumbers!$C8='numbers and coverage by AT'!$G$1,newnumbers!U8,IF(newnumbers!$C13='numbers and coverage by AT'!$G$1,newnumbers!U13,IF(newnumbers!$C22='numbers and coverage by AT'!$G$1,newnumbers!U22,IF(newnumbers!$C27='numbers and coverage by AT'!$G$1,newnumbers!U27,IF(newnumbers!$C32='numbers and coverage by AT'!$G$1,newnumbers!U32,IF(newnumbers!$C40='numbers and coverage by AT'!$G$1,newnumbers!U40,IF(newnumbers!$C45='numbers and coverage by AT'!$G$1,newnumbers!U45,IF(newnumbers!$C50='numbers and coverage by AT'!$G$1,newnumbers!U50,IF(newnumbers!$C57='numbers and coverage by AT'!$G$1,newnumbers!U57,IF(newnumbers!$C63='numbers and coverage by AT'!$G$1,newnumbers!U63,IF(newnumbers!$C69='numbers and coverage by AT'!$G$1,newnumbers!U69,IF(newnumbers!$C80='numbers and coverage by AT'!$G$1,newnumbers!U80,IF(newnumbers!$C86='numbers and coverage by AT'!$G$1,newnumbers!U86,IF(newnumbers!$C90='numbers and coverage by AT'!$G$1,newnumbers!U90,IF(newnumbers!$C96='numbers and coverage by AT'!$G$1,newnumbers!U96,IF(newnumbers!$C100='numbers and coverage by AT'!$G$1,newnumbers!U100,IF(newnumbers!$C105='numbers and coverage by AT'!$G$1,newnumbers!U105,IF(newnumbers!$C118='numbers and coverage by AT'!$G$1,newnumbers!U118,IF(newnumbers!$C127='numbers and coverage by AT'!$G$1,newnumbers!U127,IF(newnumbers!$C133='numbers and coverage by AT'!$G$1,newnumbers!U133,IF(newnumbers!$C139='numbers and coverage by AT'!$G$1,newnumbers!U139,IF(newnumbers!$C151='numbers and coverage by AT'!$G$1,newnumbers!U151,IF(newnumbers!$C157='numbers and coverage by AT'!$G$1,newnumbers!U157,IF(newnumbers!$C163='numbers and coverage by AT'!$G$1,newnumbers!U163,IF(newnumbers!$C168='numbers and coverage by AT'!$G$1,newnumbers!U168,IF(newnumbers!$C175='numbers and coverage by AT'!$G$1,newnumbers!U175,"")))))))))))))))))))))))))))</f>
        <v>262.20003040000006</v>
      </c>
      <c r="V44" s="45">
        <f>IF(newnumbers!$C3='numbers and coverage by AT'!$G$1,newnumbers!V3,IF(newnumbers!$C8='numbers and coverage by AT'!$G$1,newnumbers!V8,IF(newnumbers!$C13='numbers and coverage by AT'!$G$1,newnumbers!V13,IF(newnumbers!$C22='numbers and coverage by AT'!$G$1,newnumbers!V22,IF(newnumbers!$C27='numbers and coverage by AT'!$G$1,newnumbers!V27,IF(newnumbers!$C32='numbers and coverage by AT'!$G$1,newnumbers!V32,IF(newnumbers!$C40='numbers and coverage by AT'!$G$1,newnumbers!V40,IF(newnumbers!$C45='numbers and coverage by AT'!$G$1,newnumbers!V45,IF(newnumbers!$C50='numbers and coverage by AT'!$G$1,newnumbers!V50,IF(newnumbers!$C57='numbers and coverage by AT'!$G$1,newnumbers!V57,IF(newnumbers!$C63='numbers and coverage by AT'!$G$1,newnumbers!V63,IF(newnumbers!$C69='numbers and coverage by AT'!$G$1,newnumbers!V69,IF(newnumbers!$C80='numbers and coverage by AT'!$G$1,newnumbers!V80,IF(newnumbers!$C86='numbers and coverage by AT'!$G$1,newnumbers!V86,IF(newnumbers!$C90='numbers and coverage by AT'!$G$1,newnumbers!V90,IF(newnumbers!$C96='numbers and coverage by AT'!$G$1,newnumbers!V96,IF(newnumbers!$C100='numbers and coverage by AT'!$G$1,newnumbers!V100,IF(newnumbers!$C105='numbers and coverage by AT'!$G$1,newnumbers!V105,IF(newnumbers!$C118='numbers and coverage by AT'!$G$1,newnumbers!V118,IF(newnumbers!$C127='numbers and coverage by AT'!$G$1,newnumbers!V127,IF(newnumbers!$C133='numbers and coverage by AT'!$G$1,newnumbers!V133,IF(newnumbers!$C139='numbers and coverage by AT'!$G$1,newnumbers!V139,IF(newnumbers!$C151='numbers and coverage by AT'!$G$1,newnumbers!V151,IF(newnumbers!$C157='numbers and coverage by AT'!$G$1,newnumbers!V157,IF(newnumbers!$C163='numbers and coverage by AT'!$G$1,newnumbers!V163,IF(newnumbers!$C168='numbers and coverage by AT'!$G$1,newnumbers!V168,IF(newnumbers!$C175='numbers and coverage by AT'!$G$1,newnumbers!V175,"")))))))))))))))))))))))))))</f>
        <v>15.100155679999869</v>
      </c>
      <c r="W44" s="46">
        <f>IF(newnumbers!$C3='numbers and coverage by AT'!$G$1,newnumbers!W3,IF(newnumbers!$C8='numbers and coverage by AT'!$G$1,newnumbers!W8,IF(newnumbers!$C13='numbers and coverage by AT'!$G$1,newnumbers!W13,IF(newnumbers!$C22='numbers and coverage by AT'!$G$1,newnumbers!W22,IF(newnumbers!$C27='numbers and coverage by AT'!$G$1,newnumbers!W27,IF(newnumbers!$C32='numbers and coverage by AT'!$G$1,newnumbers!W32,IF(newnumbers!$C40='numbers and coverage by AT'!$G$1,newnumbers!W40,IF(newnumbers!$C45='numbers and coverage by AT'!$G$1,newnumbers!W45,IF(newnumbers!$C50='numbers and coverage by AT'!$G$1,newnumbers!W50,IF(newnumbers!$C57='numbers and coverage by AT'!$G$1,newnumbers!W57,IF(newnumbers!$C63='numbers and coverage by AT'!$G$1,newnumbers!W63,IF(newnumbers!$C69='numbers and coverage by AT'!$G$1,newnumbers!W69,IF(newnumbers!$C80='numbers and coverage by AT'!$G$1,newnumbers!W80,IF(newnumbers!$C86='numbers and coverage by AT'!$G$1,newnumbers!W86,IF(newnumbers!$C90='numbers and coverage by AT'!$G$1,newnumbers!W90,IF(newnumbers!$C96='numbers and coverage by AT'!$G$1,newnumbers!W96,IF(newnumbers!$C100='numbers and coverage by AT'!$G$1,newnumbers!W100,IF(newnumbers!$C105='numbers and coverage by AT'!$G$1,newnumbers!W105,IF(newnumbers!$C118='numbers and coverage by AT'!$G$1,newnumbers!W118,IF(newnumbers!$C127='numbers and coverage by AT'!$G$1,newnumbers!W127,IF(newnumbers!$C133='numbers and coverage by AT'!$G$1,newnumbers!W133,IF(newnumbers!$C139='numbers and coverage by AT'!$G$1,newnumbers!W139,IF(newnumbers!$C151='numbers and coverage by AT'!$G$1,newnumbers!W151,IF(newnumbers!$C157='numbers and coverage by AT'!$G$1,newnumbers!W157,IF(newnumbers!$C163='numbers and coverage by AT'!$G$1,newnumbers!W163,IF(newnumbers!$C168='numbers and coverage by AT'!$G$1,newnumbers!W168,IF(newnumbers!$C175='numbers and coverage by AT'!$G$1,newnumbers!W175,"")))))))))))))))))))))))))))</f>
        <v>144.20015568000008</v>
      </c>
      <c r="X44" s="45">
        <f>IF(newnumbers!$C3='numbers and coverage by AT'!$G$1,newnumbers!X3,IF(newnumbers!$C8='numbers and coverage by AT'!$G$1,newnumbers!X8,IF(newnumbers!$C13='numbers and coverage by AT'!$G$1,newnumbers!X13,IF(newnumbers!$C22='numbers and coverage by AT'!$G$1,newnumbers!X22,IF(newnumbers!$C27='numbers and coverage by AT'!$G$1,newnumbers!X27,IF(newnumbers!$C32='numbers and coverage by AT'!$G$1,newnumbers!X32,IF(newnumbers!$C40='numbers and coverage by AT'!$G$1,newnumbers!X40,IF(newnumbers!$C45='numbers and coverage by AT'!$G$1,newnumbers!X45,IF(newnumbers!$C50='numbers and coverage by AT'!$G$1,newnumbers!X50,IF(newnumbers!$C57='numbers and coverage by AT'!$G$1,newnumbers!X57,IF(newnumbers!$C63='numbers and coverage by AT'!$G$1,newnumbers!X63,IF(newnumbers!$C69='numbers and coverage by AT'!$G$1,newnumbers!X69,IF(newnumbers!$C80='numbers and coverage by AT'!$G$1,newnumbers!X80,IF(newnumbers!$C86='numbers and coverage by AT'!$G$1,newnumbers!X86,IF(newnumbers!$C90='numbers and coverage by AT'!$G$1,newnumbers!X90,IF(newnumbers!$C96='numbers and coverage by AT'!$G$1,newnumbers!X96,IF(newnumbers!$C100='numbers and coverage by AT'!$G$1,newnumbers!X100,IF(newnumbers!$C105='numbers and coverage by AT'!$G$1,newnumbers!X105,IF(newnumbers!$C118='numbers and coverage by AT'!$G$1,newnumbers!X118,IF(newnumbers!$C127='numbers and coverage by AT'!$G$1,newnumbers!X127,IF(newnumbers!$C133='numbers and coverage by AT'!$G$1,newnumbers!X133,IF(newnumbers!$C139='numbers and coverage by AT'!$G$1,newnumbers!X139,IF(newnumbers!$C151='numbers and coverage by AT'!$G$1,newnumbers!X151,IF(newnumbers!$C157='numbers and coverage by AT'!$G$1,newnumbers!X157,IF(newnumbers!$C163='numbers and coverage by AT'!$G$1,newnumbers!X163,IF(newnumbers!$C168='numbers and coverage by AT'!$G$1,newnumbers!X168,IF(newnumbers!$C175='numbers and coverage by AT'!$G$1,newnumbers!X175,"")))))))))))))))))))))))))))</f>
        <v>277.79998781999984</v>
      </c>
    </row>
    <row r="45" spans="1:24" x14ac:dyDescent="0.25">
      <c r="A45" s="30" t="str">
        <f>IF(newnumbers!$C4='numbers and coverage by AT'!$G$1,newnumbers!A4,IF(newnumbers!$C9='numbers and coverage by AT'!$G$1,newnumbers!A9,IF(newnumbers!$C14='numbers and coverage by AT'!$G$1,newnumbers!A14,IF(newnumbers!$C23='numbers and coverage by AT'!$G$1,newnumbers!A23,IF(newnumbers!$C28='numbers and coverage by AT'!$G$1,newnumbers!A28,IF(newnumbers!$C33='numbers and coverage by AT'!$G$1,newnumbers!A33,IF(newnumbers!$C41='numbers and coverage by AT'!$G$1,newnumbers!A41,IF(newnumbers!$C46='numbers and coverage by AT'!$G$1,newnumbers!A46,IF(newnumbers!$C51='numbers and coverage by AT'!$G$1,newnumbers!A51,IF(newnumbers!$C58='numbers and coverage by AT'!$G$1,newnumbers!A58,IF(newnumbers!$C64='numbers and coverage by AT'!$G$1,newnumbers!A64,IF(newnumbers!$C70='numbers and coverage by AT'!$G$1,newnumbers!A70,IF(newnumbers!$C81='numbers and coverage by AT'!$G$1,newnumbers!A81,IF(newnumbers!$C87='numbers and coverage by AT'!$G$1,newnumbers!A87,IF(newnumbers!$C91='numbers and coverage by AT'!$G$1,newnumbers!A91,IF(newnumbers!$C97='numbers and coverage by AT'!$G$1,newnumbers!A97,IF(newnumbers!$C101='numbers and coverage by AT'!$G$1,newnumbers!A101,IF(newnumbers!$C106='numbers and coverage by AT'!$G$1,newnumbers!A106,IF(newnumbers!$C119='numbers and coverage by AT'!$G$1,newnumbers!A119,IF(newnumbers!$C128='numbers and coverage by AT'!$G$1,newnumbers!A128,IF(newnumbers!$C134='numbers and coverage by AT'!$G$1,newnumbers!A134,IF(newnumbers!$C140='numbers and coverage by AT'!$G$1,newnumbers!A140,IF(newnumbers!$C152='numbers and coverage by AT'!$G$1,newnumbers!A152,IF(newnumbers!$C158='numbers and coverage by AT'!$G$1,newnumbers!A158,IF(newnumbers!$C164='numbers and coverage by AT'!$G$1,newnumbers!A164,IF(newnumbers!$C169='numbers and coverage by AT'!$G$1,newnumbers!A169,IF(newnumbers!$C176='numbers and coverage by AT'!$G$1,newnumbers!A176,"")))))))))))))))))))))))))))</f>
        <v>5NL</v>
      </c>
      <c r="B45" s="30" t="str">
        <f>IF(newnumbers!$C4='numbers and coverage by AT'!$G$1,newnumbers!B4,IF(newnumbers!$C9='numbers and coverage by AT'!$G$1,newnumbers!B9,IF(newnumbers!$C14='numbers and coverage by AT'!$G$1,newnumbers!B14,IF(newnumbers!$C23='numbers and coverage by AT'!$G$1,newnumbers!B23,IF(newnumbers!$C28='numbers and coverage by AT'!$G$1,newnumbers!B28,IF(newnumbers!$C33='numbers and coverage by AT'!$G$1,newnumbers!B33,IF(newnumbers!$C41='numbers and coverage by AT'!$G$1,newnumbers!B41,IF(newnumbers!$C46='numbers and coverage by AT'!$G$1,newnumbers!B46,IF(newnumbers!$C51='numbers and coverage by AT'!$G$1,newnumbers!B51,IF(newnumbers!$C58='numbers and coverage by AT'!$G$1,newnumbers!B58,IF(newnumbers!$C64='numbers and coverage by AT'!$G$1,newnumbers!B64,IF(newnumbers!$C70='numbers and coverage by AT'!$G$1,newnumbers!B70,IF(newnumbers!$C81='numbers and coverage by AT'!$G$1,newnumbers!B81,IF(newnumbers!$C87='numbers and coverage by AT'!$G$1,newnumbers!B87,IF(newnumbers!$C91='numbers and coverage by AT'!$G$1,newnumbers!B91,IF(newnumbers!$C97='numbers and coverage by AT'!$G$1,newnumbers!B97,IF(newnumbers!$C101='numbers and coverage by AT'!$G$1,newnumbers!B101,IF(newnumbers!$C106='numbers and coverage by AT'!$G$1,newnumbers!B106,IF(newnumbers!$C119='numbers and coverage by AT'!$G$1,newnumbers!B119,IF(newnumbers!$C128='numbers and coverage by AT'!$G$1,newnumbers!B128,IF(newnumbers!$C134='numbers and coverage by AT'!$G$1,newnumbers!B134,IF(newnumbers!$C140='numbers and coverage by AT'!$G$1,newnumbers!B140,IF(newnumbers!$C152='numbers and coverage by AT'!$G$1,newnumbers!B152,IF(newnumbers!$C158='numbers and coverage by AT'!$G$1,newnumbers!B158,IF(newnumbers!$C164='numbers and coverage by AT'!$G$1,newnumbers!B164,IF(newnumbers!$C169='numbers and coverage by AT'!$G$1,newnumbers!B169,IF(newnumbers!$C176='numbers and coverage by AT'!$G$1,newnumbers!B176,"")))))))))))))))))))))))))))</f>
        <v>Liverpool PCT</v>
      </c>
      <c r="C45" s="30">
        <f>IF('adjusted coverage'!$C4='numbers and coverage by AT'!$G$1,'adjusted coverage'!AH4,IF('adjusted coverage'!$C9='numbers and coverage by AT'!$G$1,'adjusted coverage'!AH9,IF('adjusted coverage'!$C14='numbers and coverage by AT'!$G$1,'adjusted coverage'!AH14,IF('adjusted coverage'!$C23='numbers and coverage by AT'!$G$1,'adjusted coverage'!AH23,IF('adjusted coverage'!$C28='numbers and coverage by AT'!$G$1,'adjusted coverage'!AH28,IF('adjusted coverage'!$C33='numbers and coverage by AT'!$G$1,'adjusted coverage'!AH33,IF('adjusted coverage'!$C41='numbers and coverage by AT'!$G$1,'adjusted coverage'!AH41,IF('adjusted coverage'!$C46='numbers and coverage by AT'!$G$1,'adjusted coverage'!AH46,IF('adjusted coverage'!$C51='numbers and coverage by AT'!$G$1,'adjusted coverage'!AH51,IF('adjusted coverage'!$C58='numbers and coverage by AT'!$G$1,'adjusted coverage'!AH58,IF('adjusted coverage'!$C64='numbers and coverage by AT'!$G$1,'adjusted coverage'!AH64,IF('adjusted coverage'!$C70='numbers and coverage by AT'!$G$1,'adjusted coverage'!AH70,IF('adjusted coverage'!$C81='numbers and coverage by AT'!$G$1,'adjusted coverage'!AH81,IF('adjusted coverage'!$C87='numbers and coverage by AT'!$G$1,'adjusted coverage'!AH87,IF('adjusted coverage'!$C91='numbers and coverage by AT'!$G$1,'adjusted coverage'!AH91,IF('adjusted coverage'!$C97='numbers and coverage by AT'!$G$1,'adjusted coverage'!AH97,IF('adjusted coverage'!$C101='numbers and coverage by AT'!$G$1,'adjusted coverage'!AH101,IF('adjusted coverage'!$C106='numbers and coverage by AT'!$G$1,'adjusted coverage'!AH106,IF('adjusted coverage'!$C119='numbers and coverage by AT'!$G$1,'adjusted coverage'!AH119,IF('adjusted coverage'!$C128='numbers and coverage by AT'!$G$1,'adjusted coverage'!AH128,IF('adjusted coverage'!$C134='numbers and coverage by AT'!$G$1,'adjusted coverage'!AH134,IF('adjusted coverage'!$C140='numbers and coverage by AT'!$G$1,'adjusted coverage'!AH134,IF('adjusted coverage'!$C140='numbers and coverage by AT'!$G$1,'adjusted coverage'!AH140,IF('adjusted coverage'!$C152='numbers and coverage by AT'!$G$1,'adjusted coverage'!AH152,IF('adjusted coverage'!$C158='numbers and coverage by AT'!$G$1,'adjusted coverage'!AH158,IF('adjusted coverage'!$C164='numbers and coverage by AT'!$G$1,'adjusted coverage'!AH164,IF('adjusted coverage'!$C169='numbers and coverage by AT'!$G$1,'adjusted coverage'!AH169,IF('adjusted coverage'!$C176='numbers and coverage by AT'!$G$1,'adjusted coverage'!AH176,""))))))))))))))))))))))))))))</f>
        <v>4962.5714285714284</v>
      </c>
      <c r="D45" s="45">
        <f>IF(newnumbers!$C4='numbers and coverage by AT'!$G$1,newnumbers!D4,IF(newnumbers!$C9='numbers and coverage by AT'!$G$1,newnumbers!D9,IF(newnumbers!$C14='numbers and coverage by AT'!$G$1,newnumbers!D14,IF(newnumbers!$C23='numbers and coverage by AT'!$G$1,newnumbers!D23,IF(newnumbers!$C28='numbers and coverage by AT'!$G$1,newnumbers!D28,IF(newnumbers!$C33='numbers and coverage by AT'!$G$1,newnumbers!D33,IF(newnumbers!$C41='numbers and coverage by AT'!$G$1,newnumbers!D41,IF(newnumbers!$C46='numbers and coverage by AT'!$G$1,newnumbers!D46,IF(newnumbers!$C51='numbers and coverage by AT'!$G$1,newnumbers!D51,IF(newnumbers!$C58='numbers and coverage by AT'!$G$1,newnumbers!D58,IF(newnumbers!$C64='numbers and coverage by AT'!$G$1,newnumbers!D64,IF(newnumbers!$C70='numbers and coverage by AT'!$G$1,newnumbers!D70,IF(newnumbers!$C81='numbers and coverage by AT'!$G$1,newnumbers!D81,IF(newnumbers!$C87='numbers and coverage by AT'!$G$1,newnumbers!D87,IF(newnumbers!$C91='numbers and coverage by AT'!$G$1,newnumbers!D91,IF(newnumbers!$C97='numbers and coverage by AT'!$G$1,newnumbers!D97,IF(newnumbers!$C101='numbers and coverage by AT'!$G$1,newnumbers!D101,IF(newnumbers!$C106='numbers and coverage by AT'!$G$1,newnumbers!D106,IF(newnumbers!$C119='numbers and coverage by AT'!$G$1,newnumbers!D119,IF(newnumbers!$C128='numbers and coverage by AT'!$G$1,newnumbers!D128,IF(newnumbers!$C134='numbers and coverage by AT'!$G$1,newnumbers!D134,IF(newnumbers!$C140='numbers and coverage by AT'!$G$1,newnumbers!D140,IF(newnumbers!$C152='numbers and coverage by AT'!$G$1,newnumbers!D152,IF(newnumbers!$C158='numbers and coverage by AT'!$G$1,newnumbers!D158,IF(newnumbers!$C164='numbers and coverage by AT'!$G$1,newnumbers!D164,IF(newnumbers!$C169='numbers and coverage by AT'!$G$1,newnumbers!D169,IF(newnumbers!$C176='numbers and coverage by AT'!$G$1,newnumbers!D176,"")))))))))))))))))))))))))))</f>
        <v>5.9173999999973468</v>
      </c>
      <c r="E45" s="45">
        <f>IF(newnumbers!$C4='numbers and coverage by AT'!$G$1,newnumbers!E4,IF(newnumbers!$C9='numbers and coverage by AT'!$G$1,newnumbers!E9,IF(newnumbers!$C14='numbers and coverage by AT'!$G$1,newnumbers!E14,IF(newnumbers!$C23='numbers and coverage by AT'!$G$1,newnumbers!E23,IF(newnumbers!$C28='numbers and coverage by AT'!$G$1,newnumbers!E28,IF(newnumbers!$C33='numbers and coverage by AT'!$G$1,newnumbers!E33,IF(newnumbers!$C41='numbers and coverage by AT'!$G$1,newnumbers!E41,IF(newnumbers!$C46='numbers and coverage by AT'!$G$1,newnumbers!E46,IF(newnumbers!$C51='numbers and coverage by AT'!$G$1,newnumbers!E51,IF(newnumbers!$C58='numbers and coverage by AT'!$G$1,newnumbers!E58,IF(newnumbers!$C64='numbers and coverage by AT'!$G$1,newnumbers!E64,IF(newnumbers!$C70='numbers and coverage by AT'!$G$1,newnumbers!E70,IF(newnumbers!$C81='numbers and coverage by AT'!$G$1,newnumbers!E81,IF(newnumbers!$C87='numbers and coverage by AT'!$G$1,newnumbers!E87,IF(newnumbers!$C91='numbers and coverage by AT'!$G$1,newnumbers!E91,IF(newnumbers!$C97='numbers and coverage by AT'!$G$1,newnumbers!E97,IF(newnumbers!$C101='numbers and coverage by AT'!$G$1,newnumbers!E101,IF(newnumbers!$C106='numbers and coverage by AT'!$G$1,newnumbers!E106,IF(newnumbers!$C119='numbers and coverage by AT'!$G$1,newnumbers!E119,IF(newnumbers!$C128='numbers and coverage by AT'!$G$1,newnumbers!E128,IF(newnumbers!$C134='numbers and coverage by AT'!$G$1,newnumbers!E134,IF(newnumbers!$C140='numbers and coverage by AT'!$G$1,newnumbers!E140,IF(newnumbers!$C152='numbers and coverage by AT'!$G$1,newnumbers!E152,IF(newnumbers!$C158='numbers and coverage by AT'!$G$1,newnumbers!E158,IF(newnumbers!$C164='numbers and coverage by AT'!$G$1,newnumbers!E164,IF(newnumbers!$C169='numbers and coverage by AT'!$G$1,newnumbers!E169,IF(newnumbers!$C176='numbers and coverage by AT'!$G$1,newnumbers!E176,"")))))))))))))))))))))))))))</f>
        <v>269.41739999999754</v>
      </c>
      <c r="F45" s="45">
        <f>IF(newnumbers!$C4='numbers and coverage by AT'!$G$1,newnumbers!F4,IF(newnumbers!$C9='numbers and coverage by AT'!$G$1,newnumbers!F9,IF(newnumbers!$C14='numbers and coverage by AT'!$G$1,newnumbers!F14,IF(newnumbers!$C23='numbers and coverage by AT'!$G$1,newnumbers!F23,IF(newnumbers!$C28='numbers and coverage by AT'!$G$1,newnumbers!F28,IF(newnumbers!$C33='numbers and coverage by AT'!$G$1,newnumbers!F33,IF(newnumbers!$C41='numbers and coverage by AT'!$G$1,newnumbers!F41,IF(newnumbers!$C46='numbers and coverage by AT'!$G$1,newnumbers!F46,IF(newnumbers!$C51='numbers and coverage by AT'!$G$1,newnumbers!F51,IF(newnumbers!$C58='numbers and coverage by AT'!$G$1,newnumbers!F58,IF(newnumbers!$C64='numbers and coverage by AT'!$G$1,newnumbers!F64,IF(newnumbers!$C70='numbers and coverage by AT'!$G$1,newnumbers!F70,IF(newnumbers!$C81='numbers and coverage by AT'!$G$1,newnumbers!F81,IF(newnumbers!$C87='numbers and coverage by AT'!$G$1,newnumbers!F87,IF(newnumbers!$C91='numbers and coverage by AT'!$G$1,newnumbers!F91,IF(newnumbers!$C97='numbers and coverage by AT'!$G$1,newnumbers!F97,IF(newnumbers!$C101='numbers and coverage by AT'!$G$1,newnumbers!F101,IF(newnumbers!$C106='numbers and coverage by AT'!$G$1,newnumbers!F106,IF(newnumbers!$C119='numbers and coverage by AT'!$G$1,newnumbers!F119,IF(newnumbers!$C128='numbers and coverage by AT'!$G$1,newnumbers!F128,IF(newnumbers!$C134='numbers and coverage by AT'!$G$1,newnumbers!F134,IF(newnumbers!$C140='numbers and coverage by AT'!$G$1,newnumbers!F140,IF(newnumbers!$C152='numbers and coverage by AT'!$G$1,newnumbers!F152,IF(newnumbers!$C158='numbers and coverage by AT'!$G$1,newnumbers!F158,IF(newnumbers!$C164='numbers and coverage by AT'!$G$1,newnumbers!F164,IF(newnumbers!$C169='numbers and coverage by AT'!$G$1,newnumbers!F169,IF(newnumbers!$C176='numbers and coverage by AT'!$G$1,newnumbers!F176,"")))))))))))))))))))))))))))</f>
        <v>532.02360000000135</v>
      </c>
      <c r="G45" s="45">
        <f>IF(newnumbers!$C4='numbers and coverage by AT'!$G$1,newnumbers!G4,IF(newnumbers!$C9='numbers and coverage by AT'!$G$1,newnumbers!G9,IF(newnumbers!$C14='numbers and coverage by AT'!$G$1,newnumbers!G14,IF(newnumbers!$C23='numbers and coverage by AT'!$G$1,newnumbers!G23,IF(newnumbers!$C28='numbers and coverage by AT'!$G$1,newnumbers!G28,IF(newnumbers!$C33='numbers and coverage by AT'!$G$1,newnumbers!G33,IF(newnumbers!$C41='numbers and coverage by AT'!$G$1,newnumbers!G41,IF(newnumbers!$C46='numbers and coverage by AT'!$G$1,newnumbers!G46,IF(newnumbers!$C51='numbers and coverage by AT'!$G$1,newnumbers!G51,IF(newnumbers!$C58='numbers and coverage by AT'!$G$1,newnumbers!G58,IF(newnumbers!$C64='numbers and coverage by AT'!$G$1,newnumbers!G64,IF(newnumbers!$C70='numbers and coverage by AT'!$G$1,newnumbers!G70,IF(newnumbers!$C81='numbers and coverage by AT'!$G$1,newnumbers!G81,IF(newnumbers!$C87='numbers and coverage by AT'!$G$1,newnumbers!G87,IF(newnumbers!$C91='numbers and coverage by AT'!$G$1,newnumbers!G91,IF(newnumbers!$C97='numbers and coverage by AT'!$G$1,newnumbers!G97,IF(newnumbers!$C101='numbers and coverage by AT'!$G$1,newnumbers!G101,IF(newnumbers!$C106='numbers and coverage by AT'!$G$1,newnumbers!G106,IF(newnumbers!$C119='numbers and coverage by AT'!$G$1,newnumbers!G119,IF(newnumbers!$C128='numbers and coverage by AT'!$G$1,newnumbers!G128,IF(newnumbers!$C134='numbers and coverage by AT'!$G$1,newnumbers!G134,IF(newnumbers!$C140='numbers and coverage by AT'!$G$1,newnumbers!G140,IF(newnumbers!$C152='numbers and coverage by AT'!$G$1,newnumbers!G152,IF(newnumbers!$C158='numbers and coverage by AT'!$G$1,newnumbers!G158,IF(newnumbers!$C164='numbers and coverage by AT'!$G$1,newnumbers!G164,IF(newnumbers!$C169='numbers and coverage by AT'!$G$1,newnumbers!G169,IF(newnumbers!$C176='numbers and coverage by AT'!$G$1,newnumbers!G176,"")))))))))))))))))))))))))))</f>
        <v>42.531299999999575</v>
      </c>
      <c r="H45" s="46">
        <f>IF(newnumbers!$C4='numbers and coverage by AT'!$G$1,newnumbers!H4,IF(newnumbers!$C9='numbers and coverage by AT'!$G$1,newnumbers!H9,IF(newnumbers!$C14='numbers and coverage by AT'!$G$1,newnumbers!H14,IF(newnumbers!$C23='numbers and coverage by AT'!$G$1,newnumbers!H23,IF(newnumbers!$C28='numbers and coverage by AT'!$G$1,newnumbers!H28,IF(newnumbers!$C33='numbers and coverage by AT'!$G$1,newnumbers!H33,IF(newnumbers!$C41='numbers and coverage by AT'!$G$1,newnumbers!H41,IF(newnumbers!$C46='numbers and coverage by AT'!$G$1,newnumbers!H46,IF(newnumbers!$C51='numbers and coverage by AT'!$G$1,newnumbers!H51,IF(newnumbers!$C58='numbers and coverage by AT'!$G$1,newnumbers!H58,IF(newnumbers!$C64='numbers and coverage by AT'!$G$1,newnumbers!H64,IF(newnumbers!$C70='numbers and coverage by AT'!$G$1,newnumbers!H70,IF(newnumbers!$C81='numbers and coverage by AT'!$G$1,newnumbers!H81,IF(newnumbers!$C87='numbers and coverage by AT'!$G$1,newnumbers!H87,IF(newnumbers!$C91='numbers and coverage by AT'!$G$1,newnumbers!H91,IF(newnumbers!$C97='numbers and coverage by AT'!$G$1,newnumbers!H97,IF(newnumbers!$C101='numbers and coverage by AT'!$G$1,newnumbers!H101,IF(newnumbers!$C106='numbers and coverage by AT'!$G$1,newnumbers!H106,IF(newnumbers!$C119='numbers and coverage by AT'!$G$1,newnumbers!H119,IF(newnumbers!$C128='numbers and coverage by AT'!$G$1,newnumbers!H128,IF(newnumbers!$C134='numbers and coverage by AT'!$G$1,newnumbers!H134,IF(newnumbers!$C140='numbers and coverage by AT'!$G$1,newnumbers!H140,IF(newnumbers!$C152='numbers and coverage by AT'!$G$1,newnumbers!H152,IF(newnumbers!$C158='numbers and coverage by AT'!$G$1,newnumbers!H158,IF(newnumbers!$C164='numbers and coverage by AT'!$G$1,newnumbers!H164,IF(newnumbers!$C169='numbers and coverage by AT'!$G$1,newnumbers!H169,IF(newnumbers!$C176='numbers and coverage by AT'!$G$1,newnumbers!H176,"")))))))))))))))))))))))))))</f>
        <v>305.03129999999965</v>
      </c>
      <c r="I45" s="45">
        <f>IF(newnumbers!$C4='numbers and coverage by AT'!$G$1,newnumbers!I4,IF(newnumbers!$C9='numbers and coverage by AT'!$G$1,newnumbers!I9,IF(newnumbers!$C14='numbers and coverage by AT'!$G$1,newnumbers!I14,IF(newnumbers!$C23='numbers and coverage by AT'!$G$1,newnumbers!I23,IF(newnumbers!$C28='numbers and coverage by AT'!$G$1,newnumbers!I28,IF(newnumbers!$C33='numbers and coverage by AT'!$G$1,newnumbers!I33,IF(newnumbers!$C41='numbers and coverage by AT'!$G$1,newnumbers!I41,IF(newnumbers!$C46='numbers and coverage by AT'!$G$1,newnumbers!I46,IF(newnumbers!$C51='numbers and coverage by AT'!$G$1,newnumbers!I51,IF(newnumbers!$C58='numbers and coverage by AT'!$G$1,newnumbers!I58,IF(newnumbers!$C64='numbers and coverage by AT'!$G$1,newnumbers!I64,IF(newnumbers!$C70='numbers and coverage by AT'!$G$1,newnumbers!I70,IF(newnumbers!$C81='numbers and coverage by AT'!$G$1,newnumbers!I81,IF(newnumbers!$C87='numbers and coverage by AT'!$G$1,newnumbers!I87,IF(newnumbers!$C91='numbers and coverage by AT'!$G$1,newnumbers!I91,IF(newnumbers!$C97='numbers and coverage by AT'!$G$1,newnumbers!I97,IF(newnumbers!$C101='numbers and coverage by AT'!$G$1,newnumbers!I101,IF(newnumbers!$C106='numbers and coverage by AT'!$G$1,newnumbers!I106,IF(newnumbers!$C119='numbers and coverage by AT'!$G$1,newnumbers!I119,IF(newnumbers!$C128='numbers and coverage by AT'!$G$1,newnumbers!I128,IF(newnumbers!$C134='numbers and coverage by AT'!$G$1,newnumbers!I134,IF(newnumbers!$C140='numbers and coverage by AT'!$G$1,newnumbers!I140,IF(newnumbers!$C152='numbers and coverage by AT'!$G$1,newnumbers!I152,IF(newnumbers!$C158='numbers and coverage by AT'!$G$1,newnumbers!I158,IF(newnumbers!$C164='numbers and coverage by AT'!$G$1,newnumbers!I164,IF(newnumbers!$C169='numbers and coverage by AT'!$G$1,newnumbers!I169,IF(newnumbers!$C176='numbers and coverage by AT'!$G$1,newnumbers!I176,"")))))))))))))))))))))))))))</f>
        <v>499.84820000000036</v>
      </c>
      <c r="J45" s="45">
        <f>IF(newnumbers!$C4='numbers and coverage by AT'!$G$1,newnumbers!J4,IF(newnumbers!$C9='numbers and coverage by AT'!$G$1,newnumbers!J9,IF(newnumbers!$C14='numbers and coverage by AT'!$G$1,newnumbers!J14,IF(newnumbers!$C23='numbers and coverage by AT'!$G$1,newnumbers!J23,IF(newnumbers!$C28='numbers and coverage by AT'!$G$1,newnumbers!J28,IF(newnumbers!$C33='numbers and coverage by AT'!$G$1,newnumbers!J33,IF(newnumbers!$C41='numbers and coverage by AT'!$G$1,newnumbers!J41,IF(newnumbers!$C46='numbers and coverage by AT'!$G$1,newnumbers!J46,IF(newnumbers!$C51='numbers and coverage by AT'!$G$1,newnumbers!J51,IF(newnumbers!$C58='numbers and coverage by AT'!$G$1,newnumbers!J58,IF(newnumbers!$C64='numbers and coverage by AT'!$G$1,newnumbers!J64,IF(newnumbers!$C70='numbers and coverage by AT'!$G$1,newnumbers!J70,IF(newnumbers!$C81='numbers and coverage by AT'!$G$1,newnumbers!J81,IF(newnumbers!$C87='numbers and coverage by AT'!$G$1,newnumbers!J87,IF(newnumbers!$C91='numbers and coverage by AT'!$G$1,newnumbers!J91,IF(newnumbers!$C97='numbers and coverage by AT'!$G$1,newnumbers!J97,IF(newnumbers!$C101='numbers and coverage by AT'!$G$1,newnumbers!J101,IF(newnumbers!$C106='numbers and coverage by AT'!$G$1,newnumbers!J106,IF(newnumbers!$C119='numbers and coverage by AT'!$G$1,newnumbers!J119,IF(newnumbers!$C128='numbers and coverage by AT'!$G$1,newnumbers!J128,IF(newnumbers!$C134='numbers and coverage by AT'!$G$1,newnumbers!J134,IF(newnumbers!$C140='numbers and coverage by AT'!$G$1,newnumbers!J140,IF(newnumbers!$C152='numbers and coverage by AT'!$G$1,newnumbers!J152,IF(newnumbers!$C158='numbers and coverage by AT'!$G$1,newnumbers!J158,IF(newnumbers!$C164='numbers and coverage by AT'!$G$1,newnumbers!J164,IF(newnumbers!$C169='numbers and coverage by AT'!$G$1,newnumbers!J169,IF(newnumbers!$C176='numbers and coverage by AT'!$G$1,newnumbers!J176,"")))))))))))))))))))))))))))</f>
        <v>95.394799999999208</v>
      </c>
      <c r="K45" s="46">
        <f>IF(newnumbers!$C4='numbers and coverage by AT'!$G$1,newnumbers!K4,IF(newnumbers!$C9='numbers and coverage by AT'!$G$1,newnumbers!K9,IF(newnumbers!$C14='numbers and coverage by AT'!$G$1,newnumbers!K14,IF(newnumbers!$C23='numbers and coverage by AT'!$G$1,newnumbers!K23,IF(newnumbers!$C28='numbers and coverage by AT'!$G$1,newnumbers!K28,IF(newnumbers!$C33='numbers and coverage by AT'!$G$1,newnumbers!K33,IF(newnumbers!$C41='numbers and coverage by AT'!$G$1,newnumbers!K41,IF(newnumbers!$C46='numbers and coverage by AT'!$G$1,newnumbers!K46,IF(newnumbers!$C51='numbers and coverage by AT'!$G$1,newnumbers!K51,IF(newnumbers!$C58='numbers and coverage by AT'!$G$1,newnumbers!K58,IF(newnumbers!$C64='numbers and coverage by AT'!$G$1,newnumbers!K64,IF(newnumbers!$C70='numbers and coverage by AT'!$G$1,newnumbers!K70,IF(newnumbers!$C81='numbers and coverage by AT'!$G$1,newnumbers!K81,IF(newnumbers!$C87='numbers and coverage by AT'!$G$1,newnumbers!K87,IF(newnumbers!$C91='numbers and coverage by AT'!$G$1,newnumbers!K91,IF(newnumbers!$C97='numbers and coverage by AT'!$G$1,newnumbers!K97,IF(newnumbers!$C101='numbers and coverage by AT'!$G$1,newnumbers!K101,IF(newnumbers!$C106='numbers and coverage by AT'!$G$1,newnumbers!K106,IF(newnumbers!$C119='numbers and coverage by AT'!$G$1,newnumbers!K119,IF(newnumbers!$C128='numbers and coverage by AT'!$G$1,newnumbers!K128,IF(newnumbers!$C134='numbers and coverage by AT'!$G$1,newnumbers!K134,IF(newnumbers!$C140='numbers and coverage by AT'!$G$1,newnumbers!K140,IF(newnumbers!$C152='numbers and coverage by AT'!$G$1,newnumbers!K152,IF(newnumbers!$C158='numbers and coverage by AT'!$G$1,newnumbers!K158,IF(newnumbers!$C164='numbers and coverage by AT'!$G$1,newnumbers!K164,IF(newnumbers!$C169='numbers and coverage by AT'!$G$1,newnumbers!K169,IF(newnumbers!$C176='numbers and coverage by AT'!$G$1,newnumbers!K176,"")))))))))))))))))))))))))))</f>
        <v>346.1947999999993</v>
      </c>
      <c r="L45" s="45">
        <f>IF(newnumbers!$C4='numbers and coverage by AT'!$G$1,newnumbers!L4,IF(newnumbers!$C9='numbers and coverage by AT'!$G$1,newnumbers!L9,IF(newnumbers!$C14='numbers and coverage by AT'!$G$1,newnumbers!L14,IF(newnumbers!$C23='numbers and coverage by AT'!$G$1,newnumbers!L23,IF(newnumbers!$C28='numbers and coverage by AT'!$G$1,newnumbers!L28,IF(newnumbers!$C33='numbers and coverage by AT'!$G$1,newnumbers!L33,IF(newnumbers!$C41='numbers and coverage by AT'!$G$1,newnumbers!L41,IF(newnumbers!$C46='numbers and coverage by AT'!$G$1,newnumbers!L46,IF(newnumbers!$C51='numbers and coverage by AT'!$G$1,newnumbers!L51,IF(newnumbers!$C58='numbers and coverage by AT'!$G$1,newnumbers!L58,IF(newnumbers!$C64='numbers and coverage by AT'!$G$1,newnumbers!L64,IF(newnumbers!$C70='numbers and coverage by AT'!$G$1,newnumbers!L70,IF(newnumbers!$C81='numbers and coverage by AT'!$G$1,newnumbers!L81,IF(newnumbers!$C87='numbers and coverage by AT'!$G$1,newnumbers!L87,IF(newnumbers!$C91='numbers and coverage by AT'!$G$1,newnumbers!L91,IF(newnumbers!$C97='numbers and coverage by AT'!$G$1,newnumbers!L97,IF(newnumbers!$C101='numbers and coverage by AT'!$G$1,newnumbers!L101,IF(newnumbers!$C106='numbers and coverage by AT'!$G$1,newnumbers!L106,IF(newnumbers!$C119='numbers and coverage by AT'!$G$1,newnumbers!L119,IF(newnumbers!$C128='numbers and coverage by AT'!$G$1,newnumbers!L128,IF(newnumbers!$C134='numbers and coverage by AT'!$G$1,newnumbers!L134,IF(newnumbers!$C140='numbers and coverage by AT'!$G$1,newnumbers!L140,IF(newnumbers!$C152='numbers and coverage by AT'!$G$1,newnumbers!L152,IF(newnumbers!$C158='numbers and coverage by AT'!$G$1,newnumbers!L158,IF(newnumbers!$C164='numbers and coverage by AT'!$G$1,newnumbers!L164,IF(newnumbers!$C169='numbers and coverage by AT'!$G$1,newnumbers!L169,IF(newnumbers!$C176='numbers and coverage by AT'!$G$1,newnumbers!L176,"")))))))))))))))))))))))))))</f>
        <v>717.91820000000098</v>
      </c>
      <c r="M45" s="45">
        <f>IF(newnumbers!$C4='numbers and coverage by AT'!$G$1,newnumbers!M4,IF(newnumbers!$C9='numbers and coverage by AT'!$G$1,newnumbers!M9,IF(newnumbers!$C14='numbers and coverage by AT'!$G$1,newnumbers!M14,IF(newnumbers!$C23='numbers and coverage by AT'!$G$1,newnumbers!M23,IF(newnumbers!$C28='numbers and coverage by AT'!$G$1,newnumbers!M28,IF(newnumbers!$C33='numbers and coverage by AT'!$G$1,newnumbers!M33,IF(newnumbers!$C41='numbers and coverage by AT'!$G$1,newnumbers!M41,IF(newnumbers!$C46='numbers and coverage by AT'!$G$1,newnumbers!M46,IF(newnumbers!$C51='numbers and coverage by AT'!$G$1,newnumbers!M51,IF(newnumbers!$C58='numbers and coverage by AT'!$G$1,newnumbers!M58,IF(newnumbers!$C64='numbers and coverage by AT'!$G$1,newnumbers!M64,IF(newnumbers!$C70='numbers and coverage by AT'!$G$1,newnumbers!M70,IF(newnumbers!$C81='numbers and coverage by AT'!$G$1,newnumbers!M81,IF(newnumbers!$C87='numbers and coverage by AT'!$G$1,newnumbers!M87,IF(newnumbers!$C91='numbers and coverage by AT'!$G$1,newnumbers!M91,IF(newnumbers!$C97='numbers and coverage by AT'!$G$1,newnumbers!M97,IF(newnumbers!$C101='numbers and coverage by AT'!$G$1,newnumbers!M101,IF(newnumbers!$C106='numbers and coverage by AT'!$G$1,newnumbers!M106,IF(newnumbers!$C119='numbers and coverage by AT'!$G$1,newnumbers!M119,IF(newnumbers!$C128='numbers and coverage by AT'!$G$1,newnumbers!M128,IF(newnumbers!$C134='numbers and coverage by AT'!$G$1,newnumbers!M134,IF(newnumbers!$C140='numbers and coverage by AT'!$G$1,newnumbers!M140,IF(newnumbers!$C152='numbers and coverage by AT'!$G$1,newnumbers!M152,IF(newnumbers!$C158='numbers and coverage by AT'!$G$1,newnumbers!M158,IF(newnumbers!$C164='numbers and coverage by AT'!$G$1,newnumbers!M164,IF(newnumbers!$C169='numbers and coverage by AT'!$G$1,newnumbers!M169,IF(newnumbers!$C176='numbers and coverage by AT'!$G$1,newnumbers!M176,"")))))))))))))))))))))))))))</f>
        <v>159.46260000000171</v>
      </c>
      <c r="N45" s="46">
        <f>IF(newnumbers!$C4='numbers and coverage by AT'!$G$1,newnumbers!N4,IF(newnumbers!$C9='numbers and coverage by AT'!$G$1,newnumbers!N9,IF(newnumbers!$C14='numbers and coverage by AT'!$G$1,newnumbers!N14,IF(newnumbers!$C23='numbers and coverage by AT'!$G$1,newnumbers!N23,IF(newnumbers!$C28='numbers and coverage by AT'!$G$1,newnumbers!N28,IF(newnumbers!$C33='numbers and coverage by AT'!$G$1,newnumbers!N33,IF(newnumbers!$C41='numbers and coverage by AT'!$G$1,newnumbers!N41,IF(newnumbers!$C46='numbers and coverage by AT'!$G$1,newnumbers!N46,IF(newnumbers!$C51='numbers and coverage by AT'!$G$1,newnumbers!N51,IF(newnumbers!$C58='numbers and coverage by AT'!$G$1,newnumbers!N58,IF(newnumbers!$C64='numbers and coverage by AT'!$G$1,newnumbers!N64,IF(newnumbers!$C70='numbers and coverage by AT'!$G$1,newnumbers!N70,IF(newnumbers!$C81='numbers and coverage by AT'!$G$1,newnumbers!N81,IF(newnumbers!$C87='numbers and coverage by AT'!$G$1,newnumbers!N87,IF(newnumbers!$C91='numbers and coverage by AT'!$G$1,newnumbers!N91,IF(newnumbers!$C97='numbers and coverage by AT'!$G$1,newnumbers!N97,IF(newnumbers!$C101='numbers and coverage by AT'!$G$1,newnumbers!N101,IF(newnumbers!$C106='numbers and coverage by AT'!$G$1,newnumbers!N106,IF(newnumbers!$C119='numbers and coverage by AT'!$G$1,newnumbers!N119,IF(newnumbers!$C128='numbers and coverage by AT'!$G$1,newnumbers!N128,IF(newnumbers!$C134='numbers and coverage by AT'!$G$1,newnumbers!N134,IF(newnumbers!$C140='numbers and coverage by AT'!$G$1,newnumbers!N140,IF(newnumbers!$C152='numbers and coverage by AT'!$G$1,newnumbers!N152,IF(newnumbers!$C158='numbers and coverage by AT'!$G$1,newnumbers!N158,IF(newnumbers!$C164='numbers and coverage by AT'!$G$1,newnumbers!N164,IF(newnumbers!$C169='numbers and coverage by AT'!$G$1,newnumbers!N169,IF(newnumbers!$C176='numbers and coverage by AT'!$G$1,newnumbers!N176,"")))))))))))))))))))))))))))</f>
        <v>404.96260000000166</v>
      </c>
      <c r="O45" s="45">
        <f>IF(newnumbers!$C4='numbers and coverage by AT'!$G$1,newnumbers!O4,IF(newnumbers!$C9='numbers and coverage by AT'!$G$1,newnumbers!O9,IF(newnumbers!$C14='numbers and coverage by AT'!$G$1,newnumbers!O14,IF(newnumbers!$C23='numbers and coverage by AT'!$G$1,newnumbers!O23,IF(newnumbers!$C28='numbers and coverage by AT'!$G$1,newnumbers!O28,IF(newnumbers!$C33='numbers and coverage by AT'!$G$1,newnumbers!O33,IF(newnumbers!$C41='numbers and coverage by AT'!$G$1,newnumbers!O41,IF(newnumbers!$C46='numbers and coverage by AT'!$G$1,newnumbers!O46,IF(newnumbers!$C51='numbers and coverage by AT'!$G$1,newnumbers!O51,IF(newnumbers!$C58='numbers and coverage by AT'!$G$1,newnumbers!O58,IF(newnumbers!$C64='numbers and coverage by AT'!$G$1,newnumbers!O64,IF(newnumbers!$C70='numbers and coverage by AT'!$G$1,newnumbers!O70,IF(newnumbers!$C81='numbers and coverage by AT'!$G$1,newnumbers!O81,IF(newnumbers!$C87='numbers and coverage by AT'!$G$1,newnumbers!O87,IF(newnumbers!$C91='numbers and coverage by AT'!$G$1,newnumbers!O91,IF(newnumbers!$C97='numbers and coverage by AT'!$G$1,newnumbers!O97,IF(newnumbers!$C101='numbers and coverage by AT'!$G$1,newnumbers!O101,IF(newnumbers!$C106='numbers and coverage by AT'!$G$1,newnumbers!O106,IF(newnumbers!$C119='numbers and coverage by AT'!$G$1,newnumbers!O119,IF(newnumbers!$C128='numbers and coverage by AT'!$G$1,newnumbers!O128,IF(newnumbers!$C134='numbers and coverage by AT'!$G$1,newnumbers!O134,IF(newnumbers!$C140='numbers and coverage by AT'!$G$1,newnumbers!O140,IF(newnumbers!$C152='numbers and coverage by AT'!$G$1,newnumbers!O152,IF(newnumbers!$C158='numbers and coverage by AT'!$G$1,newnumbers!O158,IF(newnumbers!$C164='numbers and coverage by AT'!$G$1,newnumbers!O164,IF(newnumbers!$C169='numbers and coverage by AT'!$G$1,newnumbers!O169,IF(newnumbers!$C176='numbers and coverage by AT'!$G$1,newnumbers!O176,"")))))))))))))))))))))))))))</f>
        <v>707.84139999999843</v>
      </c>
      <c r="P45" s="45">
        <f>IF(newnumbers!$C4='numbers and coverage by AT'!$G$1,newnumbers!P4,IF(newnumbers!$C9='numbers and coverage by AT'!$G$1,newnumbers!P9,IF(newnumbers!$C14='numbers and coverage by AT'!$G$1,newnumbers!P14,IF(newnumbers!$C23='numbers and coverage by AT'!$G$1,newnumbers!P23,IF(newnumbers!$C28='numbers and coverage by AT'!$G$1,newnumbers!P28,IF(newnumbers!$C33='numbers and coverage by AT'!$G$1,newnumbers!P33,IF(newnumbers!$C41='numbers and coverage by AT'!$G$1,newnumbers!P41,IF(newnumbers!$C46='numbers and coverage by AT'!$G$1,newnumbers!P46,IF(newnumbers!$C51='numbers and coverage by AT'!$G$1,newnumbers!P51,IF(newnumbers!$C58='numbers and coverage by AT'!$G$1,newnumbers!P58,IF(newnumbers!$C64='numbers and coverage by AT'!$G$1,newnumbers!P64,IF(newnumbers!$C70='numbers and coverage by AT'!$G$1,newnumbers!P70,IF(newnumbers!$C81='numbers and coverage by AT'!$G$1,newnumbers!P81,IF(newnumbers!$C87='numbers and coverage by AT'!$G$1,newnumbers!P87,IF(newnumbers!$C91='numbers and coverage by AT'!$G$1,newnumbers!P91,IF(newnumbers!$C97='numbers and coverage by AT'!$G$1,newnumbers!P97,IF(newnumbers!$C101='numbers and coverage by AT'!$G$1,newnumbers!P101,IF(newnumbers!$C106='numbers and coverage by AT'!$G$1,newnumbers!P106,IF(newnumbers!$C119='numbers and coverage by AT'!$G$1,newnumbers!P119,IF(newnumbers!$C128='numbers and coverage by AT'!$G$1,newnumbers!P128,IF(newnumbers!$C134='numbers and coverage by AT'!$G$1,newnumbers!P134,IF(newnumbers!$C140='numbers and coverage by AT'!$G$1,newnumbers!P140,IF(newnumbers!$C152='numbers and coverage by AT'!$G$1,newnumbers!P152,IF(newnumbers!$C158='numbers and coverage by AT'!$G$1,newnumbers!P158,IF(newnumbers!$C164='numbers and coverage by AT'!$G$1,newnumbers!P164,IF(newnumbers!$C169='numbers and coverage by AT'!$G$1,newnumbers!P169,IF(newnumbers!$C176='numbers and coverage by AT'!$G$1,newnumbers!P176,"")))))))))))))))))))))))))))</f>
        <v>116.29995519999987</v>
      </c>
      <c r="Q45" s="46">
        <f>IF(newnumbers!$C4='numbers and coverage by AT'!$G$1,newnumbers!Q4,IF(newnumbers!$C9='numbers and coverage by AT'!$G$1,newnumbers!Q9,IF(newnumbers!$C14='numbers and coverage by AT'!$G$1,newnumbers!Q14,IF(newnumbers!$C23='numbers and coverage by AT'!$G$1,newnumbers!Q23,IF(newnumbers!$C28='numbers and coverage by AT'!$G$1,newnumbers!Q28,IF(newnumbers!$C33='numbers and coverage by AT'!$G$1,newnumbers!Q33,IF(newnumbers!$C41='numbers and coverage by AT'!$G$1,newnumbers!Q41,IF(newnumbers!$C46='numbers and coverage by AT'!$G$1,newnumbers!Q46,IF(newnumbers!$C51='numbers and coverage by AT'!$G$1,newnumbers!Q51,IF(newnumbers!$C58='numbers and coverage by AT'!$G$1,newnumbers!Q58,IF(newnumbers!$C64='numbers and coverage by AT'!$G$1,newnumbers!Q64,IF(newnumbers!$C70='numbers and coverage by AT'!$G$1,newnumbers!Q70,IF(newnumbers!$C81='numbers and coverage by AT'!$G$1,newnumbers!Q81,IF(newnumbers!$C87='numbers and coverage by AT'!$G$1,newnumbers!Q87,IF(newnumbers!$C91='numbers and coverage by AT'!$G$1,newnumbers!Q91,IF(newnumbers!$C97='numbers and coverage by AT'!$G$1,newnumbers!Q97,IF(newnumbers!$C101='numbers and coverage by AT'!$G$1,newnumbers!Q101,IF(newnumbers!$C106='numbers and coverage by AT'!$G$1,newnumbers!Q106,IF(newnumbers!$C119='numbers and coverage by AT'!$G$1,newnumbers!Q119,IF(newnumbers!$C128='numbers and coverage by AT'!$G$1,newnumbers!Q128,IF(newnumbers!$C134='numbers and coverage by AT'!$G$1,newnumbers!Q134,IF(newnumbers!$C140='numbers and coverage by AT'!$G$1,newnumbers!Q140,IF(newnumbers!$C152='numbers and coverage by AT'!$G$1,newnumbers!Q152,IF(newnumbers!$C158='numbers and coverage by AT'!$G$1,newnumbers!Q158,IF(newnumbers!$C164='numbers and coverage by AT'!$G$1,newnumbers!Q164,IF(newnumbers!$C169='numbers and coverage by AT'!$G$1,newnumbers!Q169,IF(newnumbers!$C176='numbers and coverage by AT'!$G$1,newnumbers!Q176,"")))))))))))))))))))))))))))</f>
        <v>345.0999552000003</v>
      </c>
      <c r="R45" s="45">
        <f>IF(newnumbers!$C4='numbers and coverage by AT'!$G$1,newnumbers!R4,IF(newnumbers!$C9='numbers and coverage by AT'!$G$1,newnumbers!R9,IF(newnumbers!$C14='numbers and coverage by AT'!$G$1,newnumbers!R14,IF(newnumbers!$C23='numbers and coverage by AT'!$G$1,newnumbers!R23,IF(newnumbers!$C28='numbers and coverage by AT'!$G$1,newnumbers!R28,IF(newnumbers!$C33='numbers and coverage by AT'!$G$1,newnumbers!R33,IF(newnumbers!$C41='numbers and coverage by AT'!$G$1,newnumbers!R41,IF(newnumbers!$C46='numbers and coverage by AT'!$G$1,newnumbers!R46,IF(newnumbers!$C51='numbers and coverage by AT'!$G$1,newnumbers!R51,IF(newnumbers!$C58='numbers and coverage by AT'!$G$1,newnumbers!R58,IF(newnumbers!$C64='numbers and coverage by AT'!$G$1,newnumbers!R64,IF(newnumbers!$C70='numbers and coverage by AT'!$G$1,newnumbers!R70,IF(newnumbers!$C81='numbers and coverage by AT'!$G$1,newnumbers!R81,IF(newnumbers!$C87='numbers and coverage by AT'!$G$1,newnumbers!R87,IF(newnumbers!$C91='numbers and coverage by AT'!$G$1,newnumbers!R91,IF(newnumbers!$C97='numbers and coverage by AT'!$G$1,newnumbers!R97,IF(newnumbers!$C101='numbers and coverage by AT'!$G$1,newnumbers!R101,IF(newnumbers!$C106='numbers and coverage by AT'!$G$1,newnumbers!R106,IF(newnumbers!$C119='numbers and coverage by AT'!$G$1,newnumbers!R119,IF(newnumbers!$C128='numbers and coverage by AT'!$G$1,newnumbers!R128,IF(newnumbers!$C134='numbers and coverage by AT'!$G$1,newnumbers!R134,IF(newnumbers!$C140='numbers and coverage by AT'!$G$1,newnumbers!R140,IF(newnumbers!$C152='numbers and coverage by AT'!$G$1,newnumbers!R152,IF(newnumbers!$C158='numbers and coverage by AT'!$G$1,newnumbers!R158,IF(newnumbers!$C164='numbers and coverage by AT'!$G$1,newnumbers!R164,IF(newnumbers!$C169='numbers and coverage by AT'!$G$1,newnumbers!R169,IF(newnumbers!$C176='numbers and coverage by AT'!$G$1,newnumbers!R176,"")))))))))))))))))))))))))))</f>
        <v>711.39983200000006</v>
      </c>
      <c r="S45" s="45">
        <f>IF(newnumbers!$C4='numbers and coverage by AT'!$G$1,newnumbers!S4,IF(newnumbers!$C9='numbers and coverage by AT'!$G$1,newnumbers!S9,IF(newnumbers!$C14='numbers and coverage by AT'!$G$1,newnumbers!S14,IF(newnumbers!$C23='numbers and coverage by AT'!$G$1,newnumbers!S23,IF(newnumbers!$C28='numbers and coverage by AT'!$G$1,newnumbers!S28,IF(newnumbers!$C33='numbers and coverage by AT'!$G$1,newnumbers!S33,IF(newnumbers!$C41='numbers and coverage by AT'!$G$1,newnumbers!S41,IF(newnumbers!$C46='numbers and coverage by AT'!$G$1,newnumbers!S46,IF(newnumbers!$C51='numbers and coverage by AT'!$G$1,newnumbers!S51,IF(newnumbers!$C58='numbers and coverage by AT'!$G$1,newnumbers!S58,IF(newnumbers!$C64='numbers and coverage by AT'!$G$1,newnumbers!S64,IF(newnumbers!$C70='numbers and coverage by AT'!$G$1,newnumbers!S70,IF(newnumbers!$C81='numbers and coverage by AT'!$G$1,newnumbers!S81,IF(newnumbers!$C87='numbers and coverage by AT'!$G$1,newnumbers!S87,IF(newnumbers!$C91='numbers and coverage by AT'!$G$1,newnumbers!S91,IF(newnumbers!$C97='numbers and coverage by AT'!$G$1,newnumbers!S97,IF(newnumbers!$C101='numbers and coverage by AT'!$G$1,newnumbers!S101,IF(newnumbers!$C106='numbers and coverage by AT'!$G$1,newnumbers!S106,IF(newnumbers!$C119='numbers and coverage by AT'!$G$1,newnumbers!S119,IF(newnumbers!$C128='numbers and coverage by AT'!$G$1,newnumbers!S128,IF(newnumbers!$C134='numbers and coverage by AT'!$G$1,newnumbers!S134,IF(newnumbers!$C140='numbers and coverage by AT'!$G$1,newnumbers!S140,IF(newnumbers!$C152='numbers and coverage by AT'!$G$1,newnumbers!S152,IF(newnumbers!$C158='numbers and coverage by AT'!$G$1,newnumbers!S158,IF(newnumbers!$C164='numbers and coverage by AT'!$G$1,newnumbers!S164,IF(newnumbers!$C169='numbers and coverage by AT'!$G$1,newnumbers!S169,IF(newnumbers!$C176='numbers and coverage by AT'!$G$1,newnumbers!S176,"")))))))))))))))))))))))))))</f>
        <v>63.649912150000077</v>
      </c>
      <c r="T45" s="46">
        <f>IF(newnumbers!$C4='numbers and coverage by AT'!$G$1,newnumbers!T4,IF(newnumbers!$C9='numbers and coverage by AT'!$G$1,newnumbers!T9,IF(newnumbers!$C14='numbers and coverage by AT'!$G$1,newnumbers!T14,IF(newnumbers!$C23='numbers and coverage by AT'!$G$1,newnumbers!T23,IF(newnumbers!$C28='numbers and coverage by AT'!$G$1,newnumbers!T28,IF(newnumbers!$C33='numbers and coverage by AT'!$G$1,newnumbers!T33,IF(newnumbers!$C41='numbers and coverage by AT'!$G$1,newnumbers!T41,IF(newnumbers!$C46='numbers and coverage by AT'!$G$1,newnumbers!T46,IF(newnumbers!$C51='numbers and coverage by AT'!$G$1,newnumbers!T51,IF(newnumbers!$C58='numbers and coverage by AT'!$G$1,newnumbers!T58,IF(newnumbers!$C64='numbers and coverage by AT'!$G$1,newnumbers!T64,IF(newnumbers!$C70='numbers and coverage by AT'!$G$1,newnumbers!T70,IF(newnumbers!$C81='numbers and coverage by AT'!$G$1,newnumbers!T81,IF(newnumbers!$C87='numbers and coverage by AT'!$G$1,newnumbers!T87,IF(newnumbers!$C91='numbers and coverage by AT'!$G$1,newnumbers!T91,IF(newnumbers!$C97='numbers and coverage by AT'!$G$1,newnumbers!T97,IF(newnumbers!$C101='numbers and coverage by AT'!$G$1,newnumbers!T101,IF(newnumbers!$C106='numbers and coverage by AT'!$G$1,newnumbers!T106,IF(newnumbers!$C119='numbers and coverage by AT'!$G$1,newnumbers!T119,IF(newnumbers!$C128='numbers and coverage by AT'!$G$1,newnumbers!T128,IF(newnumbers!$C134='numbers and coverage by AT'!$G$1,newnumbers!T134,IF(newnumbers!$C140='numbers and coverage by AT'!$G$1,newnumbers!T140,IF(newnumbers!$C152='numbers and coverage by AT'!$G$1,newnumbers!T152,IF(newnumbers!$C158='numbers and coverage by AT'!$G$1,newnumbers!T158,IF(newnumbers!$C164='numbers and coverage by AT'!$G$1,newnumbers!T164,IF(newnumbers!$C169='numbers and coverage by AT'!$G$1,newnumbers!T169,IF(newnumbers!$C176='numbers and coverage by AT'!$G$1,newnumbers!T176,"")))))))))))))))))))))))))))</f>
        <v>300.99991215000045</v>
      </c>
      <c r="U45" s="45">
        <f>IF(newnumbers!$C4='numbers and coverage by AT'!$G$1,newnumbers!U4,IF(newnumbers!$C9='numbers and coverage by AT'!$G$1,newnumbers!U9,IF(newnumbers!$C14='numbers and coverage by AT'!$G$1,newnumbers!U14,IF(newnumbers!$C23='numbers and coverage by AT'!$G$1,newnumbers!U23,IF(newnumbers!$C28='numbers and coverage by AT'!$G$1,newnumbers!U28,IF(newnumbers!$C33='numbers and coverage by AT'!$G$1,newnumbers!U33,IF(newnumbers!$C41='numbers and coverage by AT'!$G$1,newnumbers!U41,IF(newnumbers!$C46='numbers and coverage by AT'!$G$1,newnumbers!U46,IF(newnumbers!$C51='numbers and coverage by AT'!$G$1,newnumbers!U51,IF(newnumbers!$C58='numbers and coverage by AT'!$G$1,newnumbers!U58,IF(newnumbers!$C64='numbers and coverage by AT'!$G$1,newnumbers!U64,IF(newnumbers!$C70='numbers and coverage by AT'!$G$1,newnumbers!U70,IF(newnumbers!$C81='numbers and coverage by AT'!$G$1,newnumbers!U81,IF(newnumbers!$C87='numbers and coverage by AT'!$G$1,newnumbers!U87,IF(newnumbers!$C91='numbers and coverage by AT'!$G$1,newnumbers!U91,IF(newnumbers!$C97='numbers and coverage by AT'!$G$1,newnumbers!U97,IF(newnumbers!$C101='numbers and coverage by AT'!$G$1,newnumbers!U101,IF(newnumbers!$C106='numbers and coverage by AT'!$G$1,newnumbers!U106,IF(newnumbers!$C119='numbers and coverage by AT'!$G$1,newnumbers!U119,IF(newnumbers!$C128='numbers and coverage by AT'!$G$1,newnumbers!U128,IF(newnumbers!$C134='numbers and coverage by AT'!$G$1,newnumbers!U134,IF(newnumbers!$C140='numbers and coverage by AT'!$G$1,newnumbers!U140,IF(newnumbers!$C152='numbers and coverage by AT'!$G$1,newnumbers!U152,IF(newnumbers!$C158='numbers and coverage by AT'!$G$1,newnumbers!U158,IF(newnumbers!$C164='numbers and coverage by AT'!$G$1,newnumbers!U164,IF(newnumbers!$C169='numbers and coverage by AT'!$G$1,newnumbers!U169,IF(newnumbers!$C176='numbers and coverage by AT'!$G$1,newnumbers!U176,"")))))))))))))))))))))))))))</f>
        <v>728.50001644999975</v>
      </c>
      <c r="V45" s="45">
        <f>IF(newnumbers!$C4='numbers and coverage by AT'!$G$1,newnumbers!V4,IF(newnumbers!$C9='numbers and coverage by AT'!$G$1,newnumbers!V9,IF(newnumbers!$C14='numbers and coverage by AT'!$G$1,newnumbers!V14,IF(newnumbers!$C23='numbers and coverage by AT'!$G$1,newnumbers!V23,IF(newnumbers!$C28='numbers and coverage by AT'!$G$1,newnumbers!V28,IF(newnumbers!$C33='numbers and coverage by AT'!$G$1,newnumbers!V33,IF(newnumbers!$C41='numbers and coverage by AT'!$G$1,newnumbers!V41,IF(newnumbers!$C46='numbers and coverage by AT'!$G$1,newnumbers!V46,IF(newnumbers!$C51='numbers and coverage by AT'!$G$1,newnumbers!V51,IF(newnumbers!$C58='numbers and coverage by AT'!$G$1,newnumbers!V58,IF(newnumbers!$C64='numbers and coverage by AT'!$G$1,newnumbers!V64,IF(newnumbers!$C70='numbers and coverage by AT'!$G$1,newnumbers!V70,IF(newnumbers!$C81='numbers and coverage by AT'!$G$1,newnumbers!V81,IF(newnumbers!$C87='numbers and coverage by AT'!$G$1,newnumbers!V87,IF(newnumbers!$C91='numbers and coverage by AT'!$G$1,newnumbers!V91,IF(newnumbers!$C97='numbers and coverage by AT'!$G$1,newnumbers!V97,IF(newnumbers!$C101='numbers and coverage by AT'!$G$1,newnumbers!V101,IF(newnumbers!$C106='numbers and coverage by AT'!$G$1,newnumbers!V106,IF(newnumbers!$C119='numbers and coverage by AT'!$G$1,newnumbers!V119,IF(newnumbers!$C128='numbers and coverage by AT'!$G$1,newnumbers!V128,IF(newnumbers!$C134='numbers and coverage by AT'!$G$1,newnumbers!V134,IF(newnumbers!$C140='numbers and coverage by AT'!$G$1,newnumbers!V140,IF(newnumbers!$C152='numbers and coverage by AT'!$G$1,newnumbers!V152,IF(newnumbers!$C158='numbers and coverage by AT'!$G$1,newnumbers!V158,IF(newnumbers!$C164='numbers and coverage by AT'!$G$1,newnumbers!V164,IF(newnumbers!$C169='numbers and coverage by AT'!$G$1,newnumbers!V169,IF(newnumbers!$C176='numbers and coverage by AT'!$G$1,newnumbers!V176,"")))))))))))))))))))))))))))</f>
        <v>30.850185569999951</v>
      </c>
      <c r="W45" s="46">
        <f>IF(newnumbers!$C4='numbers and coverage by AT'!$G$1,newnumbers!W4,IF(newnumbers!$C9='numbers and coverage by AT'!$G$1,newnumbers!W9,IF(newnumbers!$C14='numbers and coverage by AT'!$G$1,newnumbers!W14,IF(newnumbers!$C23='numbers and coverage by AT'!$G$1,newnumbers!W23,IF(newnumbers!$C28='numbers and coverage by AT'!$G$1,newnumbers!W28,IF(newnumbers!$C33='numbers and coverage by AT'!$G$1,newnumbers!W33,IF(newnumbers!$C41='numbers and coverage by AT'!$G$1,newnumbers!W41,IF(newnumbers!$C46='numbers and coverage by AT'!$G$1,newnumbers!W46,IF(newnumbers!$C51='numbers and coverage by AT'!$G$1,newnumbers!W51,IF(newnumbers!$C58='numbers and coverage by AT'!$G$1,newnumbers!W58,IF(newnumbers!$C64='numbers and coverage by AT'!$G$1,newnumbers!W64,IF(newnumbers!$C70='numbers and coverage by AT'!$G$1,newnumbers!W70,IF(newnumbers!$C81='numbers and coverage by AT'!$G$1,newnumbers!W81,IF(newnumbers!$C87='numbers and coverage by AT'!$G$1,newnumbers!W87,IF(newnumbers!$C91='numbers and coverage by AT'!$G$1,newnumbers!W91,IF(newnumbers!$C97='numbers and coverage by AT'!$G$1,newnumbers!W97,IF(newnumbers!$C101='numbers and coverage by AT'!$G$1,newnumbers!W101,IF(newnumbers!$C106='numbers and coverage by AT'!$G$1,newnumbers!W106,IF(newnumbers!$C119='numbers and coverage by AT'!$G$1,newnumbers!W119,IF(newnumbers!$C128='numbers and coverage by AT'!$G$1,newnumbers!W128,IF(newnumbers!$C134='numbers and coverage by AT'!$G$1,newnumbers!W134,IF(newnumbers!$C140='numbers and coverage by AT'!$G$1,newnumbers!W140,IF(newnumbers!$C152='numbers and coverage by AT'!$G$1,newnumbers!W152,IF(newnumbers!$C158='numbers and coverage by AT'!$G$1,newnumbers!W158,IF(newnumbers!$C164='numbers and coverage by AT'!$G$1,newnumbers!W164,IF(newnumbers!$C169='numbers and coverage by AT'!$G$1,newnumbers!W169,IF(newnumbers!$C176='numbers and coverage by AT'!$G$1,newnumbers!W176,"")))))))))))))))))))))))))))</f>
        <v>279.30018557000039</v>
      </c>
      <c r="X45" s="45">
        <f>IF(newnumbers!$C4='numbers and coverage by AT'!$G$1,newnumbers!X4,IF(newnumbers!$C9='numbers and coverage by AT'!$G$1,newnumbers!X9,IF(newnumbers!$C14='numbers and coverage by AT'!$G$1,newnumbers!X14,IF(newnumbers!$C23='numbers and coverage by AT'!$G$1,newnumbers!X23,IF(newnumbers!$C28='numbers and coverage by AT'!$G$1,newnumbers!X28,IF(newnumbers!$C33='numbers and coverage by AT'!$G$1,newnumbers!X33,IF(newnumbers!$C41='numbers and coverage by AT'!$G$1,newnumbers!X41,IF(newnumbers!$C46='numbers and coverage by AT'!$G$1,newnumbers!X46,IF(newnumbers!$C51='numbers and coverage by AT'!$G$1,newnumbers!X51,IF(newnumbers!$C58='numbers and coverage by AT'!$G$1,newnumbers!X58,IF(newnumbers!$C64='numbers and coverage by AT'!$G$1,newnumbers!X64,IF(newnumbers!$C70='numbers and coverage by AT'!$G$1,newnumbers!X70,IF(newnumbers!$C81='numbers and coverage by AT'!$G$1,newnumbers!X81,IF(newnumbers!$C87='numbers and coverage by AT'!$G$1,newnumbers!X87,IF(newnumbers!$C91='numbers and coverage by AT'!$G$1,newnumbers!X91,IF(newnumbers!$C97='numbers and coverage by AT'!$G$1,newnumbers!X97,IF(newnumbers!$C101='numbers and coverage by AT'!$G$1,newnumbers!X101,IF(newnumbers!$C106='numbers and coverage by AT'!$G$1,newnumbers!X106,IF(newnumbers!$C119='numbers and coverage by AT'!$G$1,newnumbers!X119,IF(newnumbers!$C128='numbers and coverage by AT'!$G$1,newnumbers!X128,IF(newnumbers!$C134='numbers and coverage by AT'!$G$1,newnumbers!X134,IF(newnumbers!$C140='numbers and coverage by AT'!$G$1,newnumbers!X140,IF(newnumbers!$C152='numbers and coverage by AT'!$G$1,newnumbers!X152,IF(newnumbers!$C158='numbers and coverage by AT'!$G$1,newnumbers!X158,IF(newnumbers!$C164='numbers and coverage by AT'!$G$1,newnumbers!X164,IF(newnumbers!$C169='numbers and coverage by AT'!$G$1,newnumbers!X169,IF(newnumbers!$C176='numbers and coverage by AT'!$G$1,newnumbers!X176,"")))))))))))))))))))))))))))</f>
        <v>628.7000914299997</v>
      </c>
    </row>
    <row r="46" spans="1:24" x14ac:dyDescent="0.25">
      <c r="A46" s="30" t="str">
        <f>IF(newnumbers!$C5='numbers and coverage by AT'!$G$1,newnumbers!A5,IF(newnumbers!$C10='numbers and coverage by AT'!$G$1,newnumbers!A10,IF(newnumbers!$C15='numbers and coverage by AT'!$G$1,newnumbers!A15,IF(newnumbers!$C24='numbers and coverage by AT'!$G$1,newnumbers!A24,IF(newnumbers!$C29='numbers and coverage by AT'!$G$1,newnumbers!A29,IF(newnumbers!$C34='numbers and coverage by AT'!$G$1,newnumbers!A34,IF(newnumbers!$C42='numbers and coverage by AT'!$G$1,newnumbers!A42,IF(newnumbers!$C47='numbers and coverage by AT'!$G$1,newnumbers!A47,IF(newnumbers!$C52='numbers and coverage by AT'!$G$1,newnumbers!A52,IF(newnumbers!$C59='numbers and coverage by AT'!$G$1,newnumbers!A59,IF(newnumbers!$C65='numbers and coverage by AT'!$G$1,newnumbers!A65,IF(newnumbers!$C71='numbers and coverage by AT'!$G$1,newnumbers!A71,IF(newnumbers!$C82='numbers and coverage by AT'!$G$1,newnumbers!A82,IF(newnumbers!$C88='numbers and coverage by AT'!$G$1,newnumbers!A88,IF(newnumbers!$C92='numbers and coverage by AT'!$G$1,newnumbers!A92,IF(newnumbers!$C98='numbers and coverage by AT'!$G$1,newnumbers!A98,IF(newnumbers!$C102='numbers and coverage by AT'!$G$1,newnumbers!A102,IF(newnumbers!$C107='numbers and coverage by AT'!$G$1,newnumbers!A107,IF(newnumbers!$C120='numbers and coverage by AT'!$G$1,newnumbers!A120,IF(newnumbers!$C129='numbers and coverage by AT'!$G$1,newnumbers!A129,IF(newnumbers!$C135='numbers and coverage by AT'!$G$1,newnumbers!A135,IF(newnumbers!$C141='numbers and coverage by AT'!$G$1,newnumbers!A141,IF(newnumbers!$C153='numbers and coverage by AT'!$G$1,newnumbers!A153,IF(newnumbers!$C159='numbers and coverage by AT'!$G$1,newnumbers!A159,IF(newnumbers!$C165='numbers and coverage by AT'!$G$1,newnumbers!A165,IF(newnumbers!$C170='numbers and coverage by AT'!$G$1,newnumbers!A170,IF(newnumbers!$C177='numbers and coverage by AT'!$G$1,newnumbers!A177,"")))))))))))))))))))))))))))</f>
        <v>5NM</v>
      </c>
      <c r="B46" s="30" t="str">
        <f>IF(newnumbers!$C5='numbers and coverage by AT'!$G$1,newnumbers!B5,IF(newnumbers!$C10='numbers and coverage by AT'!$G$1,newnumbers!B10,IF(newnumbers!$C15='numbers and coverage by AT'!$G$1,newnumbers!B15,IF(newnumbers!$C24='numbers and coverage by AT'!$G$1,newnumbers!B24,IF(newnumbers!$C29='numbers and coverage by AT'!$G$1,newnumbers!B29,IF(newnumbers!$C34='numbers and coverage by AT'!$G$1,newnumbers!B34,IF(newnumbers!$C42='numbers and coverage by AT'!$G$1,newnumbers!B42,IF(newnumbers!$C47='numbers and coverage by AT'!$G$1,newnumbers!B47,IF(newnumbers!$C52='numbers and coverage by AT'!$G$1,newnumbers!B52,IF(newnumbers!$C59='numbers and coverage by AT'!$G$1,newnumbers!B59,IF(newnumbers!$C65='numbers and coverage by AT'!$G$1,newnumbers!B65,IF(newnumbers!$C71='numbers and coverage by AT'!$G$1,newnumbers!B71,IF(newnumbers!$C82='numbers and coverage by AT'!$G$1,newnumbers!B82,IF(newnumbers!$C88='numbers and coverage by AT'!$G$1,newnumbers!B88,IF(newnumbers!$C92='numbers and coverage by AT'!$G$1,newnumbers!B92,IF(newnumbers!$C98='numbers and coverage by AT'!$G$1,newnumbers!B98,IF(newnumbers!$C102='numbers and coverage by AT'!$G$1,newnumbers!B102,IF(newnumbers!$C107='numbers and coverage by AT'!$G$1,newnumbers!B107,IF(newnumbers!$C120='numbers and coverage by AT'!$G$1,newnumbers!B120,IF(newnumbers!$C129='numbers and coverage by AT'!$G$1,newnumbers!B129,IF(newnumbers!$C135='numbers and coverage by AT'!$G$1,newnumbers!B135,IF(newnumbers!$C141='numbers and coverage by AT'!$G$1,newnumbers!B141,IF(newnumbers!$C153='numbers and coverage by AT'!$G$1,newnumbers!B153,IF(newnumbers!$C159='numbers and coverage by AT'!$G$1,newnumbers!B159,IF(newnumbers!$C165='numbers and coverage by AT'!$G$1,newnumbers!B165,IF(newnumbers!$C170='numbers and coverage by AT'!$G$1,newnumbers!B170,IF(newnumbers!$C177='numbers and coverage by AT'!$G$1,newnumbers!B177,"")))))))))))))))))))))))))))</f>
        <v>Halton &amp; St Helens PCT</v>
      </c>
      <c r="C46" s="30">
        <f>IF('adjusted coverage'!$C5='numbers and coverage by AT'!$G$1,'adjusted coverage'!AH5,IF('adjusted coverage'!$C10='numbers and coverage by AT'!$G$1,'adjusted coverage'!AH10,IF('adjusted coverage'!$C15='numbers and coverage by AT'!$G$1,'adjusted coverage'!AH15,IF('adjusted coverage'!$C24='numbers and coverage by AT'!$G$1,'adjusted coverage'!AH24,IF('adjusted coverage'!$C29='numbers and coverage by AT'!$G$1,'adjusted coverage'!AH29,IF('adjusted coverage'!$C34='numbers and coverage by AT'!$G$1,'adjusted coverage'!AH34,IF('adjusted coverage'!$C42='numbers and coverage by AT'!$G$1,'adjusted coverage'!AH42,IF('adjusted coverage'!$C47='numbers and coverage by AT'!$G$1,'adjusted coverage'!AH47,IF('adjusted coverage'!$C52='numbers and coverage by AT'!$G$1,'adjusted coverage'!AH52,IF('adjusted coverage'!$C59='numbers and coverage by AT'!$G$1,'adjusted coverage'!AH59,IF('adjusted coverage'!$C65='numbers and coverage by AT'!$G$1,'adjusted coverage'!AH65,IF('adjusted coverage'!$C71='numbers and coverage by AT'!$G$1,'adjusted coverage'!AH71,IF('adjusted coverage'!$C82='numbers and coverage by AT'!$G$1,'adjusted coverage'!AH82,IF('adjusted coverage'!$C88='numbers and coverage by AT'!$G$1,'adjusted coverage'!AH88,IF('adjusted coverage'!$C92='numbers and coverage by AT'!$G$1,'adjusted coverage'!AH92,IF('adjusted coverage'!$C98='numbers and coverage by AT'!$G$1,'adjusted coverage'!AH98,IF('adjusted coverage'!$C102='numbers and coverage by AT'!$G$1,'adjusted coverage'!AH102,IF('adjusted coverage'!$C107='numbers and coverage by AT'!$G$1,'adjusted coverage'!AH107,IF('adjusted coverage'!$C120='numbers and coverage by AT'!$G$1,'adjusted coverage'!AH120,IF('adjusted coverage'!$C129='numbers and coverage by AT'!$G$1,'adjusted coverage'!AH129,IF('adjusted coverage'!$C135='numbers and coverage by AT'!$G$1,'adjusted coverage'!AH135,IF('adjusted coverage'!$C141='numbers and coverage by AT'!$G$1,'adjusted coverage'!AH135,IF('adjusted coverage'!$C141='numbers and coverage by AT'!$G$1,'adjusted coverage'!AH141,IF('adjusted coverage'!$C153='numbers and coverage by AT'!$G$1,'adjusted coverage'!AH153,IF('adjusted coverage'!$C159='numbers and coverage by AT'!$G$1,'adjusted coverage'!AH159,IF('adjusted coverage'!$C165='numbers and coverage by AT'!$G$1,'adjusted coverage'!AH165,IF('adjusted coverage'!$C170='numbers and coverage by AT'!$G$1,'adjusted coverage'!AH170,IF('adjusted coverage'!$C177='numbers and coverage by AT'!$G$1,'adjusted coverage'!AH177,""))))))))))))))))))))))))))))</f>
        <v>3434.7142857142858</v>
      </c>
      <c r="D46" s="45">
        <f>IF(newnumbers!$C5='numbers and coverage by AT'!$G$1,newnumbers!D5,IF(newnumbers!$C10='numbers and coverage by AT'!$G$1,newnumbers!D10,IF(newnumbers!$C15='numbers and coverage by AT'!$G$1,newnumbers!D15,IF(newnumbers!$C24='numbers and coverage by AT'!$G$1,newnumbers!D24,IF(newnumbers!$C29='numbers and coverage by AT'!$G$1,newnumbers!D29,IF(newnumbers!$C34='numbers and coverage by AT'!$G$1,newnumbers!D34,IF(newnumbers!$C42='numbers and coverage by AT'!$G$1,newnumbers!D42,IF(newnumbers!$C47='numbers and coverage by AT'!$G$1,newnumbers!D47,IF(newnumbers!$C52='numbers and coverage by AT'!$G$1,newnumbers!D52,IF(newnumbers!$C59='numbers and coverage by AT'!$G$1,newnumbers!D59,IF(newnumbers!$C65='numbers and coverage by AT'!$G$1,newnumbers!D65,IF(newnumbers!$C71='numbers and coverage by AT'!$G$1,newnumbers!D71,IF(newnumbers!$C82='numbers and coverage by AT'!$G$1,newnumbers!D82,IF(newnumbers!$C88='numbers and coverage by AT'!$G$1,newnumbers!D88,IF(newnumbers!$C92='numbers and coverage by AT'!$G$1,newnumbers!D92,IF(newnumbers!$C98='numbers and coverage by AT'!$G$1,newnumbers!D98,IF(newnumbers!$C102='numbers and coverage by AT'!$G$1,newnumbers!D102,IF(newnumbers!$C107='numbers and coverage by AT'!$G$1,newnumbers!D107,IF(newnumbers!$C120='numbers and coverage by AT'!$G$1,newnumbers!D120,IF(newnumbers!$C129='numbers and coverage by AT'!$G$1,newnumbers!D129,IF(newnumbers!$C135='numbers and coverage by AT'!$G$1,newnumbers!D135,IF(newnumbers!$C141='numbers and coverage by AT'!$G$1,newnumbers!D141,IF(newnumbers!$C153='numbers and coverage by AT'!$G$1,newnumbers!D153,IF(newnumbers!$C159='numbers and coverage by AT'!$G$1,newnumbers!D159,IF(newnumbers!$C165='numbers and coverage by AT'!$G$1,newnumbers!D165,IF(newnumbers!$C170='numbers and coverage by AT'!$G$1,newnumbers!D170,IF(newnumbers!$C177='numbers and coverage by AT'!$G$1,newnumbers!D177,"")))))))))))))))))))))))))))</f>
        <v>44.315999999998731</v>
      </c>
      <c r="E46" s="45">
        <f>IF(newnumbers!$C5='numbers and coverage by AT'!$G$1,newnumbers!E5,IF(newnumbers!$C10='numbers and coverage by AT'!$G$1,newnumbers!E10,IF(newnumbers!$C15='numbers and coverage by AT'!$G$1,newnumbers!E15,IF(newnumbers!$C24='numbers and coverage by AT'!$G$1,newnumbers!E24,IF(newnumbers!$C29='numbers and coverage by AT'!$G$1,newnumbers!E29,IF(newnumbers!$C34='numbers and coverage by AT'!$G$1,newnumbers!E34,IF(newnumbers!$C42='numbers and coverage by AT'!$G$1,newnumbers!E42,IF(newnumbers!$C47='numbers and coverage by AT'!$G$1,newnumbers!E47,IF(newnumbers!$C52='numbers and coverage by AT'!$G$1,newnumbers!E52,IF(newnumbers!$C59='numbers and coverage by AT'!$G$1,newnumbers!E59,IF(newnumbers!$C65='numbers and coverage by AT'!$G$1,newnumbers!E65,IF(newnumbers!$C71='numbers and coverage by AT'!$G$1,newnumbers!E71,IF(newnumbers!$C82='numbers and coverage by AT'!$G$1,newnumbers!E82,IF(newnumbers!$C88='numbers and coverage by AT'!$G$1,newnumbers!E88,IF(newnumbers!$C92='numbers and coverage by AT'!$G$1,newnumbers!E92,IF(newnumbers!$C98='numbers and coverage by AT'!$G$1,newnumbers!E98,IF(newnumbers!$C102='numbers and coverage by AT'!$G$1,newnumbers!E102,IF(newnumbers!$C107='numbers and coverage by AT'!$G$1,newnumbers!E107,IF(newnumbers!$C120='numbers and coverage by AT'!$G$1,newnumbers!E120,IF(newnumbers!$C129='numbers and coverage by AT'!$G$1,newnumbers!E129,IF(newnumbers!$C135='numbers and coverage by AT'!$G$1,newnumbers!E135,IF(newnumbers!$C141='numbers and coverage by AT'!$G$1,newnumbers!E141,IF(newnumbers!$C153='numbers and coverage by AT'!$G$1,newnumbers!E153,IF(newnumbers!$C159='numbers and coverage by AT'!$G$1,newnumbers!E159,IF(newnumbers!$C165='numbers and coverage by AT'!$G$1,newnumbers!E165,IF(newnumbers!$C170='numbers and coverage by AT'!$G$1,newnumbers!E170,IF(newnumbers!$C177='numbers and coverage by AT'!$G$1,newnumbers!E177,"")))))))))))))))))))))))))))</f>
        <v>218.31599999999889</v>
      </c>
      <c r="F46" s="45">
        <f>IF(newnumbers!$C5='numbers and coverage by AT'!$G$1,newnumbers!F5,IF(newnumbers!$C10='numbers and coverage by AT'!$G$1,newnumbers!F10,IF(newnumbers!$C15='numbers and coverage by AT'!$G$1,newnumbers!F15,IF(newnumbers!$C24='numbers and coverage by AT'!$G$1,newnumbers!F24,IF(newnumbers!$C29='numbers and coverage by AT'!$G$1,newnumbers!F29,IF(newnumbers!$C34='numbers and coverage by AT'!$G$1,newnumbers!F34,IF(newnumbers!$C42='numbers and coverage by AT'!$G$1,newnumbers!F42,IF(newnumbers!$C47='numbers and coverage by AT'!$G$1,newnumbers!F47,IF(newnumbers!$C52='numbers and coverage by AT'!$G$1,newnumbers!F52,IF(newnumbers!$C59='numbers and coverage by AT'!$G$1,newnumbers!F59,IF(newnumbers!$C65='numbers and coverage by AT'!$G$1,newnumbers!F65,IF(newnumbers!$C71='numbers and coverage by AT'!$G$1,newnumbers!F71,IF(newnumbers!$C82='numbers and coverage by AT'!$G$1,newnumbers!F82,IF(newnumbers!$C88='numbers and coverage by AT'!$G$1,newnumbers!F88,IF(newnumbers!$C92='numbers and coverage by AT'!$G$1,newnumbers!F92,IF(newnumbers!$C98='numbers and coverage by AT'!$G$1,newnumbers!F98,IF(newnumbers!$C102='numbers and coverage by AT'!$G$1,newnumbers!F102,IF(newnumbers!$C107='numbers and coverage by AT'!$G$1,newnumbers!F107,IF(newnumbers!$C120='numbers and coverage by AT'!$G$1,newnumbers!F120,IF(newnumbers!$C129='numbers and coverage by AT'!$G$1,newnumbers!F129,IF(newnumbers!$C135='numbers and coverage by AT'!$G$1,newnumbers!F135,IF(newnumbers!$C141='numbers and coverage by AT'!$G$1,newnumbers!F141,IF(newnumbers!$C153='numbers and coverage by AT'!$G$1,newnumbers!F153,IF(newnumbers!$C159='numbers and coverage by AT'!$G$1,newnumbers!F159,IF(newnumbers!$C165='numbers and coverage by AT'!$G$1,newnumbers!F165,IF(newnumbers!$C170='numbers and coverage by AT'!$G$1,newnumbers!F170,IF(newnumbers!$C177='numbers and coverage by AT'!$G$1,newnumbers!F177,"")))))))))))))))))))))))))))</f>
        <v>443.06400000000122</v>
      </c>
      <c r="G46" s="45">
        <f>IF(newnumbers!$C5='numbers and coverage by AT'!$G$1,newnumbers!G5,IF(newnumbers!$C10='numbers and coverage by AT'!$G$1,newnumbers!G10,IF(newnumbers!$C15='numbers and coverage by AT'!$G$1,newnumbers!G15,IF(newnumbers!$C24='numbers and coverage by AT'!$G$1,newnumbers!G24,IF(newnumbers!$C29='numbers and coverage by AT'!$G$1,newnumbers!G29,IF(newnumbers!$C34='numbers and coverage by AT'!$G$1,newnumbers!G34,IF(newnumbers!$C42='numbers and coverage by AT'!$G$1,newnumbers!G42,IF(newnumbers!$C47='numbers and coverage by AT'!$G$1,newnumbers!G47,IF(newnumbers!$C52='numbers and coverage by AT'!$G$1,newnumbers!G52,IF(newnumbers!$C59='numbers and coverage by AT'!$G$1,newnumbers!G59,IF(newnumbers!$C65='numbers and coverage by AT'!$G$1,newnumbers!G65,IF(newnumbers!$C71='numbers and coverage by AT'!$G$1,newnumbers!G71,IF(newnumbers!$C82='numbers and coverage by AT'!$G$1,newnumbers!G82,IF(newnumbers!$C88='numbers and coverage by AT'!$G$1,newnumbers!G88,IF(newnumbers!$C92='numbers and coverage by AT'!$G$1,newnumbers!G92,IF(newnumbers!$C98='numbers and coverage by AT'!$G$1,newnumbers!G98,IF(newnumbers!$C102='numbers and coverage by AT'!$G$1,newnumbers!G102,IF(newnumbers!$C107='numbers and coverage by AT'!$G$1,newnumbers!G107,IF(newnumbers!$C120='numbers and coverage by AT'!$G$1,newnumbers!G120,IF(newnumbers!$C129='numbers and coverage by AT'!$G$1,newnumbers!G129,IF(newnumbers!$C135='numbers and coverage by AT'!$G$1,newnumbers!G135,IF(newnumbers!$C141='numbers and coverage by AT'!$G$1,newnumbers!G141,IF(newnumbers!$C153='numbers and coverage by AT'!$G$1,newnumbers!G153,IF(newnumbers!$C159='numbers and coverage by AT'!$G$1,newnumbers!G159,IF(newnumbers!$C165='numbers and coverage by AT'!$G$1,newnumbers!G165,IF(newnumbers!$C170='numbers and coverage by AT'!$G$1,newnumbers!G170,IF(newnumbers!$C177='numbers and coverage by AT'!$G$1,newnumbers!G177,"")))))))))))))))))))))))))))</f>
        <v>41.372599999999274</v>
      </c>
      <c r="H46" s="46">
        <f>IF(newnumbers!$C5='numbers and coverage by AT'!$G$1,newnumbers!H5,IF(newnumbers!$C10='numbers and coverage by AT'!$G$1,newnumbers!H10,IF(newnumbers!$C15='numbers and coverage by AT'!$G$1,newnumbers!H15,IF(newnumbers!$C24='numbers and coverage by AT'!$G$1,newnumbers!H24,IF(newnumbers!$C29='numbers and coverage by AT'!$G$1,newnumbers!H29,IF(newnumbers!$C34='numbers and coverage by AT'!$G$1,newnumbers!H34,IF(newnumbers!$C42='numbers and coverage by AT'!$G$1,newnumbers!H42,IF(newnumbers!$C47='numbers and coverage by AT'!$G$1,newnumbers!H47,IF(newnumbers!$C52='numbers and coverage by AT'!$G$1,newnumbers!H52,IF(newnumbers!$C59='numbers and coverage by AT'!$G$1,newnumbers!H59,IF(newnumbers!$C65='numbers and coverage by AT'!$G$1,newnumbers!H65,IF(newnumbers!$C71='numbers and coverage by AT'!$G$1,newnumbers!H71,IF(newnumbers!$C82='numbers and coverage by AT'!$G$1,newnumbers!H82,IF(newnumbers!$C88='numbers and coverage by AT'!$G$1,newnumbers!H88,IF(newnumbers!$C92='numbers and coverage by AT'!$G$1,newnumbers!H92,IF(newnumbers!$C98='numbers and coverage by AT'!$G$1,newnumbers!H98,IF(newnumbers!$C102='numbers and coverage by AT'!$G$1,newnumbers!H102,IF(newnumbers!$C107='numbers and coverage by AT'!$G$1,newnumbers!H107,IF(newnumbers!$C120='numbers and coverage by AT'!$G$1,newnumbers!H120,IF(newnumbers!$C129='numbers and coverage by AT'!$G$1,newnumbers!H129,IF(newnumbers!$C135='numbers and coverage by AT'!$G$1,newnumbers!H135,IF(newnumbers!$C141='numbers and coverage by AT'!$G$1,newnumbers!H141,IF(newnumbers!$C153='numbers and coverage by AT'!$G$1,newnumbers!H153,IF(newnumbers!$C159='numbers and coverage by AT'!$G$1,newnumbers!H159,IF(newnumbers!$C165='numbers and coverage by AT'!$G$1,newnumbers!H165,IF(newnumbers!$C170='numbers and coverage by AT'!$G$1,newnumbers!H170,IF(newnumbers!$C177='numbers and coverage by AT'!$G$1,newnumbers!H177,"")))))))))))))))))))))))))))</f>
        <v>221.07259999999951</v>
      </c>
      <c r="I46" s="45">
        <f>IF(newnumbers!$C5='numbers and coverage by AT'!$G$1,newnumbers!I5,IF(newnumbers!$C10='numbers and coverage by AT'!$G$1,newnumbers!I10,IF(newnumbers!$C15='numbers and coverage by AT'!$G$1,newnumbers!I15,IF(newnumbers!$C24='numbers and coverage by AT'!$G$1,newnumbers!I24,IF(newnumbers!$C29='numbers and coverage by AT'!$G$1,newnumbers!I29,IF(newnumbers!$C34='numbers and coverage by AT'!$G$1,newnumbers!I34,IF(newnumbers!$C42='numbers and coverage by AT'!$G$1,newnumbers!I42,IF(newnumbers!$C47='numbers and coverage by AT'!$G$1,newnumbers!I47,IF(newnumbers!$C52='numbers and coverage by AT'!$G$1,newnumbers!I52,IF(newnumbers!$C59='numbers and coverage by AT'!$G$1,newnumbers!I59,IF(newnumbers!$C65='numbers and coverage by AT'!$G$1,newnumbers!I65,IF(newnumbers!$C71='numbers and coverage by AT'!$G$1,newnumbers!I71,IF(newnumbers!$C82='numbers and coverage by AT'!$G$1,newnumbers!I82,IF(newnumbers!$C88='numbers and coverage by AT'!$G$1,newnumbers!I88,IF(newnumbers!$C92='numbers and coverage by AT'!$G$1,newnumbers!I92,IF(newnumbers!$C98='numbers and coverage by AT'!$G$1,newnumbers!I98,IF(newnumbers!$C102='numbers and coverage by AT'!$G$1,newnumbers!I102,IF(newnumbers!$C107='numbers and coverage by AT'!$G$1,newnumbers!I107,IF(newnumbers!$C120='numbers and coverage by AT'!$G$1,newnumbers!I120,IF(newnumbers!$C129='numbers and coverage by AT'!$G$1,newnumbers!I129,IF(newnumbers!$C135='numbers and coverage by AT'!$G$1,newnumbers!I135,IF(newnumbers!$C141='numbers and coverage by AT'!$G$1,newnumbers!I141,IF(newnumbers!$C153='numbers and coverage by AT'!$G$1,newnumbers!I153,IF(newnumbers!$C159='numbers and coverage by AT'!$G$1,newnumbers!I159,IF(newnumbers!$C165='numbers and coverage by AT'!$G$1,newnumbers!I165,IF(newnumbers!$C170='numbers and coverage by AT'!$G$1,newnumbers!I170,IF(newnumbers!$C177='numbers and coverage by AT'!$G$1,newnumbers!I177,"")))))))))))))))))))))))))))</f>
        <v>409.85590000000047</v>
      </c>
      <c r="J46" s="45">
        <f>IF(newnumbers!$C5='numbers and coverage by AT'!$G$1,newnumbers!J5,IF(newnumbers!$C10='numbers and coverage by AT'!$G$1,newnumbers!J10,IF(newnumbers!$C15='numbers and coverage by AT'!$G$1,newnumbers!J15,IF(newnumbers!$C24='numbers and coverage by AT'!$G$1,newnumbers!J24,IF(newnumbers!$C29='numbers and coverage by AT'!$G$1,newnumbers!J29,IF(newnumbers!$C34='numbers and coverage by AT'!$G$1,newnumbers!J34,IF(newnumbers!$C42='numbers and coverage by AT'!$G$1,newnumbers!J42,IF(newnumbers!$C47='numbers and coverage by AT'!$G$1,newnumbers!J47,IF(newnumbers!$C52='numbers and coverage by AT'!$G$1,newnumbers!J52,IF(newnumbers!$C59='numbers and coverage by AT'!$G$1,newnumbers!J59,IF(newnumbers!$C65='numbers and coverage by AT'!$G$1,newnumbers!J65,IF(newnumbers!$C71='numbers and coverage by AT'!$G$1,newnumbers!J71,IF(newnumbers!$C82='numbers and coverage by AT'!$G$1,newnumbers!J82,IF(newnumbers!$C88='numbers and coverage by AT'!$G$1,newnumbers!J88,IF(newnumbers!$C92='numbers and coverage by AT'!$G$1,newnumbers!J92,IF(newnumbers!$C98='numbers and coverage by AT'!$G$1,newnumbers!J98,IF(newnumbers!$C102='numbers and coverage by AT'!$G$1,newnumbers!J102,IF(newnumbers!$C107='numbers and coverage by AT'!$G$1,newnumbers!J107,IF(newnumbers!$C120='numbers and coverage by AT'!$G$1,newnumbers!J120,IF(newnumbers!$C129='numbers and coverage by AT'!$G$1,newnumbers!J129,IF(newnumbers!$C135='numbers and coverage by AT'!$G$1,newnumbers!J135,IF(newnumbers!$C141='numbers and coverage by AT'!$G$1,newnumbers!J141,IF(newnumbers!$C153='numbers and coverage by AT'!$G$1,newnumbers!J153,IF(newnumbers!$C159='numbers and coverage by AT'!$G$1,newnumbers!J159,IF(newnumbers!$C165='numbers and coverage by AT'!$G$1,newnumbers!J165,IF(newnumbers!$C170='numbers and coverage by AT'!$G$1,newnumbers!J170,IF(newnumbers!$C177='numbers and coverage by AT'!$G$1,newnumbers!J177,"")))))))))))))))))))))))))))</f>
        <v>86.459599999999753</v>
      </c>
      <c r="K46" s="46">
        <f>IF(newnumbers!$C5='numbers and coverage by AT'!$G$1,newnumbers!K5,IF(newnumbers!$C10='numbers and coverage by AT'!$G$1,newnumbers!K10,IF(newnumbers!$C15='numbers and coverage by AT'!$G$1,newnumbers!K15,IF(newnumbers!$C24='numbers and coverage by AT'!$G$1,newnumbers!K24,IF(newnumbers!$C29='numbers and coverage by AT'!$G$1,newnumbers!K29,IF(newnumbers!$C34='numbers and coverage by AT'!$G$1,newnumbers!K34,IF(newnumbers!$C42='numbers and coverage by AT'!$G$1,newnumbers!K42,IF(newnumbers!$C47='numbers and coverage by AT'!$G$1,newnumbers!K47,IF(newnumbers!$C52='numbers and coverage by AT'!$G$1,newnumbers!K52,IF(newnumbers!$C59='numbers and coverage by AT'!$G$1,newnumbers!K59,IF(newnumbers!$C65='numbers and coverage by AT'!$G$1,newnumbers!K65,IF(newnumbers!$C71='numbers and coverage by AT'!$G$1,newnumbers!K71,IF(newnumbers!$C82='numbers and coverage by AT'!$G$1,newnumbers!K82,IF(newnumbers!$C88='numbers and coverage by AT'!$G$1,newnumbers!K88,IF(newnumbers!$C92='numbers and coverage by AT'!$G$1,newnumbers!K92,IF(newnumbers!$C98='numbers and coverage by AT'!$G$1,newnumbers!K98,IF(newnumbers!$C102='numbers and coverage by AT'!$G$1,newnumbers!K102,IF(newnumbers!$C107='numbers and coverage by AT'!$G$1,newnumbers!K107,IF(newnumbers!$C120='numbers and coverage by AT'!$G$1,newnumbers!K120,IF(newnumbers!$C129='numbers and coverage by AT'!$G$1,newnumbers!K129,IF(newnumbers!$C135='numbers and coverage by AT'!$G$1,newnumbers!K135,IF(newnumbers!$C141='numbers and coverage by AT'!$G$1,newnumbers!K141,IF(newnumbers!$C153='numbers and coverage by AT'!$G$1,newnumbers!K153,IF(newnumbers!$C159='numbers and coverage by AT'!$G$1,newnumbers!K159,IF(newnumbers!$C165='numbers and coverage by AT'!$G$1,newnumbers!K165,IF(newnumbers!$C170='numbers and coverage by AT'!$G$1,newnumbers!K170,IF(newnumbers!$C177='numbers and coverage by AT'!$G$1,newnumbers!K177,"")))))))))))))))))))))))))))</f>
        <v>262.30960000000005</v>
      </c>
      <c r="L46" s="45">
        <f>IF(newnumbers!$C5='numbers and coverage by AT'!$G$1,newnumbers!L5,IF(newnumbers!$C10='numbers and coverage by AT'!$G$1,newnumbers!L10,IF(newnumbers!$C15='numbers and coverage by AT'!$G$1,newnumbers!L15,IF(newnumbers!$C24='numbers and coverage by AT'!$G$1,newnumbers!L24,IF(newnumbers!$C29='numbers and coverage by AT'!$G$1,newnumbers!L29,IF(newnumbers!$C34='numbers and coverage by AT'!$G$1,newnumbers!L34,IF(newnumbers!$C42='numbers and coverage by AT'!$G$1,newnumbers!L42,IF(newnumbers!$C47='numbers and coverage by AT'!$G$1,newnumbers!L47,IF(newnumbers!$C52='numbers and coverage by AT'!$G$1,newnumbers!L52,IF(newnumbers!$C59='numbers and coverage by AT'!$G$1,newnumbers!L59,IF(newnumbers!$C65='numbers and coverage by AT'!$G$1,newnumbers!L65,IF(newnumbers!$C71='numbers and coverage by AT'!$G$1,newnumbers!L71,IF(newnumbers!$C82='numbers and coverage by AT'!$G$1,newnumbers!L82,IF(newnumbers!$C88='numbers and coverage by AT'!$G$1,newnumbers!L88,IF(newnumbers!$C92='numbers and coverage by AT'!$G$1,newnumbers!L92,IF(newnumbers!$C98='numbers and coverage by AT'!$G$1,newnumbers!L98,IF(newnumbers!$C102='numbers and coverage by AT'!$G$1,newnumbers!L102,IF(newnumbers!$C107='numbers and coverage by AT'!$G$1,newnumbers!L107,IF(newnumbers!$C120='numbers and coverage by AT'!$G$1,newnumbers!L120,IF(newnumbers!$C129='numbers and coverage by AT'!$G$1,newnumbers!L129,IF(newnumbers!$C135='numbers and coverage by AT'!$G$1,newnumbers!L135,IF(newnumbers!$C141='numbers and coverage by AT'!$G$1,newnumbers!L141,IF(newnumbers!$C153='numbers and coverage by AT'!$G$1,newnumbers!L153,IF(newnumbers!$C159='numbers and coverage by AT'!$G$1,newnumbers!L159,IF(newnumbers!$C165='numbers and coverage by AT'!$G$1,newnumbers!L165,IF(newnumbers!$C170='numbers and coverage by AT'!$G$1,newnumbers!L170,IF(newnumbers!$C177='numbers and coverage by AT'!$G$1,newnumbers!L177,"")))))))))))))))))))))))))))</f>
        <v>374.38539999999966</v>
      </c>
      <c r="M46" s="45">
        <f>IF(newnumbers!$C5='numbers and coverage by AT'!$G$1,newnumbers!M5,IF(newnumbers!$C10='numbers and coverage by AT'!$G$1,newnumbers!M10,IF(newnumbers!$C15='numbers and coverage by AT'!$G$1,newnumbers!M15,IF(newnumbers!$C24='numbers and coverage by AT'!$G$1,newnumbers!M24,IF(newnumbers!$C29='numbers and coverage by AT'!$G$1,newnumbers!M29,IF(newnumbers!$C34='numbers and coverage by AT'!$G$1,newnumbers!M34,IF(newnumbers!$C42='numbers and coverage by AT'!$G$1,newnumbers!M42,IF(newnumbers!$C47='numbers and coverage by AT'!$G$1,newnumbers!M47,IF(newnumbers!$C52='numbers and coverage by AT'!$G$1,newnumbers!M52,IF(newnumbers!$C59='numbers and coverage by AT'!$G$1,newnumbers!M59,IF(newnumbers!$C65='numbers and coverage by AT'!$G$1,newnumbers!M65,IF(newnumbers!$C71='numbers and coverage by AT'!$G$1,newnumbers!M71,IF(newnumbers!$C82='numbers and coverage by AT'!$G$1,newnumbers!M82,IF(newnumbers!$C88='numbers and coverage by AT'!$G$1,newnumbers!M88,IF(newnumbers!$C92='numbers and coverage by AT'!$G$1,newnumbers!M92,IF(newnumbers!$C98='numbers and coverage by AT'!$G$1,newnumbers!M98,IF(newnumbers!$C102='numbers and coverage by AT'!$G$1,newnumbers!M102,IF(newnumbers!$C107='numbers and coverage by AT'!$G$1,newnumbers!M107,IF(newnumbers!$C120='numbers and coverage by AT'!$G$1,newnumbers!M120,IF(newnumbers!$C129='numbers and coverage by AT'!$G$1,newnumbers!M129,IF(newnumbers!$C135='numbers and coverage by AT'!$G$1,newnumbers!M135,IF(newnumbers!$C141='numbers and coverage by AT'!$G$1,newnumbers!M141,IF(newnumbers!$C153='numbers and coverage by AT'!$G$1,newnumbers!M153,IF(newnumbers!$C159='numbers and coverage by AT'!$G$1,newnumbers!M159,IF(newnumbers!$C165='numbers and coverage by AT'!$G$1,newnumbers!M165,IF(newnumbers!$C170='numbers and coverage by AT'!$G$1,newnumbers!M170,IF(newnumbers!$C177='numbers and coverage by AT'!$G$1,newnumbers!M177,"")))))))))))))))))))))))))))</f>
        <v>136.42739999999981</v>
      </c>
      <c r="N46" s="46">
        <f>IF(newnumbers!$C5='numbers and coverage by AT'!$G$1,newnumbers!N5,IF(newnumbers!$C10='numbers and coverage by AT'!$G$1,newnumbers!N10,IF(newnumbers!$C15='numbers and coverage by AT'!$G$1,newnumbers!N15,IF(newnumbers!$C24='numbers and coverage by AT'!$G$1,newnumbers!N24,IF(newnumbers!$C29='numbers and coverage by AT'!$G$1,newnumbers!N29,IF(newnumbers!$C34='numbers and coverage by AT'!$G$1,newnumbers!N34,IF(newnumbers!$C42='numbers and coverage by AT'!$G$1,newnumbers!N42,IF(newnumbers!$C47='numbers and coverage by AT'!$G$1,newnumbers!N47,IF(newnumbers!$C52='numbers and coverage by AT'!$G$1,newnumbers!N52,IF(newnumbers!$C59='numbers and coverage by AT'!$G$1,newnumbers!N59,IF(newnumbers!$C65='numbers and coverage by AT'!$G$1,newnumbers!N65,IF(newnumbers!$C71='numbers and coverage by AT'!$G$1,newnumbers!N71,IF(newnumbers!$C82='numbers and coverage by AT'!$G$1,newnumbers!N82,IF(newnumbers!$C88='numbers and coverage by AT'!$G$1,newnumbers!N88,IF(newnumbers!$C92='numbers and coverage by AT'!$G$1,newnumbers!N92,IF(newnumbers!$C98='numbers and coverage by AT'!$G$1,newnumbers!N98,IF(newnumbers!$C102='numbers and coverage by AT'!$G$1,newnumbers!N102,IF(newnumbers!$C107='numbers and coverage by AT'!$G$1,newnumbers!N107,IF(newnumbers!$C120='numbers and coverage by AT'!$G$1,newnumbers!N120,IF(newnumbers!$C129='numbers and coverage by AT'!$G$1,newnumbers!N129,IF(newnumbers!$C135='numbers and coverage by AT'!$G$1,newnumbers!N135,IF(newnumbers!$C141='numbers and coverage by AT'!$G$1,newnumbers!N141,IF(newnumbers!$C153='numbers and coverage by AT'!$G$1,newnumbers!N153,IF(newnumbers!$C159='numbers and coverage by AT'!$G$1,newnumbers!N159,IF(newnumbers!$C165='numbers and coverage by AT'!$G$1,newnumbers!N165,IF(newnumbers!$C170='numbers and coverage by AT'!$G$1,newnumbers!N170,IF(newnumbers!$C177='numbers and coverage by AT'!$G$1,newnumbers!N177,"")))))))))))))))))))))))))))</f>
        <v>304.27739999999994</v>
      </c>
      <c r="O46" s="45">
        <f>IF(newnumbers!$C5='numbers and coverage by AT'!$G$1,newnumbers!O5,IF(newnumbers!$C10='numbers and coverage by AT'!$G$1,newnumbers!O10,IF(newnumbers!$C15='numbers and coverage by AT'!$G$1,newnumbers!O15,IF(newnumbers!$C24='numbers and coverage by AT'!$G$1,newnumbers!O24,IF(newnumbers!$C29='numbers and coverage by AT'!$G$1,newnumbers!O29,IF(newnumbers!$C34='numbers and coverage by AT'!$G$1,newnumbers!O34,IF(newnumbers!$C42='numbers and coverage by AT'!$G$1,newnumbers!O42,IF(newnumbers!$C47='numbers and coverage by AT'!$G$1,newnumbers!O47,IF(newnumbers!$C52='numbers and coverage by AT'!$G$1,newnumbers!O52,IF(newnumbers!$C59='numbers and coverage by AT'!$G$1,newnumbers!O59,IF(newnumbers!$C65='numbers and coverage by AT'!$G$1,newnumbers!O65,IF(newnumbers!$C71='numbers and coverage by AT'!$G$1,newnumbers!O71,IF(newnumbers!$C82='numbers and coverage by AT'!$G$1,newnumbers!O82,IF(newnumbers!$C88='numbers and coverage by AT'!$G$1,newnumbers!O88,IF(newnumbers!$C92='numbers and coverage by AT'!$G$1,newnumbers!O92,IF(newnumbers!$C98='numbers and coverage by AT'!$G$1,newnumbers!O98,IF(newnumbers!$C102='numbers and coverage by AT'!$G$1,newnumbers!O102,IF(newnumbers!$C107='numbers and coverage by AT'!$G$1,newnumbers!O107,IF(newnumbers!$C120='numbers and coverage by AT'!$G$1,newnumbers!O120,IF(newnumbers!$C129='numbers and coverage by AT'!$G$1,newnumbers!O129,IF(newnumbers!$C135='numbers and coverage by AT'!$G$1,newnumbers!O135,IF(newnumbers!$C141='numbers and coverage by AT'!$G$1,newnumbers!O141,IF(newnumbers!$C153='numbers and coverage by AT'!$G$1,newnumbers!O153,IF(newnumbers!$C159='numbers and coverage by AT'!$G$1,newnumbers!O159,IF(newnumbers!$C165='numbers and coverage by AT'!$G$1,newnumbers!O165,IF(newnumbers!$C170='numbers and coverage by AT'!$G$1,newnumbers!O170,IF(newnumbers!$C177='numbers and coverage by AT'!$G$1,newnumbers!O177,"")))))))))))))))))))))))))))</f>
        <v>342.3440999999998</v>
      </c>
      <c r="P46" s="45">
        <f>IF(newnumbers!$C5='numbers and coverage by AT'!$G$1,newnumbers!P5,IF(newnumbers!$C10='numbers and coverage by AT'!$G$1,newnumbers!P10,IF(newnumbers!$C15='numbers and coverage by AT'!$G$1,newnumbers!P15,IF(newnumbers!$C24='numbers and coverage by AT'!$G$1,newnumbers!P24,IF(newnumbers!$C29='numbers and coverage by AT'!$G$1,newnumbers!P29,IF(newnumbers!$C34='numbers and coverage by AT'!$G$1,newnumbers!P34,IF(newnumbers!$C42='numbers and coverage by AT'!$G$1,newnumbers!P42,IF(newnumbers!$C47='numbers and coverage by AT'!$G$1,newnumbers!P47,IF(newnumbers!$C52='numbers and coverage by AT'!$G$1,newnumbers!P52,IF(newnumbers!$C59='numbers and coverage by AT'!$G$1,newnumbers!P59,IF(newnumbers!$C65='numbers and coverage by AT'!$G$1,newnumbers!P65,IF(newnumbers!$C71='numbers and coverage by AT'!$G$1,newnumbers!P71,IF(newnumbers!$C82='numbers and coverage by AT'!$G$1,newnumbers!P82,IF(newnumbers!$C88='numbers and coverage by AT'!$G$1,newnumbers!P88,IF(newnumbers!$C92='numbers and coverage by AT'!$G$1,newnumbers!P92,IF(newnumbers!$C98='numbers and coverage by AT'!$G$1,newnumbers!P98,IF(newnumbers!$C102='numbers and coverage by AT'!$G$1,newnumbers!P102,IF(newnumbers!$C107='numbers and coverage by AT'!$G$1,newnumbers!P107,IF(newnumbers!$C120='numbers and coverage by AT'!$G$1,newnumbers!P120,IF(newnumbers!$C129='numbers and coverage by AT'!$G$1,newnumbers!P129,IF(newnumbers!$C135='numbers and coverage by AT'!$G$1,newnumbers!P135,IF(newnumbers!$C141='numbers and coverage by AT'!$G$1,newnumbers!P141,IF(newnumbers!$C153='numbers and coverage by AT'!$G$1,newnumbers!P153,IF(newnumbers!$C159='numbers and coverage by AT'!$G$1,newnumbers!P159,IF(newnumbers!$C165='numbers and coverage by AT'!$G$1,newnumbers!P165,IF(newnumbers!$C170='numbers and coverage by AT'!$G$1,newnumbers!P170,IF(newnumbers!$C177='numbers and coverage by AT'!$G$1,newnumbers!P177,"")))))))))))))))))))))))))))</f>
        <v>127.39993811999952</v>
      </c>
      <c r="Q46" s="46">
        <f>IF(newnumbers!$C5='numbers and coverage by AT'!$G$1,newnumbers!Q5,IF(newnumbers!$C10='numbers and coverage by AT'!$G$1,newnumbers!Q10,IF(newnumbers!$C15='numbers and coverage by AT'!$G$1,newnumbers!Q15,IF(newnumbers!$C24='numbers and coverage by AT'!$G$1,newnumbers!Q24,IF(newnumbers!$C29='numbers and coverage by AT'!$G$1,newnumbers!Q29,IF(newnumbers!$C34='numbers and coverage by AT'!$G$1,newnumbers!Q34,IF(newnumbers!$C42='numbers and coverage by AT'!$G$1,newnumbers!Q42,IF(newnumbers!$C47='numbers and coverage by AT'!$G$1,newnumbers!Q47,IF(newnumbers!$C52='numbers and coverage by AT'!$G$1,newnumbers!Q52,IF(newnumbers!$C59='numbers and coverage by AT'!$G$1,newnumbers!Q59,IF(newnumbers!$C65='numbers and coverage by AT'!$G$1,newnumbers!Q65,IF(newnumbers!$C71='numbers and coverage by AT'!$G$1,newnumbers!Q71,IF(newnumbers!$C82='numbers and coverage by AT'!$G$1,newnumbers!Q82,IF(newnumbers!$C88='numbers and coverage by AT'!$G$1,newnumbers!Q88,IF(newnumbers!$C92='numbers and coverage by AT'!$G$1,newnumbers!Q92,IF(newnumbers!$C98='numbers and coverage by AT'!$G$1,newnumbers!Q98,IF(newnumbers!$C102='numbers and coverage by AT'!$G$1,newnumbers!Q102,IF(newnumbers!$C107='numbers and coverage by AT'!$G$1,newnumbers!Q107,IF(newnumbers!$C120='numbers and coverage by AT'!$G$1,newnumbers!Q120,IF(newnumbers!$C129='numbers and coverage by AT'!$G$1,newnumbers!Q129,IF(newnumbers!$C135='numbers and coverage by AT'!$G$1,newnumbers!Q135,IF(newnumbers!$C141='numbers and coverage by AT'!$G$1,newnumbers!Q141,IF(newnumbers!$C153='numbers and coverage by AT'!$G$1,newnumbers!Q153,IF(newnumbers!$C159='numbers and coverage by AT'!$G$1,newnumbers!Q159,IF(newnumbers!$C165='numbers and coverage by AT'!$G$1,newnumbers!Q165,IF(newnumbers!$C170='numbers and coverage by AT'!$G$1,newnumbers!Q170,IF(newnumbers!$C177='numbers and coverage by AT'!$G$1,newnumbers!Q177,"")))))))))))))))))))))))))))</f>
        <v>291.19993811999984</v>
      </c>
      <c r="R46" s="45">
        <f>IF(newnumbers!$C5='numbers and coverage by AT'!$G$1,newnumbers!R5,IF(newnumbers!$C10='numbers and coverage by AT'!$G$1,newnumbers!R10,IF(newnumbers!$C15='numbers and coverage by AT'!$G$1,newnumbers!R15,IF(newnumbers!$C24='numbers and coverage by AT'!$G$1,newnumbers!R24,IF(newnumbers!$C29='numbers and coverage by AT'!$G$1,newnumbers!R29,IF(newnumbers!$C34='numbers and coverage by AT'!$G$1,newnumbers!R34,IF(newnumbers!$C42='numbers and coverage by AT'!$G$1,newnumbers!R42,IF(newnumbers!$C47='numbers and coverage by AT'!$G$1,newnumbers!R47,IF(newnumbers!$C52='numbers and coverage by AT'!$G$1,newnumbers!R52,IF(newnumbers!$C59='numbers and coverage by AT'!$G$1,newnumbers!R59,IF(newnumbers!$C65='numbers and coverage by AT'!$G$1,newnumbers!R65,IF(newnumbers!$C71='numbers and coverage by AT'!$G$1,newnumbers!R71,IF(newnumbers!$C82='numbers and coverage by AT'!$G$1,newnumbers!R82,IF(newnumbers!$C88='numbers and coverage by AT'!$G$1,newnumbers!R88,IF(newnumbers!$C92='numbers and coverage by AT'!$G$1,newnumbers!R92,IF(newnumbers!$C98='numbers and coverage by AT'!$G$1,newnumbers!R98,IF(newnumbers!$C102='numbers and coverage by AT'!$G$1,newnumbers!R102,IF(newnumbers!$C107='numbers and coverage by AT'!$G$1,newnumbers!R107,IF(newnumbers!$C120='numbers and coverage by AT'!$G$1,newnumbers!R120,IF(newnumbers!$C129='numbers and coverage by AT'!$G$1,newnumbers!R129,IF(newnumbers!$C135='numbers and coverage by AT'!$G$1,newnumbers!R135,IF(newnumbers!$C141='numbers and coverage by AT'!$G$1,newnumbers!R141,IF(newnumbers!$C153='numbers and coverage by AT'!$G$1,newnumbers!R153,IF(newnumbers!$C159='numbers and coverage by AT'!$G$1,newnumbers!R159,IF(newnumbers!$C165='numbers and coverage by AT'!$G$1,newnumbers!R165,IF(newnumbers!$C170='numbers and coverage by AT'!$G$1,newnumbers!R170,IF(newnumbers!$C177='numbers and coverage by AT'!$G$1,newnumbers!R177,"")))))))))))))))))))))))))))</f>
        <v>308.80011708000029</v>
      </c>
      <c r="S46" s="45">
        <f>IF(newnumbers!$C5='numbers and coverage by AT'!$G$1,newnumbers!S5,IF(newnumbers!$C10='numbers and coverage by AT'!$G$1,newnumbers!S10,IF(newnumbers!$C15='numbers and coverage by AT'!$G$1,newnumbers!S15,IF(newnumbers!$C24='numbers and coverage by AT'!$G$1,newnumbers!S24,IF(newnumbers!$C29='numbers and coverage by AT'!$G$1,newnumbers!S29,IF(newnumbers!$C34='numbers and coverage by AT'!$G$1,newnumbers!S34,IF(newnumbers!$C42='numbers and coverage by AT'!$G$1,newnumbers!S42,IF(newnumbers!$C47='numbers and coverage by AT'!$G$1,newnumbers!S47,IF(newnumbers!$C52='numbers and coverage by AT'!$G$1,newnumbers!S52,IF(newnumbers!$C59='numbers and coverage by AT'!$G$1,newnumbers!S59,IF(newnumbers!$C65='numbers and coverage by AT'!$G$1,newnumbers!S65,IF(newnumbers!$C71='numbers and coverage by AT'!$G$1,newnumbers!S71,IF(newnumbers!$C82='numbers and coverage by AT'!$G$1,newnumbers!S82,IF(newnumbers!$C88='numbers and coverage by AT'!$G$1,newnumbers!S88,IF(newnumbers!$C92='numbers and coverage by AT'!$G$1,newnumbers!S92,IF(newnumbers!$C98='numbers and coverage by AT'!$G$1,newnumbers!S98,IF(newnumbers!$C102='numbers and coverage by AT'!$G$1,newnumbers!S102,IF(newnumbers!$C107='numbers and coverage by AT'!$G$1,newnumbers!S107,IF(newnumbers!$C120='numbers and coverage by AT'!$G$1,newnumbers!S120,IF(newnumbers!$C129='numbers and coverage by AT'!$G$1,newnumbers!S129,IF(newnumbers!$C135='numbers and coverage by AT'!$G$1,newnumbers!S135,IF(newnumbers!$C141='numbers and coverage by AT'!$G$1,newnumbers!S141,IF(newnumbers!$C153='numbers and coverage by AT'!$G$1,newnumbers!S153,IF(newnumbers!$C159='numbers and coverage by AT'!$G$1,newnumbers!S159,IF(newnumbers!$C165='numbers and coverage by AT'!$G$1,newnumbers!S165,IF(newnumbers!$C170='numbers and coverage by AT'!$G$1,newnumbers!S170,IF(newnumbers!$C177='numbers and coverage by AT'!$G$1,newnumbers!S177,"")))))))))))))))))))))))))))</f>
        <v>121.39996415999977</v>
      </c>
      <c r="T46" s="46">
        <f>IF(newnumbers!$C5='numbers and coverage by AT'!$G$1,newnumbers!T5,IF(newnumbers!$C10='numbers and coverage by AT'!$G$1,newnumbers!T10,IF(newnumbers!$C15='numbers and coverage by AT'!$G$1,newnumbers!T15,IF(newnumbers!$C24='numbers and coverage by AT'!$G$1,newnumbers!T24,IF(newnumbers!$C29='numbers and coverage by AT'!$G$1,newnumbers!T29,IF(newnumbers!$C34='numbers and coverage by AT'!$G$1,newnumbers!T34,IF(newnumbers!$C42='numbers and coverage by AT'!$G$1,newnumbers!T42,IF(newnumbers!$C47='numbers and coverage by AT'!$G$1,newnumbers!T47,IF(newnumbers!$C52='numbers and coverage by AT'!$G$1,newnumbers!T52,IF(newnumbers!$C59='numbers and coverage by AT'!$G$1,newnumbers!T59,IF(newnumbers!$C65='numbers and coverage by AT'!$G$1,newnumbers!T65,IF(newnumbers!$C71='numbers and coverage by AT'!$G$1,newnumbers!T71,IF(newnumbers!$C82='numbers and coverage by AT'!$G$1,newnumbers!T82,IF(newnumbers!$C88='numbers and coverage by AT'!$G$1,newnumbers!T88,IF(newnumbers!$C92='numbers and coverage by AT'!$G$1,newnumbers!T92,IF(newnumbers!$C98='numbers and coverage by AT'!$G$1,newnumbers!T98,IF(newnumbers!$C102='numbers and coverage by AT'!$G$1,newnumbers!T102,IF(newnumbers!$C107='numbers and coverage by AT'!$G$1,newnumbers!T107,IF(newnumbers!$C120='numbers and coverage by AT'!$G$1,newnumbers!T120,IF(newnumbers!$C129='numbers and coverage by AT'!$G$1,newnumbers!T129,IF(newnumbers!$C135='numbers and coverage by AT'!$G$1,newnumbers!T135,IF(newnumbers!$C141='numbers and coverage by AT'!$G$1,newnumbers!T141,IF(newnumbers!$C153='numbers and coverage by AT'!$G$1,newnumbers!T153,IF(newnumbers!$C159='numbers and coverage by AT'!$G$1,newnumbers!T159,IF(newnumbers!$C165='numbers and coverage by AT'!$G$1,newnumbers!T165,IF(newnumbers!$C170='numbers and coverage by AT'!$G$1,newnumbers!T170,IF(newnumbers!$C177='numbers and coverage by AT'!$G$1,newnumbers!T177,"")))))))))))))))))))))))))))</f>
        <v>289.79996415999994</v>
      </c>
      <c r="U46" s="45">
        <f>IF(newnumbers!$C5='numbers and coverage by AT'!$G$1,newnumbers!U5,IF(newnumbers!$C10='numbers and coverage by AT'!$G$1,newnumbers!U10,IF(newnumbers!$C15='numbers and coverage by AT'!$G$1,newnumbers!U15,IF(newnumbers!$C24='numbers and coverage by AT'!$G$1,newnumbers!U24,IF(newnumbers!$C29='numbers and coverage by AT'!$G$1,newnumbers!U29,IF(newnumbers!$C34='numbers and coverage by AT'!$G$1,newnumbers!U34,IF(newnumbers!$C42='numbers and coverage by AT'!$G$1,newnumbers!U42,IF(newnumbers!$C47='numbers and coverage by AT'!$G$1,newnumbers!U47,IF(newnumbers!$C52='numbers and coverage by AT'!$G$1,newnumbers!U52,IF(newnumbers!$C59='numbers and coverage by AT'!$G$1,newnumbers!U59,IF(newnumbers!$C65='numbers and coverage by AT'!$G$1,newnumbers!U65,IF(newnumbers!$C71='numbers and coverage by AT'!$G$1,newnumbers!U71,IF(newnumbers!$C82='numbers and coverage by AT'!$G$1,newnumbers!U82,IF(newnumbers!$C88='numbers and coverage by AT'!$G$1,newnumbers!U88,IF(newnumbers!$C92='numbers and coverage by AT'!$G$1,newnumbers!U92,IF(newnumbers!$C98='numbers and coverage by AT'!$G$1,newnumbers!U98,IF(newnumbers!$C102='numbers and coverage by AT'!$G$1,newnumbers!U102,IF(newnumbers!$C107='numbers and coverage by AT'!$G$1,newnumbers!U107,IF(newnumbers!$C120='numbers and coverage by AT'!$G$1,newnumbers!U120,IF(newnumbers!$C129='numbers and coverage by AT'!$G$1,newnumbers!U129,IF(newnumbers!$C135='numbers and coverage by AT'!$G$1,newnumbers!U135,IF(newnumbers!$C141='numbers and coverage by AT'!$G$1,newnumbers!U141,IF(newnumbers!$C153='numbers and coverage by AT'!$G$1,newnumbers!U153,IF(newnumbers!$C159='numbers and coverage by AT'!$G$1,newnumbers!U159,IF(newnumbers!$C165='numbers and coverage by AT'!$G$1,newnumbers!U165,IF(newnumbers!$C170='numbers and coverage by AT'!$G$1,newnumbers!U170,IF(newnumbers!$C177='numbers and coverage by AT'!$G$1,newnumbers!U177,"")))))))))))))))))))))))))))</f>
        <v>287.20007024000006</v>
      </c>
      <c r="V46" s="45">
        <f>IF(newnumbers!$C5='numbers and coverage by AT'!$G$1,newnumbers!V5,IF(newnumbers!$C10='numbers and coverage by AT'!$G$1,newnumbers!V10,IF(newnumbers!$C15='numbers and coverage by AT'!$G$1,newnumbers!V15,IF(newnumbers!$C24='numbers and coverage by AT'!$G$1,newnumbers!V24,IF(newnumbers!$C29='numbers and coverage by AT'!$G$1,newnumbers!V29,IF(newnumbers!$C34='numbers and coverage by AT'!$G$1,newnumbers!V34,IF(newnumbers!$C42='numbers and coverage by AT'!$G$1,newnumbers!V42,IF(newnumbers!$C47='numbers and coverage by AT'!$G$1,newnumbers!V47,IF(newnumbers!$C52='numbers and coverage by AT'!$G$1,newnumbers!V52,IF(newnumbers!$C59='numbers and coverage by AT'!$G$1,newnumbers!V59,IF(newnumbers!$C65='numbers and coverage by AT'!$G$1,newnumbers!V65,IF(newnumbers!$C71='numbers and coverage by AT'!$G$1,newnumbers!V71,IF(newnumbers!$C82='numbers and coverage by AT'!$G$1,newnumbers!V82,IF(newnumbers!$C88='numbers and coverage by AT'!$G$1,newnumbers!V88,IF(newnumbers!$C92='numbers and coverage by AT'!$G$1,newnumbers!V92,IF(newnumbers!$C98='numbers and coverage by AT'!$G$1,newnumbers!V98,IF(newnumbers!$C102='numbers and coverage by AT'!$G$1,newnumbers!V102,IF(newnumbers!$C107='numbers and coverage by AT'!$G$1,newnumbers!V107,IF(newnumbers!$C120='numbers and coverage by AT'!$G$1,newnumbers!V120,IF(newnumbers!$C129='numbers and coverage by AT'!$G$1,newnumbers!V129,IF(newnumbers!$C135='numbers and coverage by AT'!$G$1,newnumbers!V135,IF(newnumbers!$C141='numbers and coverage by AT'!$G$1,newnumbers!V141,IF(newnumbers!$C153='numbers and coverage by AT'!$G$1,newnumbers!V153,IF(newnumbers!$C159='numbers and coverage by AT'!$G$1,newnumbers!V159,IF(newnumbers!$C165='numbers and coverage by AT'!$G$1,newnumbers!V165,IF(newnumbers!$C170='numbers and coverage by AT'!$G$1,newnumbers!V170,IF(newnumbers!$C177='numbers and coverage by AT'!$G$1,newnumbers!V177,"")))))))))))))))))))))))))))</f>
        <v>0</v>
      </c>
      <c r="W46" s="46">
        <f>IF(newnumbers!$C5='numbers and coverage by AT'!$G$1,newnumbers!W5,IF(newnumbers!$C10='numbers and coverage by AT'!$G$1,newnumbers!W10,IF(newnumbers!$C15='numbers and coverage by AT'!$G$1,newnumbers!W15,IF(newnumbers!$C24='numbers and coverage by AT'!$G$1,newnumbers!W24,IF(newnumbers!$C29='numbers and coverage by AT'!$G$1,newnumbers!W29,IF(newnumbers!$C34='numbers and coverage by AT'!$G$1,newnumbers!W34,IF(newnumbers!$C42='numbers and coverage by AT'!$G$1,newnumbers!W42,IF(newnumbers!$C47='numbers and coverage by AT'!$G$1,newnumbers!W47,IF(newnumbers!$C52='numbers and coverage by AT'!$G$1,newnumbers!W52,IF(newnumbers!$C59='numbers and coverage by AT'!$G$1,newnumbers!W59,IF(newnumbers!$C65='numbers and coverage by AT'!$G$1,newnumbers!W65,IF(newnumbers!$C71='numbers and coverage by AT'!$G$1,newnumbers!W71,IF(newnumbers!$C82='numbers and coverage by AT'!$G$1,newnumbers!W82,IF(newnumbers!$C88='numbers and coverage by AT'!$G$1,newnumbers!W88,IF(newnumbers!$C92='numbers and coverage by AT'!$G$1,newnumbers!W92,IF(newnumbers!$C98='numbers and coverage by AT'!$G$1,newnumbers!W98,IF(newnumbers!$C102='numbers and coverage by AT'!$G$1,newnumbers!W102,IF(newnumbers!$C107='numbers and coverage by AT'!$G$1,newnumbers!W107,IF(newnumbers!$C120='numbers and coverage by AT'!$G$1,newnumbers!W120,IF(newnumbers!$C129='numbers and coverage by AT'!$G$1,newnumbers!W129,IF(newnumbers!$C135='numbers and coverage by AT'!$G$1,newnumbers!W135,IF(newnumbers!$C141='numbers and coverage by AT'!$G$1,newnumbers!W141,IF(newnumbers!$C153='numbers and coverage by AT'!$G$1,newnumbers!W153,IF(newnumbers!$C159='numbers and coverage by AT'!$G$1,newnumbers!W159,IF(newnumbers!$C165='numbers and coverage by AT'!$G$1,newnumbers!W165,IF(newnumbers!$C170='numbers and coverage by AT'!$G$1,newnumbers!W170,IF(newnumbers!$C177='numbers and coverage by AT'!$G$1,newnumbers!W177,"")))))))))))))))))))))))))))</f>
        <v>166.59995834999972</v>
      </c>
      <c r="X46" s="45">
        <f>IF(newnumbers!$C5='numbers and coverage by AT'!$G$1,newnumbers!X5,IF(newnumbers!$C10='numbers and coverage by AT'!$G$1,newnumbers!X10,IF(newnumbers!$C15='numbers and coverage by AT'!$G$1,newnumbers!X15,IF(newnumbers!$C24='numbers and coverage by AT'!$G$1,newnumbers!X24,IF(newnumbers!$C29='numbers and coverage by AT'!$G$1,newnumbers!X29,IF(newnumbers!$C34='numbers and coverage by AT'!$G$1,newnumbers!X34,IF(newnumbers!$C42='numbers and coverage by AT'!$G$1,newnumbers!X42,IF(newnumbers!$C47='numbers and coverage by AT'!$G$1,newnumbers!X47,IF(newnumbers!$C52='numbers and coverage by AT'!$G$1,newnumbers!X52,IF(newnumbers!$C59='numbers and coverage by AT'!$G$1,newnumbers!X59,IF(newnumbers!$C65='numbers and coverage by AT'!$G$1,newnumbers!X65,IF(newnumbers!$C71='numbers and coverage by AT'!$G$1,newnumbers!X71,IF(newnumbers!$C82='numbers and coverage by AT'!$G$1,newnumbers!X82,IF(newnumbers!$C88='numbers and coverage by AT'!$G$1,newnumbers!X88,IF(newnumbers!$C92='numbers and coverage by AT'!$G$1,newnumbers!X92,IF(newnumbers!$C98='numbers and coverage by AT'!$G$1,newnumbers!X98,IF(newnumbers!$C102='numbers and coverage by AT'!$G$1,newnumbers!X102,IF(newnumbers!$C107='numbers and coverage by AT'!$G$1,newnumbers!X107,IF(newnumbers!$C120='numbers and coverage by AT'!$G$1,newnumbers!X120,IF(newnumbers!$C129='numbers and coverage by AT'!$G$1,newnumbers!X129,IF(newnumbers!$C135='numbers and coverage by AT'!$G$1,newnumbers!X135,IF(newnumbers!$C141='numbers and coverage by AT'!$G$1,newnumbers!X141,IF(newnumbers!$C153='numbers and coverage by AT'!$G$1,newnumbers!X153,IF(newnumbers!$C159='numbers and coverage by AT'!$G$1,newnumbers!X159,IF(newnumbers!$C165='numbers and coverage by AT'!$G$1,newnumbers!X165,IF(newnumbers!$C170='numbers and coverage by AT'!$G$1,newnumbers!X170,IF(newnumbers!$C177='numbers and coverage by AT'!$G$1,newnumbers!X177,"")))))))))))))))))))))))))))</f>
        <v>203.40004195000029</v>
      </c>
    </row>
    <row r="47" spans="1:24" x14ac:dyDescent="0.25">
      <c r="A47" s="30" t="str">
        <f>IF(newnumbers!$C6='numbers and coverage by AT'!$G$1,newnumbers!A6,IF(newnumbers!$C11='numbers and coverage by AT'!$G$1,newnumbers!A11,IF(newnumbers!$C16='numbers and coverage by AT'!$G$1,newnumbers!A16,IF(newnumbers!$C25='numbers and coverage by AT'!$G$1,newnumbers!A25,IF(newnumbers!$C30='numbers and coverage by AT'!$G$1,newnumbers!A30,IF(newnumbers!$C35='numbers and coverage by AT'!$G$1,newnumbers!A35,IF(newnumbers!$C43='numbers and coverage by AT'!$G$1,newnumbers!A43,IF(newnumbers!$C48='numbers and coverage by AT'!$G$1,newnumbers!A48,IF(newnumbers!$C53='numbers and coverage by AT'!$G$1,newnumbers!A53,IF(newnumbers!$C60='numbers and coverage by AT'!$G$1,newnumbers!A60,IF(newnumbers!$C66='numbers and coverage by AT'!$G$1,newnumbers!A66,IF(newnumbers!$C72='numbers and coverage by AT'!$G$1,newnumbers!A72,IF(newnumbers!$C83='numbers and coverage by AT'!$G$1,newnumbers!A83,IF(newnumbers!$C93='numbers and coverage by AT'!$G$1,newnumbers!A93,IF(newnumbers!$C103='numbers and coverage by AT'!$G$1,newnumbers!A103,IF(newnumbers!$C108='numbers and coverage by AT'!$G$1,newnumbers!A108,IF(newnumbers!$C121='numbers and coverage by AT'!$G$1,newnumbers!A121,IF(newnumbers!$C130='numbers and coverage by AT'!$G$1,newnumbers!A130,IF(newnumbers!$C136='numbers and coverage by AT'!$G$1,newnumbers!A136,IF(newnumbers!$C142='numbers and coverage by AT'!$G$1,newnumbers!A142,IF(newnumbers!$C154='numbers and coverage by AT'!$G$1,newnumbers!A154,IF(newnumbers!$C160='numbers and coverage by AT'!$G$1,newnumbers!A160,IF(newnumbers!$C166='numbers and coverage by AT'!$G$1,newnumbers!A166,IF(newnumbers!$C171='numbers and coverage by AT'!$G$1,newnumbers!A171,IF(newnumbers!$C178='numbers and coverage by AT'!$G$1,newnumbers!A178,"")))))))))))))))))))))))))</f>
        <v>Q48</v>
      </c>
      <c r="B47" s="30" t="str">
        <f>IF(newnumbers!$C6='numbers and coverage by AT'!$G$1,newnumbers!B6,IF(newnumbers!$C11='numbers and coverage by AT'!$G$1,newnumbers!B11,IF(newnumbers!$C16='numbers and coverage by AT'!$G$1,newnumbers!B16,IF(newnumbers!$C25='numbers and coverage by AT'!$G$1,newnumbers!B25,IF(newnumbers!$C30='numbers and coverage by AT'!$G$1,newnumbers!B30,IF(newnumbers!$C35='numbers and coverage by AT'!$G$1,newnumbers!B35,IF(newnumbers!$C43='numbers and coverage by AT'!$G$1,newnumbers!B43,IF(newnumbers!$C48='numbers and coverage by AT'!$G$1,newnumbers!B48,IF(newnumbers!$C53='numbers and coverage by AT'!$G$1,newnumbers!B53,IF(newnumbers!$C60='numbers and coverage by AT'!$G$1,newnumbers!B60,IF(newnumbers!$C66='numbers and coverage by AT'!$G$1,newnumbers!B66,IF(newnumbers!$C72='numbers and coverage by AT'!$G$1,newnumbers!B72,IF(newnumbers!$C83='numbers and coverage by AT'!$G$1,newnumbers!B83,IF(newnumbers!$C93='numbers and coverage by AT'!$G$1,newnumbers!B93,IF(newnumbers!$C103='numbers and coverage by AT'!$G$1,newnumbers!B103,IF(newnumbers!$C108='numbers and coverage by AT'!$G$1,newnumbers!B108,IF(newnumbers!$C121='numbers and coverage by AT'!$G$1,newnumbers!B121,IF(newnumbers!$C130='numbers and coverage by AT'!$G$1,newnumbers!B130,IF(newnumbers!$C136='numbers and coverage by AT'!$G$1,newnumbers!B136,IF(newnumbers!$C142='numbers and coverage by AT'!$G$1,newnumbers!B142,IF(newnumbers!$C154='numbers and coverage by AT'!$G$1,newnumbers!B154,IF(newnumbers!$C160='numbers and coverage by AT'!$G$1,newnumbers!B160,IF(newnumbers!$C166='numbers and coverage by AT'!$G$1,newnumbers!B166,IF(newnumbers!$C171='numbers and coverage by AT'!$G$1,newnumbers!B171,IF(newnumbers!$C178='numbers and coverage by AT'!$G$1,newnumbers!B178,"")))))))))))))))))))))))))</f>
        <v>All PCTs</v>
      </c>
      <c r="C47" s="30">
        <f>IF('adjusted coverage'!$C6='numbers and coverage by AT'!$G$1,'adjusted coverage'!AH6,IF('adjusted coverage'!$C11='numbers and coverage by AT'!$G$1,'adjusted coverage'!AH11,IF('adjusted coverage'!$C16='numbers and coverage by AT'!$G$1,'adjusted coverage'!AH16,IF('adjusted coverage'!$C25='numbers and coverage by AT'!$G$1,'adjusted coverage'!AH25,IF('adjusted coverage'!$C30='numbers and coverage by AT'!$G$1,'adjusted coverage'!AH30,IF('adjusted coverage'!$C35='numbers and coverage by AT'!$G$1,'adjusted coverage'!AH35,IF('adjusted coverage'!$C43='numbers and coverage by AT'!$G$1,'adjusted coverage'!AH43,IF('adjusted coverage'!$C48='numbers and coverage by AT'!$G$1,'adjusted coverage'!AH48,IF('adjusted coverage'!$C53='numbers and coverage by AT'!$G$1,'adjusted coverage'!AH53,IF('adjusted coverage'!$C60='numbers and coverage by AT'!$G$1,'adjusted coverage'!AH60,IF('adjusted coverage'!$C66='numbers and coverage by AT'!$G$1,'adjusted coverage'!AH66,IF('adjusted coverage'!$C72='numbers and coverage by AT'!$G$1,'adjusted coverage'!AH72,IF('adjusted coverage'!$C83='numbers and coverage by AT'!$G$1,'adjusted coverage'!AH83,IF('adjusted coverage'!$C93='numbers and coverage by AT'!$G$1,'adjusted coverage'!AH93,IF('adjusted coverage'!$C103='numbers and coverage by AT'!$G$1,'adjusted coverage'!AH103,IF('adjusted coverage'!$C108='numbers and coverage by AT'!$G$1,'adjusted coverage'!AH108,IF('adjusted coverage'!$C121='numbers and coverage by AT'!$G$1,'adjusted coverage'!AH121,IF('adjusted coverage'!$C130='numbers and coverage by AT'!$G$1,'adjusted coverage'!AH130,IF('adjusted coverage'!$C136='numbers and coverage by AT'!$G$1,'adjusted coverage'!AH136,IF('adjusted coverage'!$C142='numbers and coverage by AT'!$G$1,'adjusted coverage'!AH136,IF('adjusted coverage'!$C142='numbers and coverage by AT'!$G$1,'adjusted coverage'!AH142,IF('adjusted coverage'!$C154='numbers and coverage by AT'!$G$1,'adjusted coverage'!AH154,IF('adjusted coverage'!$C160='numbers and coverage by AT'!$G$1,'adjusted coverage'!AH160,IF('adjusted coverage'!$C166='numbers and coverage by AT'!$G$1,'adjusted coverage'!AH166,IF('adjusted coverage'!$C171='numbers and coverage by AT'!$G$1,'adjusted coverage'!AH171,IF('adjusted coverage'!$C178='numbers and coverage by AT'!$G$1,'adjusted coverage'!AH178,""))))))))))))))))))))))))))</f>
        <v>13028.714285714286</v>
      </c>
      <c r="D47" s="45">
        <f>IF(newnumbers!$C6='numbers and coverage by AT'!$G$1,newnumbers!D6,IF(newnumbers!$C11='numbers and coverage by AT'!$G$1,newnumbers!D11,IF(newnumbers!$C16='numbers and coverage by AT'!$G$1,newnumbers!D16,IF(newnumbers!$C25='numbers and coverage by AT'!$G$1,newnumbers!D25,IF(newnumbers!$C30='numbers and coverage by AT'!$G$1,newnumbers!D30,IF(newnumbers!$C35='numbers and coverage by AT'!$G$1,newnumbers!D35,IF(newnumbers!$C43='numbers and coverage by AT'!$G$1,newnumbers!D43,IF(newnumbers!$C48='numbers and coverage by AT'!$G$1,newnumbers!D48,IF(newnumbers!$C53='numbers and coverage by AT'!$G$1,newnumbers!D53,IF(newnumbers!$C60='numbers and coverage by AT'!$G$1,newnumbers!D60,IF(newnumbers!$C66='numbers and coverage by AT'!$G$1,newnumbers!D66,IF(newnumbers!$C72='numbers and coverage by AT'!$G$1,newnumbers!D72,IF(newnumbers!$C83='numbers and coverage by AT'!$G$1,newnumbers!D83,IF(newnumbers!$C93='numbers and coverage by AT'!$G$1,newnumbers!D93,IF(newnumbers!$C103='numbers and coverage by AT'!$G$1,newnumbers!D103,IF(newnumbers!$C108='numbers and coverage by AT'!$G$1,newnumbers!D108,IF(newnumbers!$C121='numbers and coverage by AT'!$G$1,newnumbers!D121,IF(newnumbers!$C130='numbers and coverage by AT'!$G$1,newnumbers!D130,IF(newnumbers!$C136='numbers and coverage by AT'!$G$1,newnumbers!D136,IF(newnumbers!$C142='numbers and coverage by AT'!$G$1,newnumbers!D142,IF(newnumbers!$C154='numbers and coverage by AT'!$G$1,newnumbers!D154,IF(newnumbers!$C160='numbers and coverage by AT'!$G$1,newnumbers!D160,IF(newnumbers!$C166='numbers and coverage by AT'!$G$1,newnumbers!D166,IF(newnumbers!$C171='numbers and coverage by AT'!$G$1,newnumbers!D171,IF(newnumbers!$C178='numbers and coverage by AT'!$G$1,newnumbers!D178,"")))))))))))))))))))))))))</f>
        <v>130.54129999999586</v>
      </c>
      <c r="E47" s="45">
        <f>IF(newnumbers!$C6='numbers and coverage by AT'!$G$1,newnumbers!E6,IF(newnumbers!$C11='numbers and coverage by AT'!$G$1,newnumbers!E11,IF(newnumbers!$C16='numbers and coverage by AT'!$G$1,newnumbers!E16,IF(newnumbers!$C25='numbers and coverage by AT'!$G$1,newnumbers!E25,IF(newnumbers!$C30='numbers and coverage by AT'!$G$1,newnumbers!E30,IF(newnumbers!$C35='numbers and coverage by AT'!$G$1,newnumbers!E35,IF(newnumbers!$C43='numbers and coverage by AT'!$G$1,newnumbers!E43,IF(newnumbers!$C48='numbers and coverage by AT'!$G$1,newnumbers!E48,IF(newnumbers!$C53='numbers and coverage by AT'!$G$1,newnumbers!E53,IF(newnumbers!$C60='numbers and coverage by AT'!$G$1,newnumbers!E60,IF(newnumbers!$C66='numbers and coverage by AT'!$G$1,newnumbers!E66,IF(newnumbers!$C72='numbers and coverage by AT'!$G$1,newnumbers!E72,IF(newnumbers!$C83='numbers and coverage by AT'!$G$1,newnumbers!E83,IF(newnumbers!$C93='numbers and coverage by AT'!$G$1,newnumbers!E93,IF(newnumbers!$C103='numbers and coverage by AT'!$G$1,newnumbers!E103,IF(newnumbers!$C108='numbers and coverage by AT'!$G$1,newnumbers!E108,IF(newnumbers!$C121='numbers and coverage by AT'!$G$1,newnumbers!E121,IF(newnumbers!$C130='numbers and coverage by AT'!$G$1,newnumbers!E130,IF(newnumbers!$C136='numbers and coverage by AT'!$G$1,newnumbers!E136,IF(newnumbers!$C142='numbers and coverage by AT'!$G$1,newnumbers!E142,IF(newnumbers!$C154='numbers and coverage by AT'!$G$1,newnumbers!E154,IF(newnumbers!$C160='numbers and coverage by AT'!$G$1,newnumbers!E160,IF(newnumbers!$C166='numbers and coverage by AT'!$G$1,newnumbers!E166,IF(newnumbers!$C171='numbers and coverage by AT'!$G$1,newnumbers!E171,IF(newnumbers!$C178='numbers and coverage by AT'!$G$1,newnumbers!E178,"")))))))))))))))))))))))))</f>
        <v>829.19129999999655</v>
      </c>
      <c r="F47" s="45">
        <f>IF(newnumbers!$C6='numbers and coverage by AT'!$G$1,newnumbers!F6,IF(newnumbers!$C11='numbers and coverage by AT'!$G$1,newnumbers!F11,IF(newnumbers!$C16='numbers and coverage by AT'!$G$1,newnumbers!F16,IF(newnumbers!$C25='numbers and coverage by AT'!$G$1,newnumbers!F25,IF(newnumbers!$C30='numbers and coverage by AT'!$G$1,newnumbers!F30,IF(newnumbers!$C35='numbers and coverage by AT'!$G$1,newnumbers!F35,IF(newnumbers!$C43='numbers and coverage by AT'!$G$1,newnumbers!F43,IF(newnumbers!$C48='numbers and coverage by AT'!$G$1,newnumbers!F48,IF(newnumbers!$C53='numbers and coverage by AT'!$G$1,newnumbers!F53,IF(newnumbers!$C60='numbers and coverage by AT'!$G$1,newnumbers!F60,IF(newnumbers!$C66='numbers and coverage by AT'!$G$1,newnumbers!F66,IF(newnumbers!$C72='numbers and coverage by AT'!$G$1,newnumbers!F72,IF(newnumbers!$C83='numbers and coverage by AT'!$G$1,newnumbers!F83,IF(newnumbers!$C93='numbers and coverage by AT'!$G$1,newnumbers!F93,IF(newnumbers!$C103='numbers and coverage by AT'!$G$1,newnumbers!F103,IF(newnumbers!$C108='numbers and coverage by AT'!$G$1,newnumbers!F108,IF(newnumbers!$C121='numbers and coverage by AT'!$G$1,newnumbers!F121,IF(newnumbers!$C130='numbers and coverage by AT'!$G$1,newnumbers!F130,IF(newnumbers!$C136='numbers and coverage by AT'!$G$1,newnumbers!F136,IF(newnumbers!$C142='numbers and coverage by AT'!$G$1,newnumbers!F142,IF(newnumbers!$C154='numbers and coverage by AT'!$G$1,newnumbers!F154,IF(newnumbers!$C160='numbers and coverage by AT'!$G$1,newnumbers!F160,IF(newnumbers!$C166='numbers and coverage by AT'!$G$1,newnumbers!F166,IF(newnumbers!$C171='numbers and coverage by AT'!$G$1,newnumbers!F171,IF(newnumbers!$C178='numbers and coverage by AT'!$G$1,newnumbers!F178,"")))))))))))))))))))))))))</f>
        <v>1749.2697000000023</v>
      </c>
      <c r="G47" s="45">
        <f>IF(newnumbers!$C6='numbers and coverage by AT'!$G$1,newnumbers!G6,IF(newnumbers!$C11='numbers and coverage by AT'!$G$1,newnumbers!G11,IF(newnumbers!$C16='numbers and coverage by AT'!$G$1,newnumbers!G16,IF(newnumbers!$C25='numbers and coverage by AT'!$G$1,newnumbers!G25,IF(newnumbers!$C30='numbers and coverage by AT'!$G$1,newnumbers!G30,IF(newnumbers!$C35='numbers and coverage by AT'!$G$1,newnumbers!G35,IF(newnumbers!$C43='numbers and coverage by AT'!$G$1,newnumbers!G43,IF(newnumbers!$C48='numbers and coverage by AT'!$G$1,newnumbers!G48,IF(newnumbers!$C53='numbers and coverage by AT'!$G$1,newnumbers!G53,IF(newnumbers!$C60='numbers and coverage by AT'!$G$1,newnumbers!G60,IF(newnumbers!$C66='numbers and coverage by AT'!$G$1,newnumbers!G66,IF(newnumbers!$C72='numbers and coverage by AT'!$G$1,newnumbers!G72,IF(newnumbers!$C83='numbers and coverage by AT'!$G$1,newnumbers!G83,IF(newnumbers!$C93='numbers and coverage by AT'!$G$1,newnumbers!G93,IF(newnumbers!$C103='numbers and coverage by AT'!$G$1,newnumbers!G103,IF(newnumbers!$C108='numbers and coverage by AT'!$G$1,newnumbers!G108,IF(newnumbers!$C121='numbers and coverage by AT'!$G$1,newnumbers!G121,IF(newnumbers!$C130='numbers and coverage by AT'!$G$1,newnumbers!G130,IF(newnumbers!$C136='numbers and coverage by AT'!$G$1,newnumbers!G136,IF(newnumbers!$C142='numbers and coverage by AT'!$G$1,newnumbers!G142,IF(newnumbers!$C154='numbers and coverage by AT'!$G$1,newnumbers!G154,IF(newnumbers!$C160='numbers and coverage by AT'!$G$1,newnumbers!G160,IF(newnumbers!$C166='numbers and coverage by AT'!$G$1,newnumbers!G166,IF(newnumbers!$C171='numbers and coverage by AT'!$G$1,newnumbers!G171,IF(newnumbers!$C178='numbers and coverage by AT'!$G$1,newnumbers!G178,"")))))))))))))))))))))))))</f>
        <v>243.98629999999949</v>
      </c>
      <c r="H47" s="46">
        <f>IF(newnumbers!$C6='numbers and coverage by AT'!$G$1,newnumbers!H6,IF(newnumbers!$C11='numbers and coverage by AT'!$G$1,newnumbers!H11,IF(newnumbers!$C16='numbers and coverage by AT'!$G$1,newnumbers!H16,IF(newnumbers!$C25='numbers and coverage by AT'!$G$1,newnumbers!H25,IF(newnumbers!$C30='numbers and coverage by AT'!$G$1,newnumbers!H30,IF(newnumbers!$C35='numbers and coverage by AT'!$G$1,newnumbers!H35,IF(newnumbers!$C43='numbers and coverage by AT'!$G$1,newnumbers!H43,IF(newnumbers!$C48='numbers and coverage by AT'!$G$1,newnumbers!H48,IF(newnumbers!$C53='numbers and coverage by AT'!$G$1,newnumbers!H53,IF(newnumbers!$C60='numbers and coverage by AT'!$G$1,newnumbers!H60,IF(newnumbers!$C66='numbers and coverage by AT'!$G$1,newnumbers!H66,IF(newnumbers!$C72='numbers and coverage by AT'!$G$1,newnumbers!H72,IF(newnumbers!$C83='numbers and coverage by AT'!$G$1,newnumbers!H83,IF(newnumbers!$C93='numbers and coverage by AT'!$G$1,newnumbers!H93,IF(newnumbers!$C103='numbers and coverage by AT'!$G$1,newnumbers!H103,IF(newnumbers!$C108='numbers and coverage by AT'!$G$1,newnumbers!H108,IF(newnumbers!$C121='numbers and coverage by AT'!$G$1,newnumbers!H121,IF(newnumbers!$C130='numbers and coverage by AT'!$G$1,newnumbers!H130,IF(newnumbers!$C136='numbers and coverage by AT'!$G$1,newnumbers!H136,IF(newnumbers!$C142='numbers and coverage by AT'!$G$1,newnumbers!H142,IF(newnumbers!$C154='numbers and coverage by AT'!$G$1,newnumbers!H154,IF(newnumbers!$C160='numbers and coverage by AT'!$G$1,newnumbers!H160,IF(newnumbers!$C166='numbers and coverage by AT'!$G$1,newnumbers!H166,IF(newnumbers!$C171='numbers and coverage by AT'!$G$1,newnumbers!H171,IF(newnumbers!$C178='numbers and coverage by AT'!$G$1,newnumbers!H178,"")))))))))))))))))))))))))</f>
        <v>938.98630000000003</v>
      </c>
      <c r="I47" s="45">
        <f>IF(newnumbers!$C6='numbers and coverage by AT'!$G$1,newnumbers!I6,IF(newnumbers!$C11='numbers and coverage by AT'!$G$1,newnumbers!I11,IF(newnumbers!$C16='numbers and coverage by AT'!$G$1,newnumbers!I16,IF(newnumbers!$C25='numbers and coverage by AT'!$G$1,newnumbers!I25,IF(newnumbers!$C30='numbers and coverage by AT'!$G$1,newnumbers!I30,IF(newnumbers!$C35='numbers and coverage by AT'!$G$1,newnumbers!I35,IF(newnumbers!$C43='numbers and coverage by AT'!$G$1,newnumbers!I43,IF(newnumbers!$C48='numbers and coverage by AT'!$G$1,newnumbers!I48,IF(newnumbers!$C53='numbers and coverage by AT'!$G$1,newnumbers!I53,IF(newnumbers!$C60='numbers and coverage by AT'!$G$1,newnumbers!I60,IF(newnumbers!$C66='numbers and coverage by AT'!$G$1,newnumbers!I66,IF(newnumbers!$C72='numbers and coverage by AT'!$G$1,newnumbers!I72,IF(newnumbers!$C83='numbers and coverage by AT'!$G$1,newnumbers!I83,IF(newnumbers!$C93='numbers and coverage by AT'!$G$1,newnumbers!I93,IF(newnumbers!$C103='numbers and coverage by AT'!$G$1,newnumbers!I103,IF(newnumbers!$C108='numbers and coverage by AT'!$G$1,newnumbers!I108,IF(newnumbers!$C121='numbers and coverage by AT'!$G$1,newnumbers!I121,IF(newnumbers!$C130='numbers and coverage by AT'!$G$1,newnumbers!I130,IF(newnumbers!$C136='numbers and coverage by AT'!$G$1,newnumbers!I136,IF(newnumbers!$C142='numbers and coverage by AT'!$G$1,newnumbers!I142,IF(newnumbers!$C154='numbers and coverage by AT'!$G$1,newnumbers!I154,IF(newnumbers!$C160='numbers and coverage by AT'!$G$1,newnumbers!I160,IF(newnumbers!$C166='numbers and coverage by AT'!$G$1,newnumbers!I166,IF(newnumbers!$C171='numbers and coverage by AT'!$G$1,newnumbers!I171,IF(newnumbers!$C178='numbers and coverage by AT'!$G$1,newnumbers!I178,"")))))))))))))))))))))))))</f>
        <v>1668.7402000000002</v>
      </c>
      <c r="J47" s="45">
        <f>IF(newnumbers!$C6='numbers and coverage by AT'!$G$1,newnumbers!J6,IF(newnumbers!$C11='numbers and coverage by AT'!$G$1,newnumbers!J11,IF(newnumbers!$C16='numbers and coverage by AT'!$G$1,newnumbers!J16,IF(newnumbers!$C25='numbers and coverage by AT'!$G$1,newnumbers!J25,IF(newnumbers!$C30='numbers and coverage by AT'!$G$1,newnumbers!J30,IF(newnumbers!$C35='numbers and coverage by AT'!$G$1,newnumbers!J35,IF(newnumbers!$C43='numbers and coverage by AT'!$G$1,newnumbers!J43,IF(newnumbers!$C48='numbers and coverage by AT'!$G$1,newnumbers!J48,IF(newnumbers!$C53='numbers and coverage by AT'!$G$1,newnumbers!J53,IF(newnumbers!$C60='numbers and coverage by AT'!$G$1,newnumbers!J60,IF(newnumbers!$C66='numbers and coverage by AT'!$G$1,newnumbers!J66,IF(newnumbers!$C72='numbers and coverage by AT'!$G$1,newnumbers!J72,IF(newnumbers!$C83='numbers and coverage by AT'!$G$1,newnumbers!J83,IF(newnumbers!$C93='numbers and coverage by AT'!$G$1,newnumbers!J93,IF(newnumbers!$C103='numbers and coverage by AT'!$G$1,newnumbers!J103,IF(newnumbers!$C108='numbers and coverage by AT'!$G$1,newnumbers!J108,IF(newnumbers!$C121='numbers and coverage by AT'!$G$1,newnumbers!J121,IF(newnumbers!$C130='numbers and coverage by AT'!$G$1,newnumbers!J130,IF(newnumbers!$C136='numbers and coverage by AT'!$G$1,newnumbers!J136,IF(newnumbers!$C142='numbers and coverage by AT'!$G$1,newnumbers!J142,IF(newnumbers!$C154='numbers and coverage by AT'!$G$1,newnumbers!J154,IF(newnumbers!$C160='numbers and coverage by AT'!$G$1,newnumbers!J160,IF(newnumbers!$C166='numbers and coverage by AT'!$G$1,newnumbers!J166,IF(newnumbers!$C171='numbers and coverage by AT'!$G$1,newnumbers!J171,IF(newnumbers!$C178='numbers and coverage by AT'!$G$1,newnumbers!J178,"")))))))))))))))))))))))))</f>
        <v>316.02199999999868</v>
      </c>
      <c r="K47" s="46">
        <f>IF(newnumbers!$C6='numbers and coverage by AT'!$G$1,newnumbers!K6,IF(newnumbers!$C11='numbers and coverage by AT'!$G$1,newnumbers!K11,IF(newnumbers!$C16='numbers and coverage by AT'!$G$1,newnumbers!K16,IF(newnumbers!$C25='numbers and coverage by AT'!$G$1,newnumbers!K25,IF(newnumbers!$C30='numbers and coverage by AT'!$G$1,newnumbers!K30,IF(newnumbers!$C35='numbers and coverage by AT'!$G$1,newnumbers!K35,IF(newnumbers!$C43='numbers and coverage by AT'!$G$1,newnumbers!K43,IF(newnumbers!$C48='numbers and coverage by AT'!$G$1,newnumbers!K48,IF(newnumbers!$C53='numbers and coverage by AT'!$G$1,newnumbers!K53,IF(newnumbers!$C60='numbers and coverage by AT'!$G$1,newnumbers!K60,IF(newnumbers!$C66='numbers and coverage by AT'!$G$1,newnumbers!K66,IF(newnumbers!$C72='numbers and coverage by AT'!$G$1,newnumbers!K72,IF(newnumbers!$C83='numbers and coverage by AT'!$G$1,newnumbers!K83,IF(newnumbers!$C93='numbers and coverage by AT'!$G$1,newnumbers!K93,IF(newnumbers!$C103='numbers and coverage by AT'!$G$1,newnumbers!K103,IF(newnumbers!$C108='numbers and coverage by AT'!$G$1,newnumbers!K108,IF(newnumbers!$C121='numbers and coverage by AT'!$G$1,newnumbers!K121,IF(newnumbers!$C130='numbers and coverage by AT'!$G$1,newnumbers!K130,IF(newnumbers!$C136='numbers and coverage by AT'!$G$1,newnumbers!K136,IF(newnumbers!$C142='numbers and coverage by AT'!$G$1,newnumbers!K142,IF(newnumbers!$C154='numbers and coverage by AT'!$G$1,newnumbers!K154,IF(newnumbers!$C160='numbers and coverage by AT'!$G$1,newnumbers!K160,IF(newnumbers!$C166='numbers and coverage by AT'!$G$1,newnumbers!K166,IF(newnumbers!$C171='numbers and coverage by AT'!$G$1,newnumbers!K171,IF(newnumbers!$C178='numbers and coverage by AT'!$G$1,newnumbers!K178,"")))))))))))))))))))))))))</f>
        <v>977.17199999999934</v>
      </c>
      <c r="L47" s="45">
        <f>IF(newnumbers!$C6='numbers and coverage by AT'!$G$1,newnumbers!L6,IF(newnumbers!$C11='numbers and coverage by AT'!$G$1,newnumbers!L11,IF(newnumbers!$C16='numbers and coverage by AT'!$G$1,newnumbers!L16,IF(newnumbers!$C25='numbers and coverage by AT'!$G$1,newnumbers!L25,IF(newnumbers!$C30='numbers and coverage by AT'!$G$1,newnumbers!L30,IF(newnumbers!$C35='numbers and coverage by AT'!$G$1,newnumbers!L35,IF(newnumbers!$C43='numbers and coverage by AT'!$G$1,newnumbers!L43,IF(newnumbers!$C48='numbers and coverage by AT'!$G$1,newnumbers!L48,IF(newnumbers!$C53='numbers and coverage by AT'!$G$1,newnumbers!L53,IF(newnumbers!$C60='numbers and coverage by AT'!$G$1,newnumbers!L60,IF(newnumbers!$C66='numbers and coverage by AT'!$G$1,newnumbers!L66,IF(newnumbers!$C72='numbers and coverage by AT'!$G$1,newnumbers!L72,IF(newnumbers!$C83='numbers and coverage by AT'!$G$1,newnumbers!L83,IF(newnumbers!$C93='numbers and coverage by AT'!$G$1,newnumbers!L93,IF(newnumbers!$C103='numbers and coverage by AT'!$G$1,newnumbers!L103,IF(newnumbers!$C108='numbers and coverage by AT'!$G$1,newnumbers!L108,IF(newnumbers!$C121='numbers and coverage by AT'!$G$1,newnumbers!L121,IF(newnumbers!$C130='numbers and coverage by AT'!$G$1,newnumbers!L130,IF(newnumbers!$C136='numbers and coverage by AT'!$G$1,newnumbers!L136,IF(newnumbers!$C142='numbers and coverage by AT'!$G$1,newnumbers!L142,IF(newnumbers!$C154='numbers and coverage by AT'!$G$1,newnumbers!L154,IF(newnumbers!$C160='numbers and coverage by AT'!$G$1,newnumbers!L160,IF(newnumbers!$C166='numbers and coverage by AT'!$G$1,newnumbers!L166,IF(newnumbers!$C171='numbers and coverage by AT'!$G$1,newnumbers!L171,IF(newnumbers!$C178='numbers and coverage by AT'!$G$1,newnumbers!L178,"")))))))))))))))))))))))))</f>
        <v>1675.4190000000008</v>
      </c>
      <c r="M47" s="45">
        <f>IF(newnumbers!$C6='numbers and coverage by AT'!$G$1,newnumbers!M6,IF(newnumbers!$C11='numbers and coverage by AT'!$G$1,newnumbers!M11,IF(newnumbers!$C16='numbers and coverage by AT'!$G$1,newnumbers!M16,IF(newnumbers!$C25='numbers and coverage by AT'!$G$1,newnumbers!M25,IF(newnumbers!$C30='numbers and coverage by AT'!$G$1,newnumbers!M30,IF(newnumbers!$C35='numbers and coverage by AT'!$G$1,newnumbers!M35,IF(newnumbers!$C43='numbers and coverage by AT'!$G$1,newnumbers!M43,IF(newnumbers!$C48='numbers and coverage by AT'!$G$1,newnumbers!M48,IF(newnumbers!$C53='numbers and coverage by AT'!$G$1,newnumbers!M53,IF(newnumbers!$C60='numbers and coverage by AT'!$G$1,newnumbers!M60,IF(newnumbers!$C66='numbers and coverage by AT'!$G$1,newnumbers!M66,IF(newnumbers!$C72='numbers and coverage by AT'!$G$1,newnumbers!M72,IF(newnumbers!$C83='numbers and coverage by AT'!$G$1,newnumbers!M83,IF(newnumbers!$C93='numbers and coverage by AT'!$G$1,newnumbers!M93,IF(newnumbers!$C103='numbers and coverage by AT'!$G$1,newnumbers!M103,IF(newnumbers!$C108='numbers and coverage by AT'!$G$1,newnumbers!M108,IF(newnumbers!$C121='numbers and coverage by AT'!$G$1,newnumbers!M121,IF(newnumbers!$C130='numbers and coverage by AT'!$G$1,newnumbers!M130,IF(newnumbers!$C136='numbers and coverage by AT'!$G$1,newnumbers!M136,IF(newnumbers!$C142='numbers and coverage by AT'!$G$1,newnumbers!M142,IF(newnumbers!$C154='numbers and coverage by AT'!$G$1,newnumbers!M154,IF(newnumbers!$C160='numbers and coverage by AT'!$G$1,newnumbers!M160,IF(newnumbers!$C166='numbers and coverage by AT'!$G$1,newnumbers!M166,IF(newnumbers!$C171='numbers and coverage by AT'!$G$1,newnumbers!M171,IF(newnumbers!$C178='numbers and coverage by AT'!$G$1,newnumbers!M178,"")))))))))))))))))))))))))</f>
        <v>492.34070000000054</v>
      </c>
      <c r="N47" s="46">
        <f>IF(newnumbers!$C6='numbers and coverage by AT'!$G$1,newnumbers!N6,IF(newnumbers!$C11='numbers and coverage by AT'!$G$1,newnumbers!N11,IF(newnumbers!$C16='numbers and coverage by AT'!$G$1,newnumbers!N16,IF(newnumbers!$C25='numbers and coverage by AT'!$G$1,newnumbers!N25,IF(newnumbers!$C30='numbers and coverage by AT'!$G$1,newnumbers!N30,IF(newnumbers!$C35='numbers and coverage by AT'!$G$1,newnumbers!N35,IF(newnumbers!$C43='numbers and coverage by AT'!$G$1,newnumbers!N43,IF(newnumbers!$C48='numbers and coverage by AT'!$G$1,newnumbers!N48,IF(newnumbers!$C53='numbers and coverage by AT'!$G$1,newnumbers!N53,IF(newnumbers!$C60='numbers and coverage by AT'!$G$1,newnumbers!N60,IF(newnumbers!$C66='numbers and coverage by AT'!$G$1,newnumbers!N66,IF(newnumbers!$C72='numbers and coverage by AT'!$G$1,newnumbers!N72,IF(newnumbers!$C83='numbers and coverage by AT'!$G$1,newnumbers!N83,IF(newnumbers!$C93='numbers and coverage by AT'!$G$1,newnumbers!N93,IF(newnumbers!$C103='numbers and coverage by AT'!$G$1,newnumbers!N103,IF(newnumbers!$C108='numbers and coverage by AT'!$G$1,newnumbers!N108,IF(newnumbers!$C121='numbers and coverage by AT'!$G$1,newnumbers!N121,IF(newnumbers!$C130='numbers and coverage by AT'!$G$1,newnumbers!N130,IF(newnumbers!$C136='numbers and coverage by AT'!$G$1,newnumbers!N136,IF(newnumbers!$C142='numbers and coverage by AT'!$G$1,newnumbers!N142,IF(newnumbers!$C154='numbers and coverage by AT'!$G$1,newnumbers!N154,IF(newnumbers!$C160='numbers and coverage by AT'!$G$1,newnumbers!N160,IF(newnumbers!$C166='numbers and coverage by AT'!$G$1,newnumbers!N166,IF(newnumbers!$C171='numbers and coverage by AT'!$G$1,newnumbers!N171,IF(newnumbers!$C178='numbers and coverage by AT'!$G$1,newnumbers!N178,"")))))))))))))))))))))))))</f>
        <v>1135.5407000000009</v>
      </c>
      <c r="O47" s="45">
        <f>IF(newnumbers!$C6='numbers and coverage by AT'!$G$1,newnumbers!O6,IF(newnumbers!$C11='numbers and coverage by AT'!$G$1,newnumbers!O11,IF(newnumbers!$C16='numbers and coverage by AT'!$G$1,newnumbers!O16,IF(newnumbers!$C25='numbers and coverage by AT'!$G$1,newnumbers!O25,IF(newnumbers!$C30='numbers and coverage by AT'!$G$1,newnumbers!O30,IF(newnumbers!$C35='numbers and coverage by AT'!$G$1,newnumbers!O35,IF(newnumbers!$C43='numbers and coverage by AT'!$G$1,newnumbers!O43,IF(newnumbers!$C48='numbers and coverage by AT'!$G$1,newnumbers!O48,IF(newnumbers!$C53='numbers and coverage by AT'!$G$1,newnumbers!O53,IF(newnumbers!$C60='numbers and coverage by AT'!$G$1,newnumbers!O60,IF(newnumbers!$C66='numbers and coverage by AT'!$G$1,newnumbers!O66,IF(newnumbers!$C72='numbers and coverage by AT'!$G$1,newnumbers!O72,IF(newnumbers!$C83='numbers and coverage by AT'!$G$1,newnumbers!O83,IF(newnumbers!$C93='numbers and coverage by AT'!$G$1,newnumbers!O93,IF(newnumbers!$C103='numbers and coverage by AT'!$G$1,newnumbers!O103,IF(newnumbers!$C108='numbers and coverage by AT'!$G$1,newnumbers!O108,IF(newnumbers!$C121='numbers and coverage by AT'!$G$1,newnumbers!O121,IF(newnumbers!$C130='numbers and coverage by AT'!$G$1,newnumbers!O130,IF(newnumbers!$C136='numbers and coverage by AT'!$G$1,newnumbers!O136,IF(newnumbers!$C142='numbers and coverage by AT'!$G$1,newnumbers!O142,IF(newnumbers!$C154='numbers and coverage by AT'!$G$1,newnumbers!O154,IF(newnumbers!$C160='numbers and coverage by AT'!$G$1,newnumbers!O160,IF(newnumbers!$C166='numbers and coverage by AT'!$G$1,newnumbers!O166,IF(newnumbers!$C171='numbers and coverage by AT'!$G$1,newnumbers!O171,IF(newnumbers!$C178='numbers and coverage by AT'!$G$1,newnumbers!O178,"")))))))))))))))))))))))))</f>
        <v>1517.9557999999988</v>
      </c>
      <c r="P47" s="45">
        <f>IF(newnumbers!$C6='numbers and coverage by AT'!$G$1,newnumbers!P6,IF(newnumbers!$C11='numbers and coverage by AT'!$G$1,newnumbers!P11,IF(newnumbers!$C16='numbers and coverage by AT'!$G$1,newnumbers!P16,IF(newnumbers!$C25='numbers and coverage by AT'!$G$1,newnumbers!P25,IF(newnumbers!$C30='numbers and coverage by AT'!$G$1,newnumbers!P30,IF(newnumbers!$C35='numbers and coverage by AT'!$G$1,newnumbers!P35,IF(newnumbers!$C43='numbers and coverage by AT'!$G$1,newnumbers!P43,IF(newnumbers!$C48='numbers and coverage by AT'!$G$1,newnumbers!P48,IF(newnumbers!$C53='numbers and coverage by AT'!$G$1,newnumbers!P53,IF(newnumbers!$C60='numbers and coverage by AT'!$G$1,newnumbers!P60,IF(newnumbers!$C66='numbers and coverage by AT'!$G$1,newnumbers!P66,IF(newnumbers!$C72='numbers and coverage by AT'!$G$1,newnumbers!P72,IF(newnumbers!$C83='numbers and coverage by AT'!$G$1,newnumbers!P83,IF(newnumbers!$C93='numbers and coverage by AT'!$G$1,newnumbers!P93,IF(newnumbers!$C103='numbers and coverage by AT'!$G$1,newnumbers!P103,IF(newnumbers!$C108='numbers and coverage by AT'!$G$1,newnumbers!P108,IF(newnumbers!$C121='numbers and coverage by AT'!$G$1,newnumbers!P121,IF(newnumbers!$C130='numbers and coverage by AT'!$G$1,newnumbers!P130,IF(newnumbers!$C136='numbers and coverage by AT'!$G$1,newnumbers!P136,IF(newnumbers!$C142='numbers and coverage by AT'!$G$1,newnumbers!P142,IF(newnumbers!$C154='numbers and coverage by AT'!$G$1,newnumbers!P154,IF(newnumbers!$C160='numbers and coverage by AT'!$G$1,newnumbers!P160,IF(newnumbers!$C166='numbers and coverage by AT'!$G$1,newnumbers!P166,IF(newnumbers!$C171='numbers and coverage by AT'!$G$1,newnumbers!P171,IF(newnumbers!$C178='numbers and coverage by AT'!$G$1,newnumbers!P178,"")))))))))))))))))))))))))</f>
        <v>407.89986881999891</v>
      </c>
      <c r="Q47" s="46">
        <f>IF(newnumbers!$C6='numbers and coverage by AT'!$G$1,newnumbers!Q6,IF(newnumbers!$C11='numbers and coverage by AT'!$G$1,newnumbers!Q11,IF(newnumbers!$C16='numbers and coverage by AT'!$G$1,newnumbers!Q16,IF(newnumbers!$C25='numbers and coverage by AT'!$G$1,newnumbers!Q25,IF(newnumbers!$C30='numbers and coverage by AT'!$G$1,newnumbers!Q30,IF(newnumbers!$C35='numbers and coverage by AT'!$G$1,newnumbers!Q35,IF(newnumbers!$C43='numbers and coverage by AT'!$G$1,newnumbers!Q43,IF(newnumbers!$C48='numbers and coverage by AT'!$G$1,newnumbers!Q48,IF(newnumbers!$C53='numbers and coverage by AT'!$G$1,newnumbers!Q53,IF(newnumbers!$C60='numbers and coverage by AT'!$G$1,newnumbers!Q60,IF(newnumbers!$C66='numbers and coverage by AT'!$G$1,newnumbers!Q66,IF(newnumbers!$C72='numbers and coverage by AT'!$G$1,newnumbers!Q72,IF(newnumbers!$C83='numbers and coverage by AT'!$G$1,newnumbers!Q83,IF(newnumbers!$C93='numbers and coverage by AT'!$G$1,newnumbers!Q93,IF(newnumbers!$C103='numbers and coverage by AT'!$G$1,newnumbers!Q103,IF(newnumbers!$C108='numbers and coverage by AT'!$G$1,newnumbers!Q108,IF(newnumbers!$C121='numbers and coverage by AT'!$G$1,newnumbers!Q121,IF(newnumbers!$C130='numbers and coverage by AT'!$G$1,newnumbers!Q130,IF(newnumbers!$C136='numbers and coverage by AT'!$G$1,newnumbers!Q136,IF(newnumbers!$C142='numbers and coverage by AT'!$G$1,newnumbers!Q142,IF(newnumbers!$C154='numbers and coverage by AT'!$G$1,newnumbers!Q154,IF(newnumbers!$C160='numbers and coverage by AT'!$G$1,newnumbers!Q160,IF(newnumbers!$C166='numbers and coverage by AT'!$G$1,newnumbers!Q166,IF(newnumbers!$C171='numbers and coverage by AT'!$G$1,newnumbers!Q171,IF(newnumbers!$C178='numbers and coverage by AT'!$G$1,newnumbers!Q178,"")))))))))))))))))))))))))</f>
        <v>1007.2998688199998</v>
      </c>
      <c r="R47" s="45">
        <f>IF(newnumbers!$C6='numbers and coverage by AT'!$G$1,newnumbers!R6,IF(newnumbers!$C11='numbers and coverage by AT'!$G$1,newnumbers!R11,IF(newnumbers!$C16='numbers and coverage by AT'!$G$1,newnumbers!R16,IF(newnumbers!$C25='numbers and coverage by AT'!$G$1,newnumbers!R25,IF(newnumbers!$C30='numbers and coverage by AT'!$G$1,newnumbers!R30,IF(newnumbers!$C35='numbers and coverage by AT'!$G$1,newnumbers!R35,IF(newnumbers!$C43='numbers and coverage by AT'!$G$1,newnumbers!R43,IF(newnumbers!$C48='numbers and coverage by AT'!$G$1,newnumbers!R48,IF(newnumbers!$C53='numbers and coverage by AT'!$G$1,newnumbers!R53,IF(newnumbers!$C60='numbers and coverage by AT'!$G$1,newnumbers!R60,IF(newnumbers!$C66='numbers and coverage by AT'!$G$1,newnumbers!R66,IF(newnumbers!$C72='numbers and coverage by AT'!$G$1,newnumbers!R72,IF(newnumbers!$C83='numbers and coverage by AT'!$G$1,newnumbers!R83,IF(newnumbers!$C93='numbers and coverage by AT'!$G$1,newnumbers!R93,IF(newnumbers!$C103='numbers and coverage by AT'!$G$1,newnumbers!R103,IF(newnumbers!$C108='numbers and coverage by AT'!$G$1,newnumbers!R108,IF(newnumbers!$C121='numbers and coverage by AT'!$G$1,newnumbers!R121,IF(newnumbers!$C130='numbers and coverage by AT'!$G$1,newnumbers!R130,IF(newnumbers!$C136='numbers and coverage by AT'!$G$1,newnumbers!R136,IF(newnumbers!$C142='numbers and coverage by AT'!$G$1,newnumbers!R142,IF(newnumbers!$C154='numbers and coverage by AT'!$G$1,newnumbers!R154,IF(newnumbers!$C160='numbers and coverage by AT'!$G$1,newnumbers!R160,IF(newnumbers!$C166='numbers and coverage by AT'!$G$1,newnumbers!R166,IF(newnumbers!$C171='numbers and coverage by AT'!$G$1,newnumbers!R171,IF(newnumbers!$C178='numbers and coverage by AT'!$G$1,newnumbers!R178,"")))))))))))))))))))))))))</f>
        <v>1485.1998977800006</v>
      </c>
      <c r="S47" s="45">
        <f>IF(newnumbers!$C6='numbers and coverage by AT'!$G$1,newnumbers!S6,IF(newnumbers!$C11='numbers and coverage by AT'!$G$1,newnumbers!S11,IF(newnumbers!$C16='numbers and coverage by AT'!$G$1,newnumbers!S16,IF(newnumbers!$C25='numbers and coverage by AT'!$G$1,newnumbers!S25,IF(newnumbers!$C30='numbers and coverage by AT'!$G$1,newnumbers!S30,IF(newnumbers!$C35='numbers and coverage by AT'!$G$1,newnumbers!S35,IF(newnumbers!$C43='numbers and coverage by AT'!$G$1,newnumbers!S43,IF(newnumbers!$C48='numbers and coverage by AT'!$G$1,newnumbers!S48,IF(newnumbers!$C53='numbers and coverage by AT'!$G$1,newnumbers!S53,IF(newnumbers!$C60='numbers and coverage by AT'!$G$1,newnumbers!S60,IF(newnumbers!$C66='numbers and coverage by AT'!$G$1,newnumbers!S66,IF(newnumbers!$C72='numbers and coverage by AT'!$G$1,newnumbers!S72,IF(newnumbers!$C83='numbers and coverage by AT'!$G$1,newnumbers!S83,IF(newnumbers!$C93='numbers and coverage by AT'!$G$1,newnumbers!S93,IF(newnumbers!$C103='numbers and coverage by AT'!$G$1,newnumbers!S103,IF(newnumbers!$C108='numbers and coverage by AT'!$G$1,newnumbers!S108,IF(newnumbers!$C121='numbers and coverage by AT'!$G$1,newnumbers!S121,IF(newnumbers!$C130='numbers and coverage by AT'!$G$1,newnumbers!S130,IF(newnumbers!$C136='numbers and coverage by AT'!$G$1,newnumbers!S136,IF(newnumbers!$C142='numbers and coverage by AT'!$G$1,newnumbers!S142,IF(newnumbers!$C154='numbers and coverage by AT'!$G$1,newnumbers!S154,IF(newnumbers!$C160='numbers and coverage by AT'!$G$1,newnumbers!S160,IF(newnumbers!$C166='numbers and coverage by AT'!$G$1,newnumbers!S166,IF(newnumbers!$C171='numbers and coverage by AT'!$G$1,newnumbers!S171,IF(newnumbers!$C178='numbers and coverage by AT'!$G$1,newnumbers!S178,"")))))))))))))))))))))))))</f>
        <v>290.00001112999951</v>
      </c>
      <c r="T47" s="46">
        <f>IF(newnumbers!$C6='numbers and coverage by AT'!$G$1,newnumbers!T6,IF(newnumbers!$C11='numbers and coverage by AT'!$G$1,newnumbers!T11,IF(newnumbers!$C16='numbers and coverage by AT'!$G$1,newnumbers!T16,IF(newnumbers!$C25='numbers and coverage by AT'!$G$1,newnumbers!T25,IF(newnumbers!$C30='numbers and coverage by AT'!$G$1,newnumbers!T30,IF(newnumbers!$C35='numbers and coverage by AT'!$G$1,newnumbers!T35,IF(newnumbers!$C43='numbers and coverage by AT'!$G$1,newnumbers!T43,IF(newnumbers!$C48='numbers and coverage by AT'!$G$1,newnumbers!T48,IF(newnumbers!$C53='numbers and coverage by AT'!$G$1,newnumbers!T53,IF(newnumbers!$C60='numbers and coverage by AT'!$G$1,newnumbers!T60,IF(newnumbers!$C66='numbers and coverage by AT'!$G$1,newnumbers!T66,IF(newnumbers!$C72='numbers and coverage by AT'!$G$1,newnumbers!T72,IF(newnumbers!$C83='numbers and coverage by AT'!$G$1,newnumbers!T83,IF(newnumbers!$C93='numbers and coverage by AT'!$G$1,newnumbers!T93,IF(newnumbers!$C103='numbers and coverage by AT'!$G$1,newnumbers!T103,IF(newnumbers!$C108='numbers and coverage by AT'!$G$1,newnumbers!T108,IF(newnumbers!$C121='numbers and coverage by AT'!$G$1,newnumbers!T121,IF(newnumbers!$C130='numbers and coverage by AT'!$G$1,newnumbers!T130,IF(newnumbers!$C136='numbers and coverage by AT'!$G$1,newnumbers!T136,IF(newnumbers!$C142='numbers and coverage by AT'!$G$1,newnumbers!T142,IF(newnumbers!$C154='numbers and coverage by AT'!$G$1,newnumbers!T154,IF(newnumbers!$C160='numbers and coverage by AT'!$G$1,newnumbers!T160,IF(newnumbers!$C166='numbers and coverage by AT'!$G$1,newnumbers!T166,IF(newnumbers!$C171='numbers and coverage by AT'!$G$1,newnumbers!T171,IF(newnumbers!$C178='numbers and coverage by AT'!$G$1,newnumbers!T178,"")))))))))))))))))))))))))</f>
        <v>907.90001113000017</v>
      </c>
      <c r="U47" s="45">
        <f>IF(newnumbers!$C6='numbers and coverage by AT'!$G$1,newnumbers!U6,IF(newnumbers!$C11='numbers and coverage by AT'!$G$1,newnumbers!U11,IF(newnumbers!$C16='numbers and coverage by AT'!$G$1,newnumbers!U16,IF(newnumbers!$C25='numbers and coverage by AT'!$G$1,newnumbers!U25,IF(newnumbers!$C30='numbers and coverage by AT'!$G$1,newnumbers!U30,IF(newnumbers!$C35='numbers and coverage by AT'!$G$1,newnumbers!U35,IF(newnumbers!$C43='numbers and coverage by AT'!$G$1,newnumbers!U43,IF(newnumbers!$C48='numbers and coverage by AT'!$G$1,newnumbers!U48,IF(newnumbers!$C53='numbers and coverage by AT'!$G$1,newnumbers!U53,IF(newnumbers!$C60='numbers and coverage by AT'!$G$1,newnumbers!U60,IF(newnumbers!$C66='numbers and coverage by AT'!$G$1,newnumbers!U66,IF(newnumbers!$C72='numbers and coverage by AT'!$G$1,newnumbers!U72,IF(newnumbers!$C83='numbers and coverage by AT'!$G$1,newnumbers!U83,IF(newnumbers!$C93='numbers and coverage by AT'!$G$1,newnumbers!U93,IF(newnumbers!$C103='numbers and coverage by AT'!$G$1,newnumbers!U103,IF(newnumbers!$C108='numbers and coverage by AT'!$G$1,newnumbers!U108,IF(newnumbers!$C121='numbers and coverage by AT'!$G$1,newnumbers!U121,IF(newnumbers!$C130='numbers and coverage by AT'!$G$1,newnumbers!U130,IF(newnumbers!$C136='numbers and coverage by AT'!$G$1,newnumbers!U136,IF(newnumbers!$C142='numbers and coverage by AT'!$G$1,newnumbers!U142,IF(newnumbers!$C154='numbers and coverage by AT'!$G$1,newnumbers!U154,IF(newnumbers!$C160='numbers and coverage by AT'!$G$1,newnumbers!U160,IF(newnumbers!$C166='numbers and coverage by AT'!$G$1,newnumbers!U166,IF(newnumbers!$C171='numbers and coverage by AT'!$G$1,newnumbers!U171,IF(newnumbers!$C178='numbers and coverage by AT'!$G$1,newnumbers!U178,"")))))))))))))))))))))))))</f>
        <v>1478.6001055199999</v>
      </c>
      <c r="V47" s="45">
        <f>IF(newnumbers!$C6='numbers and coverage by AT'!$G$1,newnumbers!V6,IF(newnumbers!$C11='numbers and coverage by AT'!$G$1,newnumbers!V11,IF(newnumbers!$C16='numbers and coverage by AT'!$G$1,newnumbers!V16,IF(newnumbers!$C25='numbers and coverage by AT'!$G$1,newnumbers!V25,IF(newnumbers!$C30='numbers and coverage by AT'!$G$1,newnumbers!V30,IF(newnumbers!$C35='numbers and coverage by AT'!$G$1,newnumbers!V35,IF(newnumbers!$C43='numbers and coverage by AT'!$G$1,newnumbers!V43,IF(newnumbers!$C48='numbers and coverage by AT'!$G$1,newnumbers!V48,IF(newnumbers!$C53='numbers and coverage by AT'!$G$1,newnumbers!V53,IF(newnumbers!$C60='numbers and coverage by AT'!$G$1,newnumbers!V60,IF(newnumbers!$C66='numbers and coverage by AT'!$G$1,newnumbers!V66,IF(newnumbers!$C72='numbers and coverage by AT'!$G$1,newnumbers!V72,IF(newnumbers!$C83='numbers and coverage by AT'!$G$1,newnumbers!V83,IF(newnumbers!$C93='numbers and coverage by AT'!$G$1,newnumbers!V93,IF(newnumbers!$C103='numbers and coverage by AT'!$G$1,newnumbers!V103,IF(newnumbers!$C108='numbers and coverage by AT'!$G$1,newnumbers!V108,IF(newnumbers!$C121='numbers and coverage by AT'!$G$1,newnumbers!V121,IF(newnumbers!$C130='numbers and coverage by AT'!$G$1,newnumbers!V130,IF(newnumbers!$C136='numbers and coverage by AT'!$G$1,newnumbers!V136,IF(newnumbers!$C142='numbers and coverage by AT'!$G$1,newnumbers!V142,IF(newnumbers!$C154='numbers and coverage by AT'!$G$1,newnumbers!V154,IF(newnumbers!$C160='numbers and coverage by AT'!$G$1,newnumbers!V160,IF(newnumbers!$C166='numbers and coverage by AT'!$G$1,newnumbers!V166,IF(newnumbers!$C171='numbers and coverage by AT'!$G$1,newnumbers!V171,IF(newnumbers!$C178='numbers and coverage by AT'!$G$1,newnumbers!V178,"")))))))))))))))))))))))))</f>
        <v>84.30036322999959</v>
      </c>
      <c r="W47" s="46">
        <f>IF(newnumbers!$C6='numbers and coverage by AT'!$G$1,newnumbers!W6,IF(newnumbers!$C11='numbers and coverage by AT'!$G$1,newnumbers!W11,IF(newnumbers!$C16='numbers and coverage by AT'!$G$1,newnumbers!W16,IF(newnumbers!$C25='numbers and coverage by AT'!$G$1,newnumbers!W25,IF(newnumbers!$C30='numbers and coverage by AT'!$G$1,newnumbers!W30,IF(newnumbers!$C35='numbers and coverage by AT'!$G$1,newnumbers!W35,IF(newnumbers!$C43='numbers and coverage by AT'!$G$1,newnumbers!W43,IF(newnumbers!$C48='numbers and coverage by AT'!$G$1,newnumbers!W48,IF(newnumbers!$C53='numbers and coverage by AT'!$G$1,newnumbers!W53,IF(newnumbers!$C60='numbers and coverage by AT'!$G$1,newnumbers!W60,IF(newnumbers!$C66='numbers and coverage by AT'!$G$1,newnumbers!W66,IF(newnumbers!$C72='numbers and coverage by AT'!$G$1,newnumbers!W72,IF(newnumbers!$C83='numbers and coverage by AT'!$G$1,newnumbers!W83,IF(newnumbers!$C93='numbers and coverage by AT'!$G$1,newnumbers!W93,IF(newnumbers!$C103='numbers and coverage by AT'!$G$1,newnumbers!W103,IF(newnumbers!$C108='numbers and coverage by AT'!$G$1,newnumbers!W108,IF(newnumbers!$C121='numbers and coverage by AT'!$G$1,newnumbers!W121,IF(newnumbers!$C130='numbers and coverage by AT'!$G$1,newnumbers!W130,IF(newnumbers!$C136='numbers and coverage by AT'!$G$1,newnumbers!W136,IF(newnumbers!$C142='numbers and coverage by AT'!$G$1,newnumbers!W142,IF(newnumbers!$C154='numbers and coverage by AT'!$G$1,newnumbers!W154,IF(newnumbers!$C160='numbers and coverage by AT'!$G$1,newnumbers!W160,IF(newnumbers!$C166='numbers and coverage by AT'!$G$1,newnumbers!W166,IF(newnumbers!$C171='numbers and coverage by AT'!$G$1,newnumbers!W171,IF(newnumbers!$C178='numbers and coverage by AT'!$G$1,newnumbers!W178,"")))))))))))))))))))))))))</f>
        <v>723.10032158000013</v>
      </c>
      <c r="X47" s="45">
        <f>IF(newnumbers!$C6='numbers and coverage by AT'!$G$1,newnumbers!X6,IF(newnumbers!$C11='numbers and coverage by AT'!$G$1,newnumbers!X11,IF(newnumbers!$C16='numbers and coverage by AT'!$G$1,newnumbers!X16,IF(newnumbers!$C25='numbers and coverage by AT'!$G$1,newnumbers!X25,IF(newnumbers!$C30='numbers and coverage by AT'!$G$1,newnumbers!X30,IF(newnumbers!$C35='numbers and coverage by AT'!$G$1,newnumbers!X35,IF(newnumbers!$C43='numbers and coverage by AT'!$G$1,newnumbers!X43,IF(newnumbers!$C48='numbers and coverage by AT'!$G$1,newnumbers!X48,IF(newnumbers!$C53='numbers and coverage by AT'!$G$1,newnumbers!X53,IF(newnumbers!$C60='numbers and coverage by AT'!$G$1,newnumbers!X60,IF(newnumbers!$C66='numbers and coverage by AT'!$G$1,newnumbers!X66,IF(newnumbers!$C72='numbers and coverage by AT'!$G$1,newnumbers!X72,IF(newnumbers!$C83='numbers and coverage by AT'!$G$1,newnumbers!X83,IF(newnumbers!$C93='numbers and coverage by AT'!$G$1,newnumbers!X93,IF(newnumbers!$C103='numbers and coverage by AT'!$G$1,newnumbers!X103,IF(newnumbers!$C108='numbers and coverage by AT'!$G$1,newnumbers!X108,IF(newnumbers!$C121='numbers and coverage by AT'!$G$1,newnumbers!X121,IF(newnumbers!$C130='numbers and coverage by AT'!$G$1,newnumbers!X130,IF(newnumbers!$C136='numbers and coverage by AT'!$G$1,newnumbers!X136,IF(newnumbers!$C142='numbers and coverage by AT'!$G$1,newnumbers!X142,IF(newnumbers!$C154='numbers and coverage by AT'!$G$1,newnumbers!X154,IF(newnumbers!$C160='numbers and coverage by AT'!$G$1,newnumbers!X160,IF(newnumbers!$C166='numbers and coverage by AT'!$G$1,newnumbers!X166,IF(newnumbers!$C171='numbers and coverage by AT'!$G$1,newnumbers!X171,IF(newnumbers!$C178='numbers and coverage by AT'!$G$1,newnumbers!X178,"")))))))))))))))))))))))))</f>
        <v>1277.90016092</v>
      </c>
    </row>
    <row r="48" spans="1:24" x14ac:dyDescent="0.25">
      <c r="A48" s="30" t="str">
        <f>IF(newnumbers!$C17='numbers and coverage by AT'!$G$1,newnumbers!A17,IF(newnumbers!$C36='numbers and coverage by AT'!$G$1,newnumbers!A36,IF(newnumbers!$C54='numbers and coverage by AT'!$G$1,newnumbers!A54,IF(newnumbers!$C61='numbers and coverage by AT'!$G$1,newnumbers!A61,IF(newnumbers!$C67='numbers and coverage by AT'!$G$1,newnumbers!A67,IF(newnumbers!$C73='numbers and coverage by AT'!$G$1,newnumbers!A73,IF(newnumbers!$C84='numbers and coverage by AT'!$G$1,newnumbers!A84,IF(newnumbers!$C94='numbers and coverage by AT'!$G$1,newnumbers!A94,IF(newnumbers!$C109='numbers and coverage by AT'!$G$1,newnumbers!A109,IF(newnumbers!$C122='numbers and coverage by AT'!$G$1,newnumbers!A122,IF(newnumbers!$C131='numbers and coverage by AT'!$G$1,newnumbers!A131,IF(newnumbers!$C137='numbers and coverage by AT'!$G$1,newnumbers!A137,IF(newnumbers!$C143='numbers and coverage by AT'!$G$1,newnumbers!A143,IF(newnumbers!$C155='numbers and coverage by AT'!$G$1,newnumbers!A155,IF(newnumbers!$C161='numbers and coverage by AT'!$G$1,newnumbers!A161,IF(newnumbers!$C172='numbers and coverage by AT'!$G$1,newnumbers!A172,IF(newnumbers!$C179='numbers and coverage by AT'!$G$1,newnumbers!A179,"")))))))))))))))))</f>
        <v/>
      </c>
      <c r="B48" s="30" t="str">
        <f>IF(newnumbers!$C17='numbers and coverage by AT'!$G$1,newnumbers!B17,IF(newnumbers!$C36='numbers and coverage by AT'!$G$1,newnumbers!B36,IF(newnumbers!$C54='numbers and coverage by AT'!$G$1,newnumbers!B54,IF(newnumbers!$C61='numbers and coverage by AT'!$G$1,newnumbers!B61,IF(newnumbers!$C67='numbers and coverage by AT'!$G$1,newnumbers!B67,IF(newnumbers!$C73='numbers and coverage by AT'!$G$1,newnumbers!B73,IF(newnumbers!$C84='numbers and coverage by AT'!$G$1,newnumbers!B84,IF(newnumbers!$C94='numbers and coverage by AT'!$G$1,newnumbers!B94,IF(newnumbers!$C109='numbers and coverage by AT'!$G$1,newnumbers!B109,IF(newnumbers!$C122='numbers and coverage by AT'!$G$1,newnumbers!B122,IF(newnumbers!$C131='numbers and coverage by AT'!$G$1,newnumbers!B131,IF(newnumbers!$C137='numbers and coverage by AT'!$G$1,newnumbers!B137,IF(newnumbers!$C143='numbers and coverage by AT'!$G$1,newnumbers!B143,IF(newnumbers!$C155='numbers and coverage by AT'!$G$1,newnumbers!B155,IF(newnumbers!$C161='numbers and coverage by AT'!$G$1,newnumbers!B161,IF(newnumbers!$C172='numbers and coverage by AT'!$G$1,newnumbers!B172,IF(newnumbers!$C179='numbers and coverage by AT'!$G$1,newnumbers!B179,"")))))))))))))))))</f>
        <v/>
      </c>
      <c r="C48" s="30" t="str">
        <f>IF('adjusted coverage'!$C17='numbers and coverage by AT'!$G$1,'adjusted coverage'!AH17,IF('adjusted coverage'!$C36='numbers and coverage by AT'!$G$1,'adjusted coverage'!AH36,IF('adjusted coverage'!$C54='numbers and coverage by AT'!$G$1,'adjusted coverage'!AH54,IF('adjusted coverage'!$C61='numbers and coverage by AT'!$G$1,'adjusted coverage'!AH61,IF('adjusted coverage'!$C67='numbers and coverage by AT'!$G$1,'adjusted coverage'!AH67,IF('adjusted coverage'!$C73='numbers and coverage by AT'!$G$1,'adjusted coverage'!AH73,IF('adjusted coverage'!$C84='numbers and coverage by AT'!$G$1,'adjusted coverage'!AH84,IF('adjusted coverage'!$C94='numbers and coverage by AT'!$G$1,'adjusted coverage'!AH94,IF('adjusted coverage'!$C109='numbers and coverage by AT'!$G$1,'adjusted coverage'!AH109,IF('adjusted coverage'!$C122='numbers and coverage by AT'!$G$1,'adjusted coverage'!AH122,IF('adjusted coverage'!$C131='numbers and coverage by AT'!$G$1,'adjusted coverage'!AH131,IF('adjusted coverage'!$C137='numbers and coverage by AT'!$G$1,'adjusted coverage'!AH137,IF('adjusted coverage'!$C143='numbers and coverage by AT'!$G$1,'adjusted coverage'!AH137,IF('adjusted coverage'!$C143='numbers and coverage by AT'!$G$1,'adjusted coverage'!AH143,IF('adjusted coverage'!$C155='numbers and coverage by AT'!$G$1,'adjusted coverage'!AH155,IF('adjusted coverage'!$C161='numbers and coverage by AT'!$G$1,'adjusted coverage'!AH161,IF('adjusted coverage'!$C172='numbers and coverage by AT'!$G$1,'adjusted coverage'!AH172,IF('adjusted coverage'!$C179='numbers and coverage by AT'!$G$1,'adjusted coverage'!AH179,""))))))))))))))))))</f>
        <v/>
      </c>
      <c r="D48" s="45" t="str">
        <f>IF(newnumbers!$C17='numbers and coverage by AT'!$G$1,newnumbers!D17,IF(newnumbers!$C36='numbers and coverage by AT'!$G$1,newnumbers!D36,IF(newnumbers!$C54='numbers and coverage by AT'!$G$1,newnumbers!D54,IF(newnumbers!$C61='numbers and coverage by AT'!$G$1,newnumbers!D61,IF(newnumbers!$C67='numbers and coverage by AT'!$G$1,newnumbers!D67,IF(newnumbers!$C73='numbers and coverage by AT'!$G$1,newnumbers!D73,IF(newnumbers!$C84='numbers and coverage by AT'!$G$1,newnumbers!D84,IF(newnumbers!$C94='numbers and coverage by AT'!$G$1,newnumbers!D94,IF(newnumbers!$C109='numbers and coverage by AT'!$G$1,newnumbers!D109,IF(newnumbers!$C122='numbers and coverage by AT'!$G$1,newnumbers!D122,IF(newnumbers!$C131='numbers and coverage by AT'!$G$1,newnumbers!D131,IF(newnumbers!$C137='numbers and coverage by AT'!$G$1,newnumbers!D137,IF(newnumbers!$C143='numbers and coverage by AT'!$G$1,newnumbers!D143,IF(newnumbers!$C155='numbers and coverage by AT'!$G$1,newnumbers!D155,IF(newnumbers!$C161='numbers and coverage by AT'!$G$1,newnumbers!D161,IF(newnumbers!$C172='numbers and coverage by AT'!$G$1,newnumbers!D172,IF(newnumbers!$C179='numbers and coverage by AT'!$G$1,newnumbers!D179,"")))))))))))))))))</f>
        <v/>
      </c>
      <c r="E48" s="45" t="str">
        <f>IF(newnumbers!$C17='numbers and coverage by AT'!$G$1,newnumbers!E17,IF(newnumbers!$C36='numbers and coverage by AT'!$G$1,newnumbers!E36,IF(newnumbers!$C54='numbers and coverage by AT'!$G$1,newnumbers!E54,IF(newnumbers!$C61='numbers and coverage by AT'!$G$1,newnumbers!E61,IF(newnumbers!$C67='numbers and coverage by AT'!$G$1,newnumbers!E67,IF(newnumbers!$C73='numbers and coverage by AT'!$G$1,newnumbers!E73,IF(newnumbers!$C84='numbers and coverage by AT'!$G$1,newnumbers!E84,IF(newnumbers!$C94='numbers and coverage by AT'!$G$1,newnumbers!E94,IF(newnumbers!$C109='numbers and coverage by AT'!$G$1,newnumbers!E109,IF(newnumbers!$C122='numbers and coverage by AT'!$G$1,newnumbers!E122,IF(newnumbers!$C131='numbers and coverage by AT'!$G$1,newnumbers!E131,IF(newnumbers!$C137='numbers and coverage by AT'!$G$1,newnumbers!E137,IF(newnumbers!$C143='numbers and coverage by AT'!$G$1,newnumbers!E143,IF(newnumbers!$C155='numbers and coverage by AT'!$G$1,newnumbers!E155,IF(newnumbers!$C161='numbers and coverage by AT'!$G$1,newnumbers!E161,IF(newnumbers!$C172='numbers and coverage by AT'!$G$1,newnumbers!E172,IF(newnumbers!$C179='numbers and coverage by AT'!$G$1,newnumbers!E179,"")))))))))))))))))</f>
        <v/>
      </c>
      <c r="F48" s="45" t="str">
        <f>IF(newnumbers!$C17='numbers and coverage by AT'!$G$1,newnumbers!F17,IF(newnumbers!$C36='numbers and coverage by AT'!$G$1,newnumbers!F36,IF(newnumbers!$C54='numbers and coverage by AT'!$G$1,newnumbers!F54,IF(newnumbers!$C61='numbers and coverage by AT'!$G$1,newnumbers!F61,IF(newnumbers!$C67='numbers and coverage by AT'!$G$1,newnumbers!F67,IF(newnumbers!$C73='numbers and coverage by AT'!$G$1,newnumbers!F73,IF(newnumbers!$C84='numbers and coverage by AT'!$G$1,newnumbers!F84,IF(newnumbers!$C94='numbers and coverage by AT'!$G$1,newnumbers!F94,IF(newnumbers!$C109='numbers and coverage by AT'!$G$1,newnumbers!F109,IF(newnumbers!$C122='numbers and coverage by AT'!$G$1,newnumbers!F122,IF(newnumbers!$C131='numbers and coverage by AT'!$G$1,newnumbers!F131,IF(newnumbers!$C137='numbers and coverage by AT'!$G$1,newnumbers!F137,IF(newnumbers!$C143='numbers and coverage by AT'!$G$1,newnumbers!F143,IF(newnumbers!$C155='numbers and coverage by AT'!$G$1,newnumbers!F155,IF(newnumbers!$C161='numbers and coverage by AT'!$G$1,newnumbers!F161,IF(newnumbers!$C172='numbers and coverage by AT'!$G$1,newnumbers!F172,IF(newnumbers!$C179='numbers and coverage by AT'!$G$1,newnumbers!F179,"")))))))))))))))))</f>
        <v/>
      </c>
      <c r="G48" s="45" t="str">
        <f>IF(newnumbers!$C17='numbers and coverage by AT'!$G$1,newnumbers!G17,IF(newnumbers!$C36='numbers and coverage by AT'!$G$1,newnumbers!G36,IF(newnumbers!$C54='numbers and coverage by AT'!$G$1,newnumbers!G54,IF(newnumbers!$C61='numbers and coverage by AT'!$G$1,newnumbers!G61,IF(newnumbers!$C67='numbers and coverage by AT'!$G$1,newnumbers!G67,IF(newnumbers!$C73='numbers and coverage by AT'!$G$1,newnumbers!G73,IF(newnumbers!$C84='numbers and coverage by AT'!$G$1,newnumbers!G84,IF(newnumbers!$C94='numbers and coverage by AT'!$G$1,newnumbers!G94,IF(newnumbers!$C109='numbers and coverage by AT'!$G$1,newnumbers!G109,IF(newnumbers!$C122='numbers and coverage by AT'!$G$1,newnumbers!G122,IF(newnumbers!$C131='numbers and coverage by AT'!$G$1,newnumbers!G131,IF(newnumbers!$C137='numbers and coverage by AT'!$G$1,newnumbers!G137,IF(newnumbers!$C143='numbers and coverage by AT'!$G$1,newnumbers!G143,IF(newnumbers!$C155='numbers and coverage by AT'!$G$1,newnumbers!G155,IF(newnumbers!$C161='numbers and coverage by AT'!$G$1,newnumbers!G161,IF(newnumbers!$C172='numbers and coverage by AT'!$G$1,newnumbers!G172,IF(newnumbers!$C179='numbers and coverage by AT'!$G$1,newnumbers!G179,"")))))))))))))))))</f>
        <v/>
      </c>
      <c r="H48" s="46" t="str">
        <f>IF(newnumbers!$C17='numbers and coverage by AT'!$G$1,newnumbers!H17,IF(newnumbers!$C36='numbers and coverage by AT'!$G$1,newnumbers!H36,IF(newnumbers!$C54='numbers and coverage by AT'!$G$1,newnumbers!H54,IF(newnumbers!$C61='numbers and coverage by AT'!$G$1,newnumbers!H61,IF(newnumbers!$C67='numbers and coverage by AT'!$G$1,newnumbers!H67,IF(newnumbers!$C73='numbers and coverage by AT'!$G$1,newnumbers!H73,IF(newnumbers!$C84='numbers and coverage by AT'!$G$1,newnumbers!H84,IF(newnumbers!$C94='numbers and coverage by AT'!$G$1,newnumbers!H94,IF(newnumbers!$C109='numbers and coverage by AT'!$G$1,newnumbers!H109,IF(newnumbers!$C122='numbers and coverage by AT'!$G$1,newnumbers!H122,IF(newnumbers!$C131='numbers and coverage by AT'!$G$1,newnumbers!H131,IF(newnumbers!$C137='numbers and coverage by AT'!$G$1,newnumbers!H137,IF(newnumbers!$C143='numbers and coverage by AT'!$G$1,newnumbers!H143,IF(newnumbers!$C155='numbers and coverage by AT'!$G$1,newnumbers!H155,IF(newnumbers!$C161='numbers and coverage by AT'!$G$1,newnumbers!H161,IF(newnumbers!$C172='numbers and coverage by AT'!$G$1,newnumbers!H172,IF(newnumbers!$C179='numbers and coverage by AT'!$G$1,newnumbers!H179,"")))))))))))))))))</f>
        <v/>
      </c>
      <c r="I48" s="45" t="str">
        <f>IF(newnumbers!$C17='numbers and coverage by AT'!$G$1,newnumbers!I17,IF(newnumbers!$C36='numbers and coverage by AT'!$G$1,newnumbers!I36,IF(newnumbers!$C54='numbers and coverage by AT'!$G$1,newnumbers!I54,IF(newnumbers!$C61='numbers and coverage by AT'!$G$1,newnumbers!I61,IF(newnumbers!$C67='numbers and coverage by AT'!$G$1,newnumbers!I67,IF(newnumbers!$C73='numbers and coverage by AT'!$G$1,newnumbers!I73,IF(newnumbers!$C84='numbers and coverage by AT'!$G$1,newnumbers!I84,IF(newnumbers!$C94='numbers and coverage by AT'!$G$1,newnumbers!I94,IF(newnumbers!$C109='numbers and coverage by AT'!$G$1,newnumbers!I109,IF(newnumbers!$C122='numbers and coverage by AT'!$G$1,newnumbers!I122,IF(newnumbers!$C131='numbers and coverage by AT'!$G$1,newnumbers!I131,IF(newnumbers!$C137='numbers and coverage by AT'!$G$1,newnumbers!I137,IF(newnumbers!$C143='numbers and coverage by AT'!$G$1,newnumbers!I143,IF(newnumbers!$C155='numbers and coverage by AT'!$G$1,newnumbers!I155,IF(newnumbers!$C161='numbers and coverage by AT'!$G$1,newnumbers!I161,IF(newnumbers!$C172='numbers and coverage by AT'!$G$1,newnumbers!I172,IF(newnumbers!$C179='numbers and coverage by AT'!$G$1,newnumbers!I179,"")))))))))))))))))</f>
        <v/>
      </c>
      <c r="J48" s="45" t="str">
        <f>IF(newnumbers!$C17='numbers and coverage by AT'!$G$1,newnumbers!J17,IF(newnumbers!$C36='numbers and coverage by AT'!$G$1,newnumbers!J36,IF(newnumbers!$C54='numbers and coverage by AT'!$G$1,newnumbers!J54,IF(newnumbers!$C61='numbers and coverage by AT'!$G$1,newnumbers!J61,IF(newnumbers!$C67='numbers and coverage by AT'!$G$1,newnumbers!J67,IF(newnumbers!$C73='numbers and coverage by AT'!$G$1,newnumbers!J73,IF(newnumbers!$C84='numbers and coverage by AT'!$G$1,newnumbers!J84,IF(newnumbers!$C94='numbers and coverage by AT'!$G$1,newnumbers!J94,IF(newnumbers!$C109='numbers and coverage by AT'!$G$1,newnumbers!J109,IF(newnumbers!$C122='numbers and coverage by AT'!$G$1,newnumbers!J122,IF(newnumbers!$C131='numbers and coverage by AT'!$G$1,newnumbers!J131,IF(newnumbers!$C137='numbers and coverage by AT'!$G$1,newnumbers!J137,IF(newnumbers!$C143='numbers and coverage by AT'!$G$1,newnumbers!J143,IF(newnumbers!$C155='numbers and coverage by AT'!$G$1,newnumbers!J155,IF(newnumbers!$C161='numbers and coverage by AT'!$G$1,newnumbers!J161,IF(newnumbers!$C172='numbers and coverage by AT'!$G$1,newnumbers!J172,IF(newnumbers!$C179='numbers and coverage by AT'!$G$1,newnumbers!J179,"")))))))))))))))))</f>
        <v/>
      </c>
      <c r="K48" s="46" t="str">
        <f>IF(newnumbers!$C17='numbers and coverage by AT'!$G$1,newnumbers!K17,IF(newnumbers!$C36='numbers and coverage by AT'!$G$1,newnumbers!K36,IF(newnumbers!$C54='numbers and coverage by AT'!$G$1,newnumbers!K54,IF(newnumbers!$C61='numbers and coverage by AT'!$G$1,newnumbers!K61,IF(newnumbers!$C67='numbers and coverage by AT'!$G$1,newnumbers!K67,IF(newnumbers!$C73='numbers and coverage by AT'!$G$1,newnumbers!K73,IF(newnumbers!$C84='numbers and coverage by AT'!$G$1,newnumbers!K84,IF(newnumbers!$C94='numbers and coverage by AT'!$G$1,newnumbers!K94,IF(newnumbers!$C109='numbers and coverage by AT'!$G$1,newnumbers!K109,IF(newnumbers!$C122='numbers and coverage by AT'!$G$1,newnumbers!K122,IF(newnumbers!$C131='numbers and coverage by AT'!$G$1,newnumbers!K131,IF(newnumbers!$C137='numbers and coverage by AT'!$G$1,newnumbers!K137,IF(newnumbers!$C143='numbers and coverage by AT'!$G$1,newnumbers!K143,IF(newnumbers!$C155='numbers and coverage by AT'!$G$1,newnumbers!K155,IF(newnumbers!$C161='numbers and coverage by AT'!$G$1,newnumbers!K161,IF(newnumbers!$C172='numbers and coverage by AT'!$G$1,newnumbers!K172,IF(newnumbers!$C179='numbers and coverage by AT'!$G$1,newnumbers!K179,"")))))))))))))))))</f>
        <v/>
      </c>
      <c r="L48" s="45" t="str">
        <f>IF(newnumbers!$C17='numbers and coverage by AT'!$G$1,newnumbers!L17,IF(newnumbers!$C36='numbers and coverage by AT'!$G$1,newnumbers!L36,IF(newnumbers!$C54='numbers and coverage by AT'!$G$1,newnumbers!L54,IF(newnumbers!$C61='numbers and coverage by AT'!$G$1,newnumbers!L61,IF(newnumbers!$C67='numbers and coverage by AT'!$G$1,newnumbers!L67,IF(newnumbers!$C73='numbers and coverage by AT'!$G$1,newnumbers!L73,IF(newnumbers!$C84='numbers and coverage by AT'!$G$1,newnumbers!L84,IF(newnumbers!$C94='numbers and coverage by AT'!$G$1,newnumbers!L94,IF(newnumbers!$C109='numbers and coverage by AT'!$G$1,newnumbers!L109,IF(newnumbers!$C122='numbers and coverage by AT'!$G$1,newnumbers!L122,IF(newnumbers!$C131='numbers and coverage by AT'!$G$1,newnumbers!L131,IF(newnumbers!$C137='numbers and coverage by AT'!$G$1,newnumbers!L137,IF(newnumbers!$C143='numbers and coverage by AT'!$G$1,newnumbers!L143,IF(newnumbers!$C155='numbers and coverage by AT'!$G$1,newnumbers!L155,IF(newnumbers!$C161='numbers and coverage by AT'!$G$1,newnumbers!L161,IF(newnumbers!$C172='numbers and coverage by AT'!$G$1,newnumbers!L172,IF(newnumbers!$C179='numbers and coverage by AT'!$G$1,newnumbers!L179,"")))))))))))))))))</f>
        <v/>
      </c>
      <c r="M48" s="45" t="str">
        <f>IF(newnumbers!$C17='numbers and coverage by AT'!$G$1,newnumbers!M17,IF(newnumbers!$C36='numbers and coverage by AT'!$G$1,newnumbers!M36,IF(newnumbers!$C54='numbers and coverage by AT'!$G$1,newnumbers!M54,IF(newnumbers!$C61='numbers and coverage by AT'!$G$1,newnumbers!M61,IF(newnumbers!$C67='numbers and coverage by AT'!$G$1,newnumbers!M67,IF(newnumbers!$C73='numbers and coverage by AT'!$G$1,newnumbers!M73,IF(newnumbers!$C84='numbers and coverage by AT'!$G$1,newnumbers!M84,IF(newnumbers!$C94='numbers and coverage by AT'!$G$1,newnumbers!M94,IF(newnumbers!$C109='numbers and coverage by AT'!$G$1,newnumbers!M109,IF(newnumbers!$C122='numbers and coverage by AT'!$G$1,newnumbers!M122,IF(newnumbers!$C131='numbers and coverage by AT'!$G$1,newnumbers!M131,IF(newnumbers!$C137='numbers and coverage by AT'!$G$1,newnumbers!M137,IF(newnumbers!$C143='numbers and coverage by AT'!$G$1,newnumbers!M143,IF(newnumbers!$C155='numbers and coverage by AT'!$G$1,newnumbers!M155,IF(newnumbers!$C161='numbers and coverage by AT'!$G$1,newnumbers!M161,IF(newnumbers!$C172='numbers and coverage by AT'!$G$1,newnumbers!M172,IF(newnumbers!$C179='numbers and coverage by AT'!$G$1,newnumbers!M179,"")))))))))))))))))</f>
        <v/>
      </c>
      <c r="N48" s="46" t="str">
        <f>IF(newnumbers!$C17='numbers and coverage by AT'!$G$1,newnumbers!N17,IF(newnumbers!$C36='numbers and coverage by AT'!$G$1,newnumbers!N36,IF(newnumbers!$C54='numbers and coverage by AT'!$G$1,newnumbers!N54,IF(newnumbers!$C61='numbers and coverage by AT'!$G$1,newnumbers!N61,IF(newnumbers!$C67='numbers and coverage by AT'!$G$1,newnumbers!N67,IF(newnumbers!$C73='numbers and coverage by AT'!$G$1,newnumbers!N73,IF(newnumbers!$C84='numbers and coverage by AT'!$G$1,newnumbers!N84,IF(newnumbers!$C94='numbers and coverage by AT'!$G$1,newnumbers!N94,IF(newnumbers!$C109='numbers and coverage by AT'!$G$1,newnumbers!N109,IF(newnumbers!$C122='numbers and coverage by AT'!$G$1,newnumbers!N122,IF(newnumbers!$C131='numbers and coverage by AT'!$G$1,newnumbers!N131,IF(newnumbers!$C137='numbers and coverage by AT'!$G$1,newnumbers!N137,IF(newnumbers!$C143='numbers and coverage by AT'!$G$1,newnumbers!N143,IF(newnumbers!$C155='numbers and coverage by AT'!$G$1,newnumbers!N155,IF(newnumbers!$C161='numbers and coverage by AT'!$G$1,newnumbers!N161,IF(newnumbers!$C172='numbers and coverage by AT'!$G$1,newnumbers!N172,IF(newnumbers!$C179='numbers and coverage by AT'!$G$1,newnumbers!N179,"")))))))))))))))))</f>
        <v/>
      </c>
      <c r="O48" s="45" t="str">
        <f>IF(newnumbers!$C17='numbers and coverage by AT'!$G$1,newnumbers!O17,IF(newnumbers!$C36='numbers and coverage by AT'!$G$1,newnumbers!O36,IF(newnumbers!$C54='numbers and coverage by AT'!$G$1,newnumbers!O54,IF(newnumbers!$C61='numbers and coverage by AT'!$G$1,newnumbers!O61,IF(newnumbers!$C67='numbers and coverage by AT'!$G$1,newnumbers!O67,IF(newnumbers!$C73='numbers and coverage by AT'!$G$1,newnumbers!O73,IF(newnumbers!$C84='numbers and coverage by AT'!$G$1,newnumbers!O84,IF(newnumbers!$C94='numbers and coverage by AT'!$G$1,newnumbers!O94,IF(newnumbers!$C109='numbers and coverage by AT'!$G$1,newnumbers!O109,IF(newnumbers!$C122='numbers and coverage by AT'!$G$1,newnumbers!O122,IF(newnumbers!$C131='numbers and coverage by AT'!$G$1,newnumbers!O131,IF(newnumbers!$C137='numbers and coverage by AT'!$G$1,newnumbers!O137,IF(newnumbers!$C143='numbers and coverage by AT'!$G$1,newnumbers!O143,IF(newnumbers!$C155='numbers and coverage by AT'!$G$1,newnumbers!O155,IF(newnumbers!$C161='numbers and coverage by AT'!$G$1,newnumbers!O161,IF(newnumbers!$C172='numbers and coverage by AT'!$G$1,newnumbers!O172,IF(newnumbers!$C179='numbers and coverage by AT'!$G$1,newnumbers!O179,"")))))))))))))))))</f>
        <v/>
      </c>
      <c r="P48" s="45" t="str">
        <f>IF(newnumbers!$C17='numbers and coverage by AT'!$G$1,newnumbers!P17,IF(newnumbers!$C36='numbers and coverage by AT'!$G$1,newnumbers!P36,IF(newnumbers!$C54='numbers and coverage by AT'!$G$1,newnumbers!P54,IF(newnumbers!$C61='numbers and coverage by AT'!$G$1,newnumbers!P61,IF(newnumbers!$C67='numbers and coverage by AT'!$G$1,newnumbers!P67,IF(newnumbers!$C73='numbers and coverage by AT'!$G$1,newnumbers!P73,IF(newnumbers!$C84='numbers and coverage by AT'!$G$1,newnumbers!P84,IF(newnumbers!$C94='numbers and coverage by AT'!$G$1,newnumbers!P94,IF(newnumbers!$C109='numbers and coverage by AT'!$G$1,newnumbers!P109,IF(newnumbers!$C122='numbers and coverage by AT'!$G$1,newnumbers!P122,IF(newnumbers!$C131='numbers and coverage by AT'!$G$1,newnumbers!P131,IF(newnumbers!$C137='numbers and coverage by AT'!$G$1,newnumbers!P137,IF(newnumbers!$C143='numbers and coverage by AT'!$G$1,newnumbers!P143,IF(newnumbers!$C155='numbers and coverage by AT'!$G$1,newnumbers!P155,IF(newnumbers!$C161='numbers and coverage by AT'!$G$1,newnumbers!P161,IF(newnumbers!$C172='numbers and coverage by AT'!$G$1,newnumbers!P172,IF(newnumbers!$C179='numbers and coverage by AT'!$G$1,newnumbers!P179,"")))))))))))))))))</f>
        <v/>
      </c>
      <c r="Q48" s="46" t="str">
        <f>IF(newnumbers!$C17='numbers and coverage by AT'!$G$1,newnumbers!Q17,IF(newnumbers!$C36='numbers and coverage by AT'!$G$1,newnumbers!Q36,IF(newnumbers!$C54='numbers and coverage by AT'!$G$1,newnumbers!Q54,IF(newnumbers!$C61='numbers and coverage by AT'!$G$1,newnumbers!Q61,IF(newnumbers!$C67='numbers and coverage by AT'!$G$1,newnumbers!Q67,IF(newnumbers!$C73='numbers and coverage by AT'!$G$1,newnumbers!Q73,IF(newnumbers!$C84='numbers and coverage by AT'!$G$1,newnumbers!Q84,IF(newnumbers!$C94='numbers and coverage by AT'!$G$1,newnumbers!Q94,IF(newnumbers!$C109='numbers and coverage by AT'!$G$1,newnumbers!Q109,IF(newnumbers!$C122='numbers and coverage by AT'!$G$1,newnumbers!Q122,IF(newnumbers!$C131='numbers and coverage by AT'!$G$1,newnumbers!Q131,IF(newnumbers!$C137='numbers and coverage by AT'!$G$1,newnumbers!Q137,IF(newnumbers!$C143='numbers and coverage by AT'!$G$1,newnumbers!Q143,IF(newnumbers!$C155='numbers and coverage by AT'!$G$1,newnumbers!Q155,IF(newnumbers!$C161='numbers and coverage by AT'!$G$1,newnumbers!Q161,IF(newnumbers!$C172='numbers and coverage by AT'!$G$1,newnumbers!Q172,IF(newnumbers!$C179='numbers and coverage by AT'!$G$1,newnumbers!Q179,"")))))))))))))))))</f>
        <v/>
      </c>
      <c r="R48" s="45" t="str">
        <f>IF(newnumbers!$C17='numbers and coverage by AT'!$G$1,newnumbers!R17,IF(newnumbers!$C36='numbers and coverage by AT'!$G$1,newnumbers!R36,IF(newnumbers!$C54='numbers and coverage by AT'!$G$1,newnumbers!R54,IF(newnumbers!$C61='numbers and coverage by AT'!$G$1,newnumbers!R61,IF(newnumbers!$C67='numbers and coverage by AT'!$G$1,newnumbers!R67,IF(newnumbers!$C73='numbers and coverage by AT'!$G$1,newnumbers!R73,IF(newnumbers!$C84='numbers and coverage by AT'!$G$1,newnumbers!R84,IF(newnumbers!$C94='numbers and coverage by AT'!$G$1,newnumbers!R94,IF(newnumbers!$C109='numbers and coverage by AT'!$G$1,newnumbers!R109,IF(newnumbers!$C122='numbers and coverage by AT'!$G$1,newnumbers!R122,IF(newnumbers!$C131='numbers and coverage by AT'!$G$1,newnumbers!R131,IF(newnumbers!$C137='numbers and coverage by AT'!$G$1,newnumbers!R137,IF(newnumbers!$C143='numbers and coverage by AT'!$G$1,newnumbers!R143,IF(newnumbers!$C155='numbers and coverage by AT'!$G$1,newnumbers!R155,IF(newnumbers!$C161='numbers and coverage by AT'!$G$1,newnumbers!R161,IF(newnumbers!$C172='numbers and coverage by AT'!$G$1,newnumbers!R172,IF(newnumbers!$C179='numbers and coverage by AT'!$G$1,newnumbers!R179,"")))))))))))))))))</f>
        <v/>
      </c>
      <c r="S48" s="45" t="str">
        <f>IF(newnumbers!$C17='numbers and coverage by AT'!$G$1,newnumbers!S17,IF(newnumbers!$C36='numbers and coverage by AT'!$G$1,newnumbers!S36,IF(newnumbers!$C54='numbers and coverage by AT'!$G$1,newnumbers!S54,IF(newnumbers!$C61='numbers and coverage by AT'!$G$1,newnumbers!S61,IF(newnumbers!$C67='numbers and coverage by AT'!$G$1,newnumbers!S67,IF(newnumbers!$C73='numbers and coverage by AT'!$G$1,newnumbers!S73,IF(newnumbers!$C84='numbers and coverage by AT'!$G$1,newnumbers!S84,IF(newnumbers!$C94='numbers and coverage by AT'!$G$1,newnumbers!S94,IF(newnumbers!$C109='numbers and coverage by AT'!$G$1,newnumbers!S109,IF(newnumbers!$C122='numbers and coverage by AT'!$G$1,newnumbers!S122,IF(newnumbers!$C131='numbers and coverage by AT'!$G$1,newnumbers!S131,IF(newnumbers!$C137='numbers and coverage by AT'!$G$1,newnumbers!S137,IF(newnumbers!$C143='numbers and coverage by AT'!$G$1,newnumbers!S143,IF(newnumbers!$C155='numbers and coverage by AT'!$G$1,newnumbers!S155,IF(newnumbers!$C161='numbers and coverage by AT'!$G$1,newnumbers!S161,IF(newnumbers!$C172='numbers and coverage by AT'!$G$1,newnumbers!S172,IF(newnumbers!$C179='numbers and coverage by AT'!$G$1,newnumbers!S179,"")))))))))))))))))</f>
        <v/>
      </c>
      <c r="T48" s="46" t="str">
        <f>IF(newnumbers!$C17='numbers and coverage by AT'!$G$1,newnumbers!T17,IF(newnumbers!$C36='numbers and coverage by AT'!$G$1,newnumbers!T36,IF(newnumbers!$C54='numbers and coverage by AT'!$G$1,newnumbers!T54,IF(newnumbers!$C61='numbers and coverage by AT'!$G$1,newnumbers!T61,IF(newnumbers!$C67='numbers and coverage by AT'!$G$1,newnumbers!T67,IF(newnumbers!$C73='numbers and coverage by AT'!$G$1,newnumbers!T73,IF(newnumbers!$C84='numbers and coverage by AT'!$G$1,newnumbers!T84,IF(newnumbers!$C94='numbers and coverage by AT'!$G$1,newnumbers!T94,IF(newnumbers!$C109='numbers and coverage by AT'!$G$1,newnumbers!T109,IF(newnumbers!$C122='numbers and coverage by AT'!$G$1,newnumbers!T122,IF(newnumbers!$C131='numbers and coverage by AT'!$G$1,newnumbers!T131,IF(newnumbers!$C137='numbers and coverage by AT'!$G$1,newnumbers!T137,IF(newnumbers!$C143='numbers and coverage by AT'!$G$1,newnumbers!T143,IF(newnumbers!$C155='numbers and coverage by AT'!$G$1,newnumbers!T155,IF(newnumbers!$C161='numbers and coverage by AT'!$G$1,newnumbers!T161,IF(newnumbers!$C172='numbers and coverage by AT'!$G$1,newnumbers!T172,IF(newnumbers!$C179='numbers and coverage by AT'!$G$1,newnumbers!T179,"")))))))))))))))))</f>
        <v/>
      </c>
      <c r="U48" s="45" t="str">
        <f>IF(newnumbers!$C17='numbers and coverage by AT'!$G$1,newnumbers!U17,IF(newnumbers!$C36='numbers and coverage by AT'!$G$1,newnumbers!U36,IF(newnumbers!$C54='numbers and coverage by AT'!$G$1,newnumbers!U54,IF(newnumbers!$C61='numbers and coverage by AT'!$G$1,newnumbers!U61,IF(newnumbers!$C67='numbers and coverage by AT'!$G$1,newnumbers!U67,IF(newnumbers!$C73='numbers and coverage by AT'!$G$1,newnumbers!U73,IF(newnumbers!$C84='numbers and coverage by AT'!$G$1,newnumbers!U84,IF(newnumbers!$C94='numbers and coverage by AT'!$G$1,newnumbers!U94,IF(newnumbers!$C109='numbers and coverage by AT'!$G$1,newnumbers!U109,IF(newnumbers!$C122='numbers and coverage by AT'!$G$1,newnumbers!U122,IF(newnumbers!$C131='numbers and coverage by AT'!$G$1,newnumbers!U131,IF(newnumbers!$C137='numbers and coverage by AT'!$G$1,newnumbers!U137,IF(newnumbers!$C143='numbers and coverage by AT'!$G$1,newnumbers!U143,IF(newnumbers!$C155='numbers and coverage by AT'!$G$1,newnumbers!U155,IF(newnumbers!$C161='numbers and coverage by AT'!$G$1,newnumbers!U161,IF(newnumbers!$C172='numbers and coverage by AT'!$G$1,newnumbers!U172,IF(newnumbers!$C179='numbers and coverage by AT'!$G$1,newnumbers!U179,"")))))))))))))))))</f>
        <v/>
      </c>
      <c r="V48" s="45" t="str">
        <f>IF(newnumbers!$C17='numbers and coverage by AT'!$G$1,newnumbers!V17,IF(newnumbers!$C36='numbers and coverage by AT'!$G$1,newnumbers!V36,IF(newnumbers!$C54='numbers and coverage by AT'!$G$1,newnumbers!V54,IF(newnumbers!$C61='numbers and coverage by AT'!$G$1,newnumbers!V61,IF(newnumbers!$C67='numbers and coverage by AT'!$G$1,newnumbers!V67,IF(newnumbers!$C73='numbers and coverage by AT'!$G$1,newnumbers!V73,IF(newnumbers!$C84='numbers and coverage by AT'!$G$1,newnumbers!V84,IF(newnumbers!$C94='numbers and coverage by AT'!$G$1,newnumbers!V94,IF(newnumbers!$C109='numbers and coverage by AT'!$G$1,newnumbers!V109,IF(newnumbers!$C122='numbers and coverage by AT'!$G$1,newnumbers!V122,IF(newnumbers!$C131='numbers and coverage by AT'!$G$1,newnumbers!V131,IF(newnumbers!$C137='numbers and coverage by AT'!$G$1,newnumbers!V137,IF(newnumbers!$C143='numbers and coverage by AT'!$G$1,newnumbers!V143,IF(newnumbers!$C155='numbers and coverage by AT'!$G$1,newnumbers!V155,IF(newnumbers!$C161='numbers and coverage by AT'!$G$1,newnumbers!V161,IF(newnumbers!$C172='numbers and coverage by AT'!$G$1,newnumbers!V172,IF(newnumbers!$C179='numbers and coverage by AT'!$G$1,newnumbers!V179,"")))))))))))))))))</f>
        <v/>
      </c>
      <c r="W48" s="46" t="str">
        <f>IF(newnumbers!$C17='numbers and coverage by AT'!$G$1,newnumbers!W17,IF(newnumbers!$C36='numbers and coverage by AT'!$G$1,newnumbers!W36,IF(newnumbers!$C54='numbers and coverage by AT'!$G$1,newnumbers!W54,IF(newnumbers!$C61='numbers and coverage by AT'!$G$1,newnumbers!W61,IF(newnumbers!$C67='numbers and coverage by AT'!$G$1,newnumbers!W67,IF(newnumbers!$C73='numbers and coverage by AT'!$G$1,newnumbers!W73,IF(newnumbers!$C84='numbers and coverage by AT'!$G$1,newnumbers!W84,IF(newnumbers!$C94='numbers and coverage by AT'!$G$1,newnumbers!W94,IF(newnumbers!$C109='numbers and coverage by AT'!$G$1,newnumbers!W109,IF(newnumbers!$C122='numbers and coverage by AT'!$G$1,newnumbers!W122,IF(newnumbers!$C131='numbers and coverage by AT'!$G$1,newnumbers!W131,IF(newnumbers!$C137='numbers and coverage by AT'!$G$1,newnumbers!W137,IF(newnumbers!$C143='numbers and coverage by AT'!$G$1,newnumbers!W143,IF(newnumbers!$C155='numbers and coverage by AT'!$G$1,newnumbers!W155,IF(newnumbers!$C161='numbers and coverage by AT'!$G$1,newnumbers!W161,IF(newnumbers!$C172='numbers and coverage by AT'!$G$1,newnumbers!W172,IF(newnumbers!$C179='numbers and coverage by AT'!$G$1,newnumbers!W179,"")))))))))))))))))</f>
        <v/>
      </c>
      <c r="X48" s="45" t="str">
        <f>IF(newnumbers!$C17='numbers and coverage by AT'!$G$1,newnumbers!X17,IF(newnumbers!$C36='numbers and coverage by AT'!$G$1,newnumbers!X36,IF(newnumbers!$C54='numbers and coverage by AT'!$G$1,newnumbers!X54,IF(newnumbers!$C61='numbers and coverage by AT'!$G$1,newnumbers!X61,IF(newnumbers!$C67='numbers and coverage by AT'!$G$1,newnumbers!X67,IF(newnumbers!$C73='numbers and coverage by AT'!$G$1,newnumbers!X73,IF(newnumbers!$C84='numbers and coverage by AT'!$G$1,newnumbers!X84,IF(newnumbers!$C94='numbers and coverage by AT'!$G$1,newnumbers!X94,IF(newnumbers!$C109='numbers and coverage by AT'!$G$1,newnumbers!X109,IF(newnumbers!$C122='numbers and coverage by AT'!$G$1,newnumbers!X122,IF(newnumbers!$C131='numbers and coverage by AT'!$G$1,newnumbers!X131,IF(newnumbers!$C137='numbers and coverage by AT'!$G$1,newnumbers!X137,IF(newnumbers!$C143='numbers and coverage by AT'!$G$1,newnumbers!X143,IF(newnumbers!$C155='numbers and coverage by AT'!$G$1,newnumbers!X155,IF(newnumbers!$C161='numbers and coverage by AT'!$G$1,newnumbers!X161,IF(newnumbers!$C172='numbers and coverage by AT'!$G$1,newnumbers!X172,IF(newnumbers!$C179='numbers and coverage by AT'!$G$1,newnumbers!X179,"")))))))))))))))))</f>
        <v/>
      </c>
    </row>
    <row r="49" spans="1:26" x14ac:dyDescent="0.25">
      <c r="A49" s="30" t="str">
        <f>IF(newnumbers!$C18='numbers and coverage by AT'!$G$1,newnumbers!A18,IF(newnumbers!$C37='numbers and coverage by AT'!$G$1,newnumbers!A37,IF(newnumbers!$C55='numbers and coverage by AT'!$G$1,newnumbers!A55,IF(newnumbers!$C74='numbers and coverage by AT'!$G$1,newnumbers!A74,IF(newnumbers!$C110='numbers and coverage by AT'!$G$1,newnumbers!A110,IF(newnumbers!$C123='numbers and coverage by AT'!$G$1,newnumbers!A123,IF(newnumbers!$C144='numbers and coverage by AT'!$G$1,newnumbers!A144,IF(newnumbers!$C173='numbers and coverage by AT'!$G$1,newnumbers!A173,""))))))))</f>
        <v/>
      </c>
      <c r="B49" s="30" t="str">
        <f>IF(newnumbers!$C18='numbers and coverage by AT'!$G$1,newnumbers!B18,IF(newnumbers!$C37='numbers and coverage by AT'!$G$1,newnumbers!B37,IF(newnumbers!$C55='numbers and coverage by AT'!$G$1,newnumbers!B55,IF(newnumbers!$C74='numbers and coverage by AT'!$G$1,newnumbers!B74,IF(newnumbers!$C110='numbers and coverage by AT'!$G$1,newnumbers!B110,IF(newnumbers!$C123='numbers and coverage by AT'!$G$1,newnumbers!B123,IF(newnumbers!$C144='numbers and coverage by AT'!$G$1,newnumbers!B144,IF(newnumbers!$C173='numbers and coverage by AT'!$G$1,newnumbers!B173,""))))))))</f>
        <v/>
      </c>
      <c r="C49" s="30" t="str">
        <f>IF('adjusted coverage'!$C18='numbers and coverage by AT'!$G$1,'adjusted coverage'!AH18,IF('adjusted coverage'!$C37='numbers and coverage by AT'!$G$1,'adjusted coverage'!AH37,IF('adjusted coverage'!$C55='numbers and coverage by AT'!$G$1,'adjusted coverage'!AH55,IF('adjusted coverage'!$C74='numbers and coverage by AT'!$G$1,'adjusted coverage'!AH74,IF('adjusted coverage'!$C110='numbers and coverage by AT'!$G$1,'adjusted coverage'!AH110,IF('adjusted coverage'!$C123='numbers and coverage by AT'!$G$1,'adjusted coverage'!AH123,IF('adjusted coverage'!$C144='numbers and coverage by AT'!$G$1,'adjusted coverage'!AH144,IF('adjusted coverage'!$C173='numbers and coverage by AT'!$G$1,'adjusted coverage'!AH173,""))))))))</f>
        <v/>
      </c>
      <c r="D49" s="45" t="str">
        <f>IF(newnumbers!$C18='numbers and coverage by AT'!$G$1,newnumbers!D18,IF(newnumbers!$C37='numbers and coverage by AT'!$G$1,newnumbers!D37,IF(newnumbers!$C55='numbers and coverage by AT'!$G$1,newnumbers!D55,IF(newnumbers!$C74='numbers and coverage by AT'!$G$1,newnumbers!D74,IF(newnumbers!$C110='numbers and coverage by AT'!$G$1,newnumbers!D110,IF(newnumbers!$C123='numbers and coverage by AT'!$G$1,newnumbers!D123,IF(newnumbers!$C144='numbers and coverage by AT'!$G$1,newnumbers!D144,IF(newnumbers!$C173='numbers and coverage by AT'!$G$1,newnumbers!D173,""))))))))</f>
        <v/>
      </c>
      <c r="E49" s="45" t="str">
        <f>IF(newnumbers!$C18='numbers and coverage by AT'!$G$1,newnumbers!E18,IF(newnumbers!$C37='numbers and coverage by AT'!$G$1,newnumbers!E37,IF(newnumbers!$C55='numbers and coverage by AT'!$G$1,newnumbers!E55,IF(newnumbers!$C74='numbers and coverage by AT'!$G$1,newnumbers!E74,IF(newnumbers!$C110='numbers and coverage by AT'!$G$1,newnumbers!E110,IF(newnumbers!$C123='numbers and coverage by AT'!$G$1,newnumbers!E123,IF(newnumbers!$C144='numbers and coverage by AT'!$G$1,newnumbers!E144,IF(newnumbers!$C173='numbers and coverage by AT'!$G$1,newnumbers!E173,""))))))))</f>
        <v/>
      </c>
      <c r="F49" s="45" t="str">
        <f>IF(newnumbers!$C18='numbers and coverage by AT'!$G$1,newnumbers!F18,IF(newnumbers!$C37='numbers and coverage by AT'!$G$1,newnumbers!F37,IF(newnumbers!$C55='numbers and coverage by AT'!$G$1,newnumbers!F55,IF(newnumbers!$C74='numbers and coverage by AT'!$G$1,newnumbers!F74,IF(newnumbers!$C110='numbers and coverage by AT'!$G$1,newnumbers!F110,IF(newnumbers!$C123='numbers and coverage by AT'!$G$1,newnumbers!F123,IF(newnumbers!$C144='numbers and coverage by AT'!$G$1,newnumbers!F144,IF(newnumbers!$C173='numbers and coverage by AT'!$G$1,newnumbers!F173,""))))))))</f>
        <v/>
      </c>
      <c r="G49" s="45" t="str">
        <f>IF(newnumbers!$C18='numbers and coverage by AT'!$G$1,newnumbers!G18,IF(newnumbers!$C37='numbers and coverage by AT'!$G$1,newnumbers!G37,IF(newnumbers!$C55='numbers and coverage by AT'!$G$1,newnumbers!G55,IF(newnumbers!$C74='numbers and coverage by AT'!$G$1,newnumbers!G74,IF(newnumbers!$C110='numbers and coverage by AT'!$G$1,newnumbers!G110,IF(newnumbers!$C123='numbers and coverage by AT'!$G$1,newnumbers!G123,IF(newnumbers!$C144='numbers and coverage by AT'!$G$1,newnumbers!G144,IF(newnumbers!$C173='numbers and coverage by AT'!$G$1,newnumbers!G173,""))))))))</f>
        <v/>
      </c>
      <c r="H49" s="46" t="str">
        <f>IF(newnumbers!$C18='numbers and coverage by AT'!$G$1,newnumbers!H18,IF(newnumbers!$C37='numbers and coverage by AT'!$G$1,newnumbers!H37,IF(newnumbers!$C55='numbers and coverage by AT'!$G$1,newnumbers!H55,IF(newnumbers!$C74='numbers and coverage by AT'!$G$1,newnumbers!H74,IF(newnumbers!$C110='numbers and coverage by AT'!$G$1,newnumbers!H110,IF(newnumbers!$C123='numbers and coverage by AT'!$G$1,newnumbers!H123,IF(newnumbers!$C144='numbers and coverage by AT'!$G$1,newnumbers!H144,IF(newnumbers!$C173='numbers and coverage by AT'!$G$1,newnumbers!H173,""))))))))</f>
        <v/>
      </c>
      <c r="I49" s="45" t="str">
        <f>IF(newnumbers!$C18='numbers and coverage by AT'!$G$1,newnumbers!I18,IF(newnumbers!$C37='numbers and coverage by AT'!$G$1,newnumbers!I37,IF(newnumbers!$C55='numbers and coverage by AT'!$G$1,newnumbers!I55,IF(newnumbers!$C74='numbers and coverage by AT'!$G$1,newnumbers!I74,IF(newnumbers!$C110='numbers and coverage by AT'!$G$1,newnumbers!I110,IF(newnumbers!$C123='numbers and coverage by AT'!$G$1,newnumbers!I123,IF(newnumbers!$C144='numbers and coverage by AT'!$G$1,newnumbers!I144,IF(newnumbers!$C173='numbers and coverage by AT'!$G$1,newnumbers!I173,""))))))))</f>
        <v/>
      </c>
      <c r="J49" s="45" t="str">
        <f>IF(newnumbers!$C18='numbers and coverage by AT'!$G$1,newnumbers!J18,IF(newnumbers!$C37='numbers and coverage by AT'!$G$1,newnumbers!J37,IF(newnumbers!$C55='numbers and coverage by AT'!$G$1,newnumbers!J55,IF(newnumbers!$C74='numbers and coverage by AT'!$G$1,newnumbers!J74,IF(newnumbers!$C110='numbers and coverage by AT'!$G$1,newnumbers!J110,IF(newnumbers!$C123='numbers and coverage by AT'!$G$1,newnumbers!J123,IF(newnumbers!$C144='numbers and coverage by AT'!$G$1,newnumbers!J144,IF(newnumbers!$C173='numbers and coverage by AT'!$G$1,newnumbers!J173,""))))))))</f>
        <v/>
      </c>
      <c r="K49" s="46" t="str">
        <f>IF(newnumbers!$C18='numbers and coverage by AT'!$G$1,newnumbers!K18,IF(newnumbers!$C37='numbers and coverage by AT'!$G$1,newnumbers!K37,IF(newnumbers!$C55='numbers and coverage by AT'!$G$1,newnumbers!K55,IF(newnumbers!$C74='numbers and coverage by AT'!$G$1,newnumbers!K74,IF(newnumbers!$C110='numbers and coverage by AT'!$G$1,newnumbers!K110,IF(newnumbers!$C123='numbers and coverage by AT'!$G$1,newnumbers!K123,IF(newnumbers!$C144='numbers and coverage by AT'!$G$1,newnumbers!K144,IF(newnumbers!$C173='numbers and coverage by AT'!$G$1,newnumbers!K173,""))))))))</f>
        <v/>
      </c>
      <c r="L49" s="45" t="str">
        <f>IF(newnumbers!$C18='numbers and coverage by AT'!$G$1,newnumbers!L18,IF(newnumbers!$C37='numbers and coverage by AT'!$G$1,newnumbers!L37,IF(newnumbers!$C55='numbers and coverage by AT'!$G$1,newnumbers!L55,IF(newnumbers!$C74='numbers and coverage by AT'!$G$1,newnumbers!L74,IF(newnumbers!$C110='numbers and coverage by AT'!$G$1,newnumbers!L110,IF(newnumbers!$C123='numbers and coverage by AT'!$G$1,newnumbers!L123,IF(newnumbers!$C144='numbers and coverage by AT'!$G$1,newnumbers!L144,IF(newnumbers!$C173='numbers and coverage by AT'!$G$1,newnumbers!L173,""))))))))</f>
        <v/>
      </c>
      <c r="M49" s="45" t="str">
        <f>IF(newnumbers!$C18='numbers and coverage by AT'!$G$1,newnumbers!M18,IF(newnumbers!$C37='numbers and coverage by AT'!$G$1,newnumbers!M37,IF(newnumbers!$C55='numbers and coverage by AT'!$G$1,newnumbers!M55,IF(newnumbers!$C74='numbers and coverage by AT'!$G$1,newnumbers!M74,IF(newnumbers!$C110='numbers and coverage by AT'!$G$1,newnumbers!M110,IF(newnumbers!$C123='numbers and coverage by AT'!$G$1,newnumbers!M123,IF(newnumbers!$C144='numbers and coverage by AT'!$G$1,newnumbers!M144,IF(newnumbers!$C173='numbers and coverage by AT'!$G$1,newnumbers!M173,""))))))))</f>
        <v/>
      </c>
      <c r="N49" s="46" t="str">
        <f>IF(newnumbers!$C18='numbers and coverage by AT'!$G$1,newnumbers!N18,IF(newnumbers!$C37='numbers and coverage by AT'!$G$1,newnumbers!N37,IF(newnumbers!$C55='numbers and coverage by AT'!$G$1,newnumbers!N55,IF(newnumbers!$C74='numbers and coverage by AT'!$G$1,newnumbers!N74,IF(newnumbers!$C110='numbers and coverage by AT'!$G$1,newnumbers!N110,IF(newnumbers!$C123='numbers and coverage by AT'!$G$1,newnumbers!N123,IF(newnumbers!$C144='numbers and coverage by AT'!$G$1,newnumbers!N144,IF(newnumbers!$C173='numbers and coverage by AT'!$G$1,newnumbers!N173,""))))))))</f>
        <v/>
      </c>
      <c r="O49" s="45" t="str">
        <f>IF(newnumbers!$C18='numbers and coverage by AT'!$G$1,newnumbers!O18,IF(newnumbers!$C37='numbers and coverage by AT'!$G$1,newnumbers!O37,IF(newnumbers!$C55='numbers and coverage by AT'!$G$1,newnumbers!O55,IF(newnumbers!$C74='numbers and coverage by AT'!$G$1,newnumbers!O74,IF(newnumbers!$C110='numbers and coverage by AT'!$G$1,newnumbers!O110,IF(newnumbers!$C123='numbers and coverage by AT'!$G$1,newnumbers!O123,IF(newnumbers!$C144='numbers and coverage by AT'!$G$1,newnumbers!O144,IF(newnumbers!$C173='numbers and coverage by AT'!$G$1,newnumbers!O173,""))))))))</f>
        <v/>
      </c>
      <c r="P49" s="45" t="str">
        <f>IF(newnumbers!$C18='numbers and coverage by AT'!$G$1,newnumbers!P18,IF(newnumbers!$C37='numbers and coverage by AT'!$G$1,newnumbers!P37,IF(newnumbers!$C55='numbers and coverage by AT'!$G$1,newnumbers!P55,IF(newnumbers!$C74='numbers and coverage by AT'!$G$1,newnumbers!P74,IF(newnumbers!$C110='numbers and coverage by AT'!$G$1,newnumbers!P110,IF(newnumbers!$C123='numbers and coverage by AT'!$G$1,newnumbers!P123,IF(newnumbers!$C144='numbers and coverage by AT'!$G$1,newnumbers!P144,IF(newnumbers!$C173='numbers and coverage by AT'!$G$1,newnumbers!P173,""))))))))</f>
        <v/>
      </c>
      <c r="Q49" s="46" t="str">
        <f>IF(newnumbers!$C18='numbers and coverage by AT'!$G$1,newnumbers!Q18,IF(newnumbers!$C37='numbers and coverage by AT'!$G$1,newnumbers!Q37,IF(newnumbers!$C55='numbers and coverage by AT'!$G$1,newnumbers!Q55,IF(newnumbers!$C74='numbers and coverage by AT'!$G$1,newnumbers!Q74,IF(newnumbers!$C110='numbers and coverage by AT'!$G$1,newnumbers!Q110,IF(newnumbers!$C123='numbers and coverage by AT'!$G$1,newnumbers!Q123,IF(newnumbers!$C144='numbers and coverage by AT'!$G$1,newnumbers!Q144,IF(newnumbers!$C173='numbers and coverage by AT'!$G$1,newnumbers!Q173,""))))))))</f>
        <v/>
      </c>
      <c r="R49" s="45" t="str">
        <f>IF(newnumbers!$C18='numbers and coverage by AT'!$G$1,newnumbers!R18,IF(newnumbers!$C37='numbers and coverage by AT'!$G$1,newnumbers!R37,IF(newnumbers!$C55='numbers and coverage by AT'!$G$1,newnumbers!R55,IF(newnumbers!$C74='numbers and coverage by AT'!$G$1,newnumbers!R74,IF(newnumbers!$C110='numbers and coverage by AT'!$G$1,newnumbers!R110,IF(newnumbers!$C123='numbers and coverage by AT'!$G$1,newnumbers!R123,IF(newnumbers!$C144='numbers and coverage by AT'!$G$1,newnumbers!R144,IF(newnumbers!$C173='numbers and coverage by AT'!$G$1,newnumbers!R173,""))))))))</f>
        <v/>
      </c>
      <c r="S49" s="45" t="str">
        <f>IF(newnumbers!$C18='numbers and coverage by AT'!$G$1,newnumbers!S18,IF(newnumbers!$C37='numbers and coverage by AT'!$G$1,newnumbers!S37,IF(newnumbers!$C55='numbers and coverage by AT'!$G$1,newnumbers!S55,IF(newnumbers!$C74='numbers and coverage by AT'!$G$1,newnumbers!S74,IF(newnumbers!$C110='numbers and coverage by AT'!$G$1,newnumbers!S110,IF(newnumbers!$C123='numbers and coverage by AT'!$G$1,newnumbers!S123,IF(newnumbers!$C144='numbers and coverage by AT'!$G$1,newnumbers!S144,IF(newnumbers!$C173='numbers and coverage by AT'!$G$1,newnumbers!S173,""))))))))</f>
        <v/>
      </c>
      <c r="T49" s="46" t="str">
        <f>IF(newnumbers!$C18='numbers and coverage by AT'!$G$1,newnumbers!T18,IF(newnumbers!$C37='numbers and coverage by AT'!$G$1,newnumbers!T37,IF(newnumbers!$C55='numbers and coverage by AT'!$G$1,newnumbers!T55,IF(newnumbers!$C74='numbers and coverage by AT'!$G$1,newnumbers!T74,IF(newnumbers!$C110='numbers and coverage by AT'!$G$1,newnumbers!T110,IF(newnumbers!$C123='numbers and coverage by AT'!$G$1,newnumbers!T123,IF(newnumbers!$C144='numbers and coverage by AT'!$G$1,newnumbers!T144,IF(newnumbers!$C173='numbers and coverage by AT'!$G$1,newnumbers!T173,""))))))))</f>
        <v/>
      </c>
      <c r="U49" s="45" t="str">
        <f>IF(newnumbers!$C18='numbers and coverage by AT'!$G$1,newnumbers!U18,IF(newnumbers!$C37='numbers and coverage by AT'!$G$1,newnumbers!U37,IF(newnumbers!$C55='numbers and coverage by AT'!$G$1,newnumbers!U55,IF(newnumbers!$C74='numbers and coverage by AT'!$G$1,newnumbers!U74,IF(newnumbers!$C110='numbers and coverage by AT'!$G$1,newnumbers!U110,IF(newnumbers!$C123='numbers and coverage by AT'!$G$1,newnumbers!U123,IF(newnumbers!$C144='numbers and coverage by AT'!$G$1,newnumbers!U144,IF(newnumbers!$C173='numbers and coverage by AT'!$G$1,newnumbers!U173,""))))))))</f>
        <v/>
      </c>
      <c r="V49" s="45" t="str">
        <f>IF(newnumbers!$C18='numbers and coverage by AT'!$G$1,newnumbers!V18,IF(newnumbers!$C37='numbers and coverage by AT'!$G$1,newnumbers!V37,IF(newnumbers!$C55='numbers and coverage by AT'!$G$1,newnumbers!V55,IF(newnumbers!$C74='numbers and coverage by AT'!$G$1,newnumbers!V74,IF(newnumbers!$C110='numbers and coverage by AT'!$G$1,newnumbers!V110,IF(newnumbers!$C123='numbers and coverage by AT'!$G$1,newnumbers!V123,IF(newnumbers!$C144='numbers and coverage by AT'!$G$1,newnumbers!V144,IF(newnumbers!$C173='numbers and coverage by AT'!$G$1,newnumbers!V173,""))))))))</f>
        <v/>
      </c>
      <c r="W49" s="46" t="str">
        <f>IF(newnumbers!$C18='numbers and coverage by AT'!$G$1,newnumbers!W18,IF(newnumbers!$C37='numbers and coverage by AT'!$G$1,newnumbers!W37,IF(newnumbers!$C55='numbers and coverage by AT'!$G$1,newnumbers!W55,IF(newnumbers!$C74='numbers and coverage by AT'!$G$1,newnumbers!W74,IF(newnumbers!$C110='numbers and coverage by AT'!$G$1,newnumbers!W110,IF(newnumbers!$C123='numbers and coverage by AT'!$G$1,newnumbers!W123,IF(newnumbers!$C144='numbers and coverage by AT'!$G$1,newnumbers!W144,IF(newnumbers!$C173='numbers and coverage by AT'!$G$1,newnumbers!W173,""))))))))</f>
        <v/>
      </c>
      <c r="X49" s="45" t="str">
        <f>IF(newnumbers!$C18='numbers and coverage by AT'!$G$1,newnumbers!X18,IF(newnumbers!$C37='numbers and coverage by AT'!$G$1,newnumbers!X37,IF(newnumbers!$C55='numbers and coverage by AT'!$G$1,newnumbers!X55,IF(newnumbers!$C74='numbers and coverage by AT'!$G$1,newnumbers!X74,IF(newnumbers!$C110='numbers and coverage by AT'!$G$1,newnumbers!X110,IF(newnumbers!$C123='numbers and coverage by AT'!$G$1,newnumbers!X123,IF(newnumbers!$C144='numbers and coverage by AT'!$G$1,newnumbers!X144,IF(newnumbers!$C173='numbers and coverage by AT'!$G$1,newnumbers!X173,""))))))))</f>
        <v/>
      </c>
    </row>
    <row r="50" spans="1:26" x14ac:dyDescent="0.25">
      <c r="A50" s="30" t="str">
        <f>IF(newnumbers!$C19='numbers and coverage by AT'!$G$1,newnumbers!A19,IF(newnumbers!$C38='numbers and coverage by AT'!$G$1,newnumbers!A38,IF(newnumbers!$C75='numbers and coverage by AT'!$G$1,newnumbers!A75,IF(newnumbers!$C111='numbers and coverage by AT'!$G$1,newnumbers!A111,IF(newnumbers!$C124='numbers and coverage by AT'!$G$1,newnumbers!A124,IF(newnumbers!$C145='numbers and coverage by AT'!$G$1,newnumbers!A145,""))))))</f>
        <v/>
      </c>
      <c r="B50" s="30" t="str">
        <f>IF(newnumbers!$C19='numbers and coverage by AT'!$G$1,newnumbers!B19,IF(newnumbers!$C38='numbers and coverage by AT'!$G$1,newnumbers!B38,IF(newnumbers!$C75='numbers and coverage by AT'!$G$1,newnumbers!B75,IF(newnumbers!$C111='numbers and coverage by AT'!$G$1,newnumbers!B111,IF(newnumbers!$C124='numbers and coverage by AT'!$G$1,newnumbers!B124,IF(newnumbers!$C145='numbers and coverage by AT'!$G$1,newnumbers!B145,""))))))</f>
        <v/>
      </c>
      <c r="C50" s="30" t="str">
        <f>IF('adjusted coverage'!$C19='numbers and coverage by AT'!$G$1,'adjusted coverage'!AH19,IF('adjusted coverage'!$C38='numbers and coverage by AT'!$G$1,'adjusted coverage'!AH38,IF('adjusted coverage'!$C75='numbers and coverage by AT'!$G$1,'adjusted coverage'!AH75,IF('adjusted coverage'!$C111='numbers and coverage by AT'!$G$1,'adjusted coverage'!AH111,IF('adjusted coverage'!$C124='numbers and coverage by AT'!$G$1,'adjusted coverage'!AH124,IF('adjusted coverage'!$C145='numbers and coverage by AT'!$G$1,'adjusted coverage'!AH139,IF('adjusted coverage'!$C145='numbers and coverage by AT'!$G$1,'adjusted coverage'!AH145,"")))))))</f>
        <v/>
      </c>
      <c r="D50" s="45" t="str">
        <f>IF(newnumbers!$C19='numbers and coverage by AT'!$G$1,newnumbers!D19,IF(newnumbers!$C38='numbers and coverage by AT'!$G$1,newnumbers!D38,IF(newnumbers!$C75='numbers and coverage by AT'!$G$1,newnumbers!D75,IF(newnumbers!$C111='numbers and coverage by AT'!$G$1,newnumbers!D111,IF(newnumbers!$C124='numbers and coverage by AT'!$G$1,newnumbers!D124,IF(newnumbers!$C145='numbers and coverage by AT'!$G$1,newnumbers!D145,""))))))</f>
        <v/>
      </c>
      <c r="E50" s="45" t="str">
        <f>IF(newnumbers!$C19='numbers and coverage by AT'!$G$1,newnumbers!E19,IF(newnumbers!$C38='numbers and coverage by AT'!$G$1,newnumbers!E38,IF(newnumbers!$C75='numbers and coverage by AT'!$G$1,newnumbers!E75,IF(newnumbers!$C111='numbers and coverage by AT'!$G$1,newnumbers!E111,IF(newnumbers!$C124='numbers and coverage by AT'!$G$1,newnumbers!E124,IF(newnumbers!$C145='numbers and coverage by AT'!$G$1,newnumbers!E145,""))))))</f>
        <v/>
      </c>
      <c r="F50" s="45" t="str">
        <f>IF(newnumbers!$C19='numbers and coverage by AT'!$G$1,newnumbers!F19,IF(newnumbers!$C38='numbers and coverage by AT'!$G$1,newnumbers!F38,IF(newnumbers!$C75='numbers and coverage by AT'!$G$1,newnumbers!F75,IF(newnumbers!$C111='numbers and coverage by AT'!$G$1,newnumbers!F111,IF(newnumbers!$C124='numbers and coverage by AT'!$G$1,newnumbers!F124,IF(newnumbers!$C145='numbers and coverage by AT'!$G$1,newnumbers!F145,""))))))</f>
        <v/>
      </c>
      <c r="G50" s="45" t="str">
        <f>IF(newnumbers!$C19='numbers and coverage by AT'!$G$1,newnumbers!G19,IF(newnumbers!$C38='numbers and coverage by AT'!$G$1,newnumbers!G38,IF(newnumbers!$C75='numbers and coverage by AT'!$G$1,newnumbers!G75,IF(newnumbers!$C111='numbers and coverage by AT'!$G$1,newnumbers!G111,IF(newnumbers!$C124='numbers and coverage by AT'!$G$1,newnumbers!G124,IF(newnumbers!$C145='numbers and coverage by AT'!$G$1,newnumbers!G145,""))))))</f>
        <v/>
      </c>
      <c r="H50" s="46" t="str">
        <f>IF(newnumbers!$C19='numbers and coverage by AT'!$G$1,newnumbers!H19,IF(newnumbers!$C38='numbers and coverage by AT'!$G$1,newnumbers!H38,IF(newnumbers!$C75='numbers and coverage by AT'!$G$1,newnumbers!H75,IF(newnumbers!$C111='numbers and coverage by AT'!$G$1,newnumbers!H111,IF(newnumbers!$C124='numbers and coverage by AT'!$G$1,newnumbers!H124,IF(newnumbers!$C145='numbers and coverage by AT'!$G$1,newnumbers!H145,""))))))</f>
        <v/>
      </c>
      <c r="I50" s="45" t="str">
        <f>IF(newnumbers!$C19='numbers and coverage by AT'!$G$1,newnumbers!I19,IF(newnumbers!$C38='numbers and coverage by AT'!$G$1,newnumbers!I38,IF(newnumbers!$C75='numbers and coverage by AT'!$G$1,newnumbers!I75,IF(newnumbers!$C111='numbers and coverage by AT'!$G$1,newnumbers!I111,IF(newnumbers!$C124='numbers and coverage by AT'!$G$1,newnumbers!I124,IF(newnumbers!$C145='numbers and coverage by AT'!$G$1,newnumbers!I145,""))))))</f>
        <v/>
      </c>
      <c r="J50" s="45" t="str">
        <f>IF(newnumbers!$C19='numbers and coverage by AT'!$G$1,newnumbers!J19,IF(newnumbers!$C38='numbers and coverage by AT'!$G$1,newnumbers!J38,IF(newnumbers!$C75='numbers and coverage by AT'!$G$1,newnumbers!J75,IF(newnumbers!$C111='numbers and coverage by AT'!$G$1,newnumbers!J111,IF(newnumbers!$C124='numbers and coverage by AT'!$G$1,newnumbers!J124,IF(newnumbers!$C145='numbers and coverage by AT'!$G$1,newnumbers!J145,""))))))</f>
        <v/>
      </c>
      <c r="K50" s="46" t="str">
        <f>IF(newnumbers!$C19='numbers and coverage by AT'!$G$1,newnumbers!K19,IF(newnumbers!$C38='numbers and coverage by AT'!$G$1,newnumbers!K38,IF(newnumbers!$C75='numbers and coverage by AT'!$G$1,newnumbers!K75,IF(newnumbers!$C111='numbers and coverage by AT'!$G$1,newnumbers!K111,IF(newnumbers!$C124='numbers and coverage by AT'!$G$1,newnumbers!K124,IF(newnumbers!$C145='numbers and coverage by AT'!$G$1,newnumbers!K145,""))))))</f>
        <v/>
      </c>
      <c r="L50" s="45" t="str">
        <f>IF(newnumbers!$C19='numbers and coverage by AT'!$G$1,newnumbers!L19,IF(newnumbers!$C38='numbers and coverage by AT'!$G$1,newnumbers!L38,IF(newnumbers!$C75='numbers and coverage by AT'!$G$1,newnumbers!L75,IF(newnumbers!$C111='numbers and coverage by AT'!$G$1,newnumbers!L111,IF(newnumbers!$C124='numbers and coverage by AT'!$G$1,newnumbers!L124,IF(newnumbers!$C145='numbers and coverage by AT'!$G$1,newnumbers!L145,""))))))</f>
        <v/>
      </c>
      <c r="M50" s="45" t="str">
        <f>IF(newnumbers!$C19='numbers and coverage by AT'!$G$1,newnumbers!M19,IF(newnumbers!$C38='numbers and coverage by AT'!$G$1,newnumbers!M38,IF(newnumbers!$C75='numbers and coverage by AT'!$G$1,newnumbers!M75,IF(newnumbers!$C111='numbers and coverage by AT'!$G$1,newnumbers!M111,IF(newnumbers!$C124='numbers and coverage by AT'!$G$1,newnumbers!M124,IF(newnumbers!$C145='numbers and coverage by AT'!$G$1,newnumbers!M145,""))))))</f>
        <v/>
      </c>
      <c r="N50" s="46" t="str">
        <f>IF(newnumbers!$C19='numbers and coverage by AT'!$G$1,newnumbers!N19,IF(newnumbers!$C38='numbers and coverage by AT'!$G$1,newnumbers!N38,IF(newnumbers!$C75='numbers and coverage by AT'!$G$1,newnumbers!N75,IF(newnumbers!$C111='numbers and coverage by AT'!$G$1,newnumbers!N111,IF(newnumbers!$C124='numbers and coverage by AT'!$G$1,newnumbers!N124,IF(newnumbers!$C145='numbers and coverage by AT'!$G$1,newnumbers!N145,""))))))</f>
        <v/>
      </c>
      <c r="O50" s="45" t="str">
        <f>IF(newnumbers!$C19='numbers and coverage by AT'!$G$1,newnumbers!O19,IF(newnumbers!$C38='numbers and coverage by AT'!$G$1,newnumbers!O38,IF(newnumbers!$C75='numbers and coverage by AT'!$G$1,newnumbers!O75,IF(newnumbers!$C111='numbers and coverage by AT'!$G$1,newnumbers!O111,IF(newnumbers!$C124='numbers and coverage by AT'!$G$1,newnumbers!O124,IF(newnumbers!$C145='numbers and coverage by AT'!$G$1,newnumbers!O145,""))))))</f>
        <v/>
      </c>
      <c r="P50" s="45" t="str">
        <f>IF(newnumbers!$C19='numbers and coverage by AT'!$G$1,newnumbers!P19,IF(newnumbers!$C38='numbers and coverage by AT'!$G$1,newnumbers!P38,IF(newnumbers!$C75='numbers and coverage by AT'!$G$1,newnumbers!P75,IF(newnumbers!$C111='numbers and coverage by AT'!$G$1,newnumbers!P111,IF(newnumbers!$C124='numbers and coverage by AT'!$G$1,newnumbers!P124,IF(newnumbers!$C145='numbers and coverage by AT'!$G$1,newnumbers!P145,""))))))</f>
        <v/>
      </c>
      <c r="Q50" s="46" t="str">
        <f>IF(newnumbers!$C19='numbers and coverage by AT'!$G$1,newnumbers!Q19,IF(newnumbers!$C38='numbers and coverage by AT'!$G$1,newnumbers!Q38,IF(newnumbers!$C75='numbers and coverage by AT'!$G$1,newnumbers!Q75,IF(newnumbers!$C111='numbers and coverage by AT'!$G$1,newnumbers!Q111,IF(newnumbers!$C124='numbers and coverage by AT'!$G$1,newnumbers!Q124,IF(newnumbers!$C145='numbers and coverage by AT'!$G$1,newnumbers!Q145,""))))))</f>
        <v/>
      </c>
      <c r="R50" s="45" t="str">
        <f>IF(newnumbers!$C19='numbers and coverage by AT'!$G$1,newnumbers!R19,IF(newnumbers!$C38='numbers and coverage by AT'!$G$1,newnumbers!R38,IF(newnumbers!$C75='numbers and coverage by AT'!$G$1,newnumbers!R75,IF(newnumbers!$C111='numbers and coverage by AT'!$G$1,newnumbers!R111,IF(newnumbers!$C124='numbers and coverage by AT'!$G$1,newnumbers!R124,IF(newnumbers!$C145='numbers and coverage by AT'!$G$1,newnumbers!R145,""))))))</f>
        <v/>
      </c>
      <c r="S50" s="45" t="str">
        <f>IF(newnumbers!$C19='numbers and coverage by AT'!$G$1,newnumbers!S19,IF(newnumbers!$C38='numbers and coverage by AT'!$G$1,newnumbers!S38,IF(newnumbers!$C75='numbers and coverage by AT'!$G$1,newnumbers!S75,IF(newnumbers!$C111='numbers and coverage by AT'!$G$1,newnumbers!S111,IF(newnumbers!$C124='numbers and coverage by AT'!$G$1,newnumbers!S124,IF(newnumbers!$C145='numbers and coverage by AT'!$G$1,newnumbers!S145,""))))))</f>
        <v/>
      </c>
      <c r="T50" s="46" t="str">
        <f>IF(newnumbers!$C19='numbers and coverage by AT'!$G$1,newnumbers!T19,IF(newnumbers!$C38='numbers and coverage by AT'!$G$1,newnumbers!T38,IF(newnumbers!$C75='numbers and coverage by AT'!$G$1,newnumbers!T75,IF(newnumbers!$C111='numbers and coverage by AT'!$G$1,newnumbers!T111,IF(newnumbers!$C124='numbers and coverage by AT'!$G$1,newnumbers!T124,IF(newnumbers!$C145='numbers and coverage by AT'!$G$1,newnumbers!T145,""))))))</f>
        <v/>
      </c>
      <c r="U50" s="45" t="str">
        <f>IF(newnumbers!$C19='numbers and coverage by AT'!$G$1,newnumbers!U19,IF(newnumbers!$C38='numbers and coverage by AT'!$G$1,newnumbers!U38,IF(newnumbers!$C75='numbers and coverage by AT'!$G$1,newnumbers!U75,IF(newnumbers!$C111='numbers and coverage by AT'!$G$1,newnumbers!U111,IF(newnumbers!$C124='numbers and coverage by AT'!$G$1,newnumbers!U124,IF(newnumbers!$C145='numbers and coverage by AT'!$G$1,newnumbers!U145,""))))))</f>
        <v/>
      </c>
      <c r="V50" s="45" t="str">
        <f>IF(newnumbers!$C19='numbers and coverage by AT'!$G$1,newnumbers!V19,IF(newnumbers!$C38='numbers and coverage by AT'!$G$1,newnumbers!V38,IF(newnumbers!$C75='numbers and coverage by AT'!$G$1,newnumbers!V75,IF(newnumbers!$C111='numbers and coverage by AT'!$G$1,newnumbers!V111,IF(newnumbers!$C124='numbers and coverage by AT'!$G$1,newnumbers!V124,IF(newnumbers!$C145='numbers and coverage by AT'!$G$1,newnumbers!V145,""))))))</f>
        <v/>
      </c>
      <c r="W50" s="46" t="str">
        <f>IF(newnumbers!$C19='numbers and coverage by AT'!$G$1,newnumbers!W19,IF(newnumbers!$C38='numbers and coverage by AT'!$G$1,newnumbers!W38,IF(newnumbers!$C75='numbers and coverage by AT'!$G$1,newnumbers!W75,IF(newnumbers!$C111='numbers and coverage by AT'!$G$1,newnumbers!W111,IF(newnumbers!$C124='numbers and coverage by AT'!$G$1,newnumbers!W124,IF(newnumbers!$C145='numbers and coverage by AT'!$G$1,newnumbers!W145,""))))))</f>
        <v/>
      </c>
      <c r="X50" s="45" t="str">
        <f>IF(newnumbers!$C19='numbers and coverage by AT'!$G$1,newnumbers!X19,IF(newnumbers!$C38='numbers and coverage by AT'!$G$1,newnumbers!X38,IF(newnumbers!$C75='numbers and coverage by AT'!$G$1,newnumbers!X75,IF(newnumbers!$C111='numbers and coverage by AT'!$G$1,newnumbers!X111,IF(newnumbers!$C124='numbers and coverage by AT'!$G$1,newnumbers!X124,IF(newnumbers!$C145='numbers and coverage by AT'!$G$1,newnumbers!X145,""))))))</f>
        <v/>
      </c>
    </row>
    <row r="51" spans="1:26" x14ac:dyDescent="0.25">
      <c r="A51" s="30" t="str">
        <f>IF(newnumbers!$C20='numbers and coverage by AT'!$G$1,newnumbers!A20,IF(newnumbers!$C76='numbers and coverage by AT'!$G$1,newnumbers!A76,IF(newnumbers!$C112='numbers and coverage by AT'!$G$1,newnumbers!A112,IF(newnumbers!$C125='numbers and coverage by AT'!$G$1,newnumbers!A125,IF(newnumbers!$C146='numbers and coverage by AT'!$G$1,newnumbers!A146,"")))))</f>
        <v/>
      </c>
      <c r="B51" s="30" t="str">
        <f>IF(newnumbers!$C20='numbers and coverage by AT'!$G$1,newnumbers!B20,IF(newnumbers!$C76='numbers and coverage by AT'!$G$1,newnumbers!B76,IF(newnumbers!$C112='numbers and coverage by AT'!$G$1,newnumbers!B112,IF(newnumbers!$C125='numbers and coverage by AT'!$G$1,newnumbers!B125,IF(newnumbers!$C146='numbers and coverage by AT'!$G$1,newnumbers!B146,"")))))</f>
        <v/>
      </c>
      <c r="C51" s="30" t="str">
        <f>IF('adjusted coverage'!$C20='numbers and coverage by AT'!$G$1,'adjusted coverage'!AH20,IF('adjusted coverage'!$C76='numbers and coverage by AT'!$G$1,'adjusted coverage'!AH76,IF('adjusted coverage'!$C112='numbers and coverage by AT'!$G$1,'adjusted coverage'!AH112,IF('adjusted coverage'!$C125='numbers and coverage by AT'!$G$1,'adjusted coverage'!AH125,IF('adjusted coverage'!$C146='numbers and coverage by AT'!$G$1,'adjusted coverage'!AH146,"")))))</f>
        <v/>
      </c>
      <c r="D51" s="45" t="str">
        <f>IF(newnumbers!$C20='numbers and coverage by AT'!$G$1,newnumbers!D20,IF(newnumbers!$C76='numbers and coverage by AT'!$G$1,newnumbers!D76,IF(newnumbers!$C112='numbers and coverage by AT'!$G$1,newnumbers!D112,IF(newnumbers!$C125='numbers and coverage by AT'!$G$1,newnumbers!D125,IF(newnumbers!$C146='numbers and coverage by AT'!$G$1,newnumbers!D146,"")))))</f>
        <v/>
      </c>
      <c r="E51" s="45" t="str">
        <f>IF(newnumbers!$C20='numbers and coverage by AT'!$G$1,newnumbers!E20,IF(newnumbers!$C76='numbers and coverage by AT'!$G$1,newnumbers!E76,IF(newnumbers!$C112='numbers and coverage by AT'!$G$1,newnumbers!E112,IF(newnumbers!$C125='numbers and coverage by AT'!$G$1,newnumbers!E125,IF(newnumbers!$C146='numbers and coverage by AT'!$G$1,newnumbers!E146,"")))))</f>
        <v/>
      </c>
      <c r="F51" s="45" t="str">
        <f>IF(newnumbers!$C20='numbers and coverage by AT'!$G$1,newnumbers!F20,IF(newnumbers!$C76='numbers and coverage by AT'!$G$1,newnumbers!F76,IF(newnumbers!$C112='numbers and coverage by AT'!$G$1,newnumbers!F112,IF(newnumbers!$C125='numbers and coverage by AT'!$G$1,newnumbers!F125,IF(newnumbers!$C146='numbers and coverage by AT'!$G$1,newnumbers!F146,"")))))</f>
        <v/>
      </c>
      <c r="G51" s="45" t="str">
        <f>IF(newnumbers!$C20='numbers and coverage by AT'!$G$1,newnumbers!G20,IF(newnumbers!$C76='numbers and coverage by AT'!$G$1,newnumbers!G76,IF(newnumbers!$C112='numbers and coverage by AT'!$G$1,newnumbers!G112,IF(newnumbers!$C125='numbers and coverage by AT'!$G$1,newnumbers!G125,IF(newnumbers!$C146='numbers and coverage by AT'!$G$1,newnumbers!G146,"")))))</f>
        <v/>
      </c>
      <c r="H51" s="46" t="str">
        <f>IF(newnumbers!$C20='numbers and coverage by AT'!$G$1,newnumbers!H20,IF(newnumbers!$C76='numbers and coverage by AT'!$G$1,newnumbers!H76,IF(newnumbers!$C112='numbers and coverage by AT'!$G$1,newnumbers!H112,IF(newnumbers!$C125='numbers and coverage by AT'!$G$1,newnumbers!H125,IF(newnumbers!$C146='numbers and coverage by AT'!$G$1,newnumbers!H146,"")))))</f>
        <v/>
      </c>
      <c r="I51" s="45" t="str">
        <f>IF(newnumbers!$C20='numbers and coverage by AT'!$G$1,newnumbers!I20,IF(newnumbers!$C76='numbers and coverage by AT'!$G$1,newnumbers!I76,IF(newnumbers!$C112='numbers and coverage by AT'!$G$1,newnumbers!I112,IF(newnumbers!$C125='numbers and coverage by AT'!$G$1,newnumbers!I125,IF(newnumbers!$C146='numbers and coverage by AT'!$G$1,newnumbers!I146,"")))))</f>
        <v/>
      </c>
      <c r="J51" s="45" t="str">
        <f>IF(newnumbers!$C20='numbers and coverage by AT'!$G$1,newnumbers!J20,IF(newnumbers!$C76='numbers and coverage by AT'!$G$1,newnumbers!J76,IF(newnumbers!$C112='numbers and coverage by AT'!$G$1,newnumbers!J112,IF(newnumbers!$C125='numbers and coverage by AT'!$G$1,newnumbers!J125,IF(newnumbers!$C146='numbers and coverage by AT'!$G$1,newnumbers!J146,"")))))</f>
        <v/>
      </c>
      <c r="K51" s="46" t="str">
        <f>IF(newnumbers!$C20='numbers and coverage by AT'!$G$1,newnumbers!K20,IF(newnumbers!$C76='numbers and coverage by AT'!$G$1,newnumbers!K76,IF(newnumbers!$C112='numbers and coverage by AT'!$G$1,newnumbers!K112,IF(newnumbers!$C125='numbers and coverage by AT'!$G$1,newnumbers!K125,IF(newnumbers!$C146='numbers and coverage by AT'!$G$1,newnumbers!K146,"")))))</f>
        <v/>
      </c>
      <c r="L51" s="45" t="str">
        <f>IF(newnumbers!$C20='numbers and coverage by AT'!$G$1,newnumbers!L20,IF(newnumbers!$C76='numbers and coverage by AT'!$G$1,newnumbers!L76,IF(newnumbers!$C112='numbers and coverage by AT'!$G$1,newnumbers!L112,IF(newnumbers!$C125='numbers and coverage by AT'!$G$1,newnumbers!L125,IF(newnumbers!$C146='numbers and coverage by AT'!$G$1,newnumbers!L146,"")))))</f>
        <v/>
      </c>
      <c r="M51" s="45" t="str">
        <f>IF(newnumbers!$C20='numbers and coverage by AT'!$G$1,newnumbers!M20,IF(newnumbers!$C76='numbers and coverage by AT'!$G$1,newnumbers!M76,IF(newnumbers!$C112='numbers and coverage by AT'!$G$1,newnumbers!M112,IF(newnumbers!$C125='numbers and coverage by AT'!$G$1,newnumbers!M125,IF(newnumbers!$C146='numbers and coverage by AT'!$G$1,newnumbers!M146,"")))))</f>
        <v/>
      </c>
      <c r="N51" s="46" t="str">
        <f>IF(newnumbers!$C20='numbers and coverage by AT'!$G$1,newnumbers!N20,IF(newnumbers!$C76='numbers and coverage by AT'!$G$1,newnumbers!N76,IF(newnumbers!$C112='numbers and coverage by AT'!$G$1,newnumbers!N112,IF(newnumbers!$C125='numbers and coverage by AT'!$G$1,newnumbers!N125,IF(newnumbers!$C146='numbers and coverage by AT'!$G$1,newnumbers!N146,"")))))</f>
        <v/>
      </c>
      <c r="O51" s="45" t="str">
        <f>IF(newnumbers!$C20='numbers and coverage by AT'!$G$1,newnumbers!O20,IF(newnumbers!$C76='numbers and coverage by AT'!$G$1,newnumbers!O76,IF(newnumbers!$C112='numbers and coverage by AT'!$G$1,newnumbers!O112,IF(newnumbers!$C125='numbers and coverage by AT'!$G$1,newnumbers!O125,IF(newnumbers!$C146='numbers and coverage by AT'!$G$1,newnumbers!O146,"")))))</f>
        <v/>
      </c>
      <c r="P51" s="45" t="str">
        <f>IF(newnumbers!$C20='numbers and coverage by AT'!$G$1,newnumbers!P20,IF(newnumbers!$C76='numbers and coverage by AT'!$G$1,newnumbers!P76,IF(newnumbers!$C112='numbers and coverage by AT'!$G$1,newnumbers!P112,IF(newnumbers!$C125='numbers and coverage by AT'!$G$1,newnumbers!P125,IF(newnumbers!$C146='numbers and coverage by AT'!$G$1,newnumbers!P146,"")))))</f>
        <v/>
      </c>
      <c r="Q51" s="46" t="str">
        <f>IF(newnumbers!$C20='numbers and coverage by AT'!$G$1,newnumbers!Q20,IF(newnumbers!$C76='numbers and coverage by AT'!$G$1,newnumbers!Q76,IF(newnumbers!$C112='numbers and coverage by AT'!$G$1,newnumbers!Q112,IF(newnumbers!$C125='numbers and coverage by AT'!$G$1,newnumbers!Q125,IF(newnumbers!$C146='numbers and coverage by AT'!$G$1,newnumbers!Q146,"")))))</f>
        <v/>
      </c>
      <c r="R51" s="45" t="str">
        <f>IF(newnumbers!$C20='numbers and coverage by AT'!$G$1,newnumbers!R20,IF(newnumbers!$C76='numbers and coverage by AT'!$G$1,newnumbers!R76,IF(newnumbers!$C112='numbers and coverage by AT'!$G$1,newnumbers!R112,IF(newnumbers!$C125='numbers and coverage by AT'!$G$1,newnumbers!R125,IF(newnumbers!$C146='numbers and coverage by AT'!$G$1,newnumbers!R146,"")))))</f>
        <v/>
      </c>
      <c r="S51" s="45" t="str">
        <f>IF(newnumbers!$C20='numbers and coverage by AT'!$G$1,newnumbers!S20,IF(newnumbers!$C76='numbers and coverage by AT'!$G$1,newnumbers!S76,IF(newnumbers!$C112='numbers and coverage by AT'!$G$1,newnumbers!S112,IF(newnumbers!$C125='numbers and coverage by AT'!$G$1,newnumbers!S125,IF(newnumbers!$C146='numbers and coverage by AT'!$G$1,newnumbers!S146,"")))))</f>
        <v/>
      </c>
      <c r="T51" s="46" t="str">
        <f>IF(newnumbers!$C20='numbers and coverage by AT'!$G$1,newnumbers!T20,IF(newnumbers!$C76='numbers and coverage by AT'!$G$1,newnumbers!T76,IF(newnumbers!$C112='numbers and coverage by AT'!$G$1,newnumbers!T112,IF(newnumbers!$C125='numbers and coverage by AT'!$G$1,newnumbers!T125,IF(newnumbers!$C146='numbers and coverage by AT'!$G$1,newnumbers!T146,"")))))</f>
        <v/>
      </c>
      <c r="U51" s="45" t="str">
        <f>IF(newnumbers!$C20='numbers and coverage by AT'!$G$1,newnumbers!U20,IF(newnumbers!$C76='numbers and coverage by AT'!$G$1,newnumbers!U76,IF(newnumbers!$C112='numbers and coverage by AT'!$G$1,newnumbers!U112,IF(newnumbers!$C125='numbers and coverage by AT'!$G$1,newnumbers!U125,IF(newnumbers!$C146='numbers and coverage by AT'!$G$1,newnumbers!U146,"")))))</f>
        <v/>
      </c>
      <c r="V51" s="45" t="str">
        <f>IF(newnumbers!$C20='numbers and coverage by AT'!$G$1,newnumbers!V20,IF(newnumbers!$C76='numbers and coverage by AT'!$G$1,newnumbers!V76,IF(newnumbers!$C112='numbers and coverage by AT'!$G$1,newnumbers!V112,IF(newnumbers!$C125='numbers and coverage by AT'!$G$1,newnumbers!V125,IF(newnumbers!$C146='numbers and coverage by AT'!$G$1,newnumbers!V146,"")))))</f>
        <v/>
      </c>
      <c r="W51" s="46" t="str">
        <f>IF(newnumbers!$C20='numbers and coverage by AT'!$G$1,newnumbers!W20,IF(newnumbers!$C76='numbers and coverage by AT'!$G$1,newnumbers!W76,IF(newnumbers!$C112='numbers and coverage by AT'!$G$1,newnumbers!W112,IF(newnumbers!$C125='numbers and coverage by AT'!$G$1,newnumbers!W125,IF(newnumbers!$C146='numbers and coverage by AT'!$G$1,newnumbers!W146,"")))))</f>
        <v/>
      </c>
      <c r="X51" s="45" t="str">
        <f>IF(newnumbers!$C20='numbers and coverage by AT'!$G$1,newnumbers!X20,IF(newnumbers!$C76='numbers and coverage by AT'!$G$1,newnumbers!X76,IF(newnumbers!$C112='numbers and coverage by AT'!$G$1,newnumbers!X112,IF(newnumbers!$C125='numbers and coverage by AT'!$G$1,newnumbers!X125,IF(newnumbers!$C146='numbers and coverage by AT'!$G$1,newnumbers!X146,"")))))</f>
        <v/>
      </c>
    </row>
    <row r="52" spans="1:26" x14ac:dyDescent="0.25">
      <c r="A52" s="30" t="str">
        <f>IF(newnumbers!$C77='numbers and coverage by AT'!$G$1,newnumbers!A77,IF(newnumbers!$C113='numbers and coverage by AT'!$G$1,newnumbers!A113,IF(newnumbers!$C147='numbers and coverage by AT'!$G$1,newnumbers!A147,"")))</f>
        <v/>
      </c>
      <c r="B52" s="30" t="str">
        <f>IF(newnumbers!$C77='numbers and coverage by AT'!$G$1,newnumbers!B77,IF(newnumbers!$C113='numbers and coverage by AT'!$G$1,newnumbers!B113,IF(newnumbers!$C147='numbers and coverage by AT'!$G$1,newnumbers!B147,"")))</f>
        <v/>
      </c>
      <c r="C52" s="30" t="str">
        <f>IF('adjusted coverage'!$C77='numbers and coverage by AT'!$G$1,'adjusted coverage'!AH77,IF('adjusted coverage'!$C113='numbers and coverage by AT'!$G$1,'adjusted coverage'!AH113,IF('adjusted coverage'!$C147='numbers and coverage by AT'!$G$1,'adjusted coverage'!AH147,"")))</f>
        <v/>
      </c>
      <c r="D52" s="45" t="str">
        <f>IF(newnumbers!$C77='numbers and coverage by AT'!$G$1,newnumbers!D77,IF(newnumbers!$C113='numbers and coverage by AT'!$G$1,newnumbers!D113,IF(newnumbers!$C147='numbers and coverage by AT'!$G$1,newnumbers!D147,"")))</f>
        <v/>
      </c>
      <c r="E52" s="45" t="str">
        <f>IF(newnumbers!$C77='numbers and coverage by AT'!$G$1,newnumbers!E77,IF(newnumbers!$C113='numbers and coverage by AT'!$G$1,newnumbers!E113,IF(newnumbers!$C147='numbers and coverage by AT'!$G$1,newnumbers!E147,"")))</f>
        <v/>
      </c>
      <c r="F52" s="45" t="str">
        <f>IF(newnumbers!$C77='numbers and coverage by AT'!$G$1,newnumbers!F77,IF(newnumbers!$C113='numbers and coverage by AT'!$G$1,newnumbers!F113,IF(newnumbers!$C147='numbers and coverage by AT'!$G$1,newnumbers!F147,"")))</f>
        <v/>
      </c>
      <c r="G52" s="45" t="str">
        <f>IF(newnumbers!$C77='numbers and coverage by AT'!$G$1,newnumbers!G77,IF(newnumbers!$C113='numbers and coverage by AT'!$G$1,newnumbers!G113,IF(newnumbers!$C147='numbers and coverage by AT'!$G$1,newnumbers!G147,"")))</f>
        <v/>
      </c>
      <c r="H52" s="46" t="str">
        <f>IF(newnumbers!$C77='numbers and coverage by AT'!$G$1,newnumbers!H77,IF(newnumbers!$C113='numbers and coverage by AT'!$G$1,newnumbers!H113,IF(newnumbers!$C147='numbers and coverage by AT'!$G$1,newnumbers!H147,"")))</f>
        <v/>
      </c>
      <c r="I52" s="45" t="str">
        <f>IF(newnumbers!$C77='numbers and coverage by AT'!$G$1,newnumbers!I77,IF(newnumbers!$C113='numbers and coverage by AT'!$G$1,newnumbers!I113,IF(newnumbers!$C147='numbers and coverage by AT'!$G$1,newnumbers!I147,"")))</f>
        <v/>
      </c>
      <c r="J52" s="45" t="str">
        <f>IF(newnumbers!$C77='numbers and coverage by AT'!$G$1,newnumbers!J77,IF(newnumbers!$C113='numbers and coverage by AT'!$G$1,newnumbers!J113,IF(newnumbers!$C147='numbers and coverage by AT'!$G$1,newnumbers!J147,"")))</f>
        <v/>
      </c>
      <c r="K52" s="46" t="str">
        <f>IF(newnumbers!$C77='numbers and coverage by AT'!$G$1,newnumbers!K77,IF(newnumbers!$C113='numbers and coverage by AT'!$G$1,newnumbers!K113,IF(newnumbers!$C147='numbers and coverage by AT'!$G$1,newnumbers!K147,"")))</f>
        <v/>
      </c>
      <c r="L52" s="45" t="str">
        <f>IF(newnumbers!$C77='numbers and coverage by AT'!$G$1,newnumbers!L77,IF(newnumbers!$C113='numbers and coverage by AT'!$G$1,newnumbers!L113,IF(newnumbers!$C147='numbers and coverage by AT'!$G$1,newnumbers!L147,"")))</f>
        <v/>
      </c>
      <c r="M52" s="45" t="str">
        <f>IF(newnumbers!$C77='numbers and coverage by AT'!$G$1,newnumbers!M77,IF(newnumbers!$C113='numbers and coverage by AT'!$G$1,newnumbers!M113,IF(newnumbers!$C147='numbers and coverage by AT'!$G$1,newnumbers!M147,"")))</f>
        <v/>
      </c>
      <c r="N52" s="46" t="str">
        <f>IF(newnumbers!$C77='numbers and coverage by AT'!$G$1,newnumbers!N77,IF(newnumbers!$C113='numbers and coverage by AT'!$G$1,newnumbers!N113,IF(newnumbers!$C147='numbers and coverage by AT'!$G$1,newnumbers!N147,"")))</f>
        <v/>
      </c>
      <c r="O52" s="45" t="str">
        <f>IF(newnumbers!$C77='numbers and coverage by AT'!$G$1,newnumbers!O77,IF(newnumbers!$C113='numbers and coverage by AT'!$G$1,newnumbers!O113,IF(newnumbers!$C147='numbers and coverage by AT'!$G$1,newnumbers!O147,"")))</f>
        <v/>
      </c>
      <c r="P52" s="45" t="str">
        <f>IF(newnumbers!$C77='numbers and coverage by AT'!$G$1,newnumbers!P77,IF(newnumbers!$C113='numbers and coverage by AT'!$G$1,newnumbers!P113,IF(newnumbers!$C147='numbers and coverage by AT'!$G$1,newnumbers!P147,"")))</f>
        <v/>
      </c>
      <c r="Q52" s="46" t="str">
        <f>IF(newnumbers!$C77='numbers and coverage by AT'!$G$1,newnumbers!Q77,IF(newnumbers!$C113='numbers and coverage by AT'!$G$1,newnumbers!Q113,IF(newnumbers!$C147='numbers and coverage by AT'!$G$1,newnumbers!Q147,"")))</f>
        <v/>
      </c>
      <c r="R52" s="45" t="str">
        <f>IF(newnumbers!$C77='numbers and coverage by AT'!$G$1,newnumbers!R77,IF(newnumbers!$C113='numbers and coverage by AT'!$G$1,newnumbers!R113,IF(newnumbers!$C147='numbers and coverage by AT'!$G$1,newnumbers!R147,"")))</f>
        <v/>
      </c>
      <c r="S52" s="45" t="str">
        <f>IF(newnumbers!$C77='numbers and coverage by AT'!$G$1,newnumbers!S77,IF(newnumbers!$C113='numbers and coverage by AT'!$G$1,newnumbers!S113,IF(newnumbers!$C147='numbers and coverage by AT'!$G$1,newnumbers!S147,"")))</f>
        <v/>
      </c>
      <c r="T52" s="46" t="str">
        <f>IF(newnumbers!$C77='numbers and coverage by AT'!$G$1,newnumbers!T77,IF(newnumbers!$C113='numbers and coverage by AT'!$G$1,newnumbers!T113,IF(newnumbers!$C147='numbers and coverage by AT'!$G$1,newnumbers!T147,"")))</f>
        <v/>
      </c>
      <c r="U52" s="45" t="str">
        <f>IF(newnumbers!$C77='numbers and coverage by AT'!$G$1,newnumbers!U77,IF(newnumbers!$C113='numbers and coverage by AT'!$G$1,newnumbers!U113,IF(newnumbers!$C147='numbers and coverage by AT'!$G$1,newnumbers!U147,"")))</f>
        <v/>
      </c>
      <c r="V52" s="45" t="str">
        <f>IF(newnumbers!$C77='numbers and coverage by AT'!$G$1,newnumbers!V77,IF(newnumbers!$C113='numbers and coverage by AT'!$G$1,newnumbers!V113,IF(newnumbers!$C147='numbers and coverage by AT'!$G$1,newnumbers!V147,"")))</f>
        <v/>
      </c>
      <c r="W52" s="46" t="str">
        <f>IF(newnumbers!$C77='numbers and coverage by AT'!$G$1,newnumbers!W77,IF(newnumbers!$C113='numbers and coverage by AT'!$G$1,newnumbers!W113,IF(newnumbers!$C147='numbers and coverage by AT'!$G$1,newnumbers!W147,"")))</f>
        <v/>
      </c>
      <c r="X52" s="45" t="str">
        <f>IF(newnumbers!$C77='numbers and coverage by AT'!$G$1,newnumbers!X77,IF(newnumbers!$C113='numbers and coverage by AT'!$G$1,newnumbers!X113,IF(newnumbers!$C147='numbers and coverage by AT'!$G$1,newnumbers!X147,"")))</f>
        <v/>
      </c>
    </row>
    <row r="53" spans="1:26" x14ac:dyDescent="0.25">
      <c r="A53" s="30" t="str">
        <f>IF(newnumbers!$C78='numbers and coverage by AT'!$G$1,newnumbers!A78,IF(newnumbers!$C114='numbers and coverage by AT'!$G$1,newnumbers!A114,IF(newnumbers!$C148='numbers and coverage by AT'!$G$1,newnumbers!A148,"")))</f>
        <v/>
      </c>
      <c r="B53" s="30" t="str">
        <f>IF(newnumbers!$C78='numbers and coverage by AT'!$G$1,newnumbers!B78,IF(newnumbers!$C114='numbers and coverage by AT'!$G$1,newnumbers!B114,IF(newnumbers!$C148='numbers and coverage by AT'!$G$1,newnumbers!B148,"")))</f>
        <v/>
      </c>
      <c r="C53" s="30" t="str">
        <f>IF('adjusted coverage'!$C78='numbers and coverage by AT'!$G$1,'adjusted coverage'!AH78,IF('adjusted coverage'!$C114='numbers and coverage by AT'!$G$1,'adjusted coverage'!AH114,IF('adjusted coverage'!$C148='numbers and coverage by AT'!$G$1,'adjusted coverage'!AH148,"")))</f>
        <v/>
      </c>
      <c r="D53" s="45" t="str">
        <f>IF(newnumbers!$C78='numbers and coverage by AT'!$G$1,newnumbers!D78,IF(newnumbers!$C114='numbers and coverage by AT'!$G$1,newnumbers!D114,IF(newnumbers!$C148='numbers and coverage by AT'!$G$1,newnumbers!D148,"")))</f>
        <v/>
      </c>
      <c r="E53" s="45" t="str">
        <f>IF(newnumbers!$C78='numbers and coverage by AT'!$G$1,newnumbers!E78,IF(newnumbers!$C114='numbers and coverage by AT'!$G$1,newnumbers!E114,IF(newnumbers!$C148='numbers and coverage by AT'!$G$1,newnumbers!E148,"")))</f>
        <v/>
      </c>
      <c r="F53" s="45" t="str">
        <f>IF(newnumbers!$C78='numbers and coverage by AT'!$G$1,newnumbers!F78,IF(newnumbers!$C114='numbers and coverage by AT'!$G$1,newnumbers!F114,IF(newnumbers!$C148='numbers and coverage by AT'!$G$1,newnumbers!F148,"")))</f>
        <v/>
      </c>
      <c r="G53" s="45" t="str">
        <f>IF(newnumbers!$C78='numbers and coverage by AT'!$G$1,newnumbers!G78,IF(newnumbers!$C114='numbers and coverage by AT'!$G$1,newnumbers!G114,IF(newnumbers!$C148='numbers and coverage by AT'!$G$1,newnumbers!G148,"")))</f>
        <v/>
      </c>
      <c r="H53" s="46" t="str">
        <f>IF(newnumbers!$C78='numbers and coverage by AT'!$G$1,newnumbers!H78,IF(newnumbers!$C114='numbers and coverage by AT'!$G$1,newnumbers!H114,IF(newnumbers!$C148='numbers and coverage by AT'!$G$1,newnumbers!H148,"")))</f>
        <v/>
      </c>
      <c r="I53" s="45" t="str">
        <f>IF(newnumbers!$C78='numbers and coverage by AT'!$G$1,newnumbers!I78,IF(newnumbers!$C114='numbers and coverage by AT'!$G$1,newnumbers!I114,IF(newnumbers!$C148='numbers and coverage by AT'!$G$1,newnumbers!I148,"")))</f>
        <v/>
      </c>
      <c r="J53" s="45" t="str">
        <f>IF(newnumbers!$C78='numbers and coverage by AT'!$G$1,newnumbers!J78,IF(newnumbers!$C114='numbers and coverage by AT'!$G$1,newnumbers!J114,IF(newnumbers!$C148='numbers and coverage by AT'!$G$1,newnumbers!J148,"")))</f>
        <v/>
      </c>
      <c r="K53" s="46" t="str">
        <f>IF(newnumbers!$C78='numbers and coverage by AT'!$G$1,newnumbers!K78,IF(newnumbers!$C114='numbers and coverage by AT'!$G$1,newnumbers!K114,IF(newnumbers!$C148='numbers and coverage by AT'!$G$1,newnumbers!K148,"")))</f>
        <v/>
      </c>
      <c r="L53" s="45" t="str">
        <f>IF(newnumbers!$C78='numbers and coverage by AT'!$G$1,newnumbers!L78,IF(newnumbers!$C114='numbers and coverage by AT'!$G$1,newnumbers!L114,IF(newnumbers!$C148='numbers and coverage by AT'!$G$1,newnumbers!L148,"")))</f>
        <v/>
      </c>
      <c r="M53" s="45" t="str">
        <f>IF(newnumbers!$C78='numbers and coverage by AT'!$G$1,newnumbers!M78,IF(newnumbers!$C114='numbers and coverage by AT'!$G$1,newnumbers!M114,IF(newnumbers!$C148='numbers and coverage by AT'!$G$1,newnumbers!M148,"")))</f>
        <v/>
      </c>
      <c r="N53" s="46" t="str">
        <f>IF(newnumbers!$C78='numbers and coverage by AT'!$G$1,newnumbers!N78,IF(newnumbers!$C114='numbers and coverage by AT'!$G$1,newnumbers!N114,IF(newnumbers!$C148='numbers and coverage by AT'!$G$1,newnumbers!N148,"")))</f>
        <v/>
      </c>
      <c r="O53" s="45" t="str">
        <f>IF(newnumbers!$C78='numbers and coverage by AT'!$G$1,newnumbers!O78,IF(newnumbers!$C114='numbers and coverage by AT'!$G$1,newnumbers!O114,IF(newnumbers!$C148='numbers and coverage by AT'!$G$1,newnumbers!O148,"")))</f>
        <v/>
      </c>
      <c r="P53" s="45" t="str">
        <f>IF(newnumbers!$C78='numbers and coverage by AT'!$G$1,newnumbers!P78,IF(newnumbers!$C114='numbers and coverage by AT'!$G$1,newnumbers!P114,IF(newnumbers!$C148='numbers and coverage by AT'!$G$1,newnumbers!P148,"")))</f>
        <v/>
      </c>
      <c r="Q53" s="46" t="str">
        <f>IF(newnumbers!$C78='numbers and coverage by AT'!$G$1,newnumbers!Q78,IF(newnumbers!$C114='numbers and coverage by AT'!$G$1,newnumbers!Q114,IF(newnumbers!$C148='numbers and coverage by AT'!$G$1,newnumbers!Q148,"")))</f>
        <v/>
      </c>
      <c r="R53" s="45" t="str">
        <f>IF(newnumbers!$C78='numbers and coverage by AT'!$G$1,newnumbers!R78,IF(newnumbers!$C114='numbers and coverage by AT'!$G$1,newnumbers!R114,IF(newnumbers!$C148='numbers and coverage by AT'!$G$1,newnumbers!R148,"")))</f>
        <v/>
      </c>
      <c r="S53" s="45" t="str">
        <f>IF(newnumbers!$C78='numbers and coverage by AT'!$G$1,newnumbers!S78,IF(newnumbers!$C114='numbers and coverage by AT'!$G$1,newnumbers!S114,IF(newnumbers!$C148='numbers and coverage by AT'!$G$1,newnumbers!S148,"")))</f>
        <v/>
      </c>
      <c r="T53" s="46" t="str">
        <f>IF(newnumbers!$C78='numbers and coverage by AT'!$G$1,newnumbers!T78,IF(newnumbers!$C114='numbers and coverage by AT'!$G$1,newnumbers!T114,IF(newnumbers!$C148='numbers and coverage by AT'!$G$1,newnumbers!T148,"")))</f>
        <v/>
      </c>
      <c r="U53" s="45" t="str">
        <f>IF(newnumbers!$C78='numbers and coverage by AT'!$G$1,newnumbers!U78,IF(newnumbers!$C114='numbers and coverage by AT'!$G$1,newnumbers!U114,IF(newnumbers!$C148='numbers and coverage by AT'!$G$1,newnumbers!U148,"")))</f>
        <v/>
      </c>
      <c r="V53" s="45" t="str">
        <f>IF(newnumbers!$C78='numbers and coverage by AT'!$G$1,newnumbers!V78,IF(newnumbers!$C114='numbers and coverage by AT'!$G$1,newnumbers!V114,IF(newnumbers!$C148='numbers and coverage by AT'!$G$1,newnumbers!V148,"")))</f>
        <v/>
      </c>
      <c r="W53" s="46" t="str">
        <f>IF(newnumbers!$C78='numbers and coverage by AT'!$G$1,newnumbers!W78,IF(newnumbers!$C114='numbers and coverage by AT'!$G$1,newnumbers!W114,IF(newnumbers!$C148='numbers and coverage by AT'!$G$1,newnumbers!W148,"")))</f>
        <v/>
      </c>
      <c r="X53" s="45" t="str">
        <f>IF(newnumbers!$C78='numbers and coverage by AT'!$G$1,newnumbers!X78,IF(newnumbers!$C114='numbers and coverage by AT'!$G$1,newnumbers!X114,IF(newnumbers!$C148='numbers and coverage by AT'!$G$1,newnumbers!X148,"")))</f>
        <v/>
      </c>
      <c r="Z53" s="25"/>
    </row>
    <row r="54" spans="1:26" x14ac:dyDescent="0.25">
      <c r="A54" s="30" t="str">
        <f>IF(newnumbers!$C115='numbers and coverage by AT'!$G$1,newnumbers!A115,IF(newnumbers!$C149='numbers and coverage by AT'!$G$1,newnumbers!A149,""))</f>
        <v/>
      </c>
      <c r="B54" s="30" t="str">
        <f>IF(newnumbers!$C115='numbers and coverage by AT'!$G$1,newnumbers!B115,IF(newnumbers!$C149='numbers and coverage by AT'!$G$1,newnumbers!B149,""))</f>
        <v/>
      </c>
      <c r="C54" s="30" t="str">
        <f>IF('adjusted coverage'!$C115='numbers and coverage by AT'!$G$1,'adjusted coverage'!AH115,IF('adjusted coverage'!$C149='numbers and coverage by AT'!$G$1,'adjusted coverage'!AH149,""))</f>
        <v/>
      </c>
      <c r="D54" s="45" t="str">
        <f>IF(newnumbers!$C115='numbers and coverage by AT'!$G$1,newnumbers!D115,IF(newnumbers!$C149='numbers and coverage by AT'!$G$1,newnumbers!D149,""))</f>
        <v/>
      </c>
      <c r="E54" s="45" t="str">
        <f>IF(newnumbers!$C115='numbers and coverage by AT'!$G$1,newnumbers!E115,IF(newnumbers!$C149='numbers and coverage by AT'!$G$1,newnumbers!E149,""))</f>
        <v/>
      </c>
      <c r="F54" s="45" t="str">
        <f>IF(newnumbers!$C115='numbers and coverage by AT'!$G$1,newnumbers!F115,IF(newnumbers!$C149='numbers and coverage by AT'!$G$1,newnumbers!F149,""))</f>
        <v/>
      </c>
      <c r="G54" s="45" t="str">
        <f>IF(newnumbers!$C115='numbers and coverage by AT'!$G$1,newnumbers!G115,IF(newnumbers!$C149='numbers and coverage by AT'!$G$1,newnumbers!G149,""))</f>
        <v/>
      </c>
      <c r="H54" s="46" t="str">
        <f>IF(newnumbers!$C115='numbers and coverage by AT'!$G$1,newnumbers!H115,IF(newnumbers!$C149='numbers and coverage by AT'!$G$1,newnumbers!H149,""))</f>
        <v/>
      </c>
      <c r="I54" s="45" t="str">
        <f>IF(newnumbers!$C115='numbers and coverage by AT'!$G$1,newnumbers!I115,IF(newnumbers!$C149='numbers and coverage by AT'!$G$1,newnumbers!I149,""))</f>
        <v/>
      </c>
      <c r="J54" s="45" t="str">
        <f>IF(newnumbers!$C115='numbers and coverage by AT'!$G$1,newnumbers!J115,IF(newnumbers!$C149='numbers and coverage by AT'!$G$1,newnumbers!J149,""))</f>
        <v/>
      </c>
      <c r="K54" s="46" t="str">
        <f>IF(newnumbers!$C115='numbers and coverage by AT'!$G$1,newnumbers!K115,IF(newnumbers!$C149='numbers and coverage by AT'!$G$1,newnumbers!K149,""))</f>
        <v/>
      </c>
      <c r="L54" s="45" t="str">
        <f>IF(newnumbers!$C115='numbers and coverage by AT'!$G$1,newnumbers!L115,IF(newnumbers!$C149='numbers and coverage by AT'!$G$1,newnumbers!L149,""))</f>
        <v/>
      </c>
      <c r="M54" s="45" t="str">
        <f>IF(newnumbers!$C115='numbers and coverage by AT'!$G$1,newnumbers!M115,IF(newnumbers!$C149='numbers and coverage by AT'!$G$1,newnumbers!M149,""))</f>
        <v/>
      </c>
      <c r="N54" s="46" t="str">
        <f>IF(newnumbers!$C115='numbers and coverage by AT'!$G$1,newnumbers!N115,IF(newnumbers!$C149='numbers and coverage by AT'!$G$1,newnumbers!N149,""))</f>
        <v/>
      </c>
      <c r="O54" s="45" t="str">
        <f>IF(newnumbers!$C115='numbers and coverage by AT'!$G$1,newnumbers!O115,IF(newnumbers!$C149='numbers and coverage by AT'!$G$1,newnumbers!O149,""))</f>
        <v/>
      </c>
      <c r="P54" s="45" t="str">
        <f>IF(newnumbers!$C115='numbers and coverage by AT'!$G$1,newnumbers!P115,IF(newnumbers!$C149='numbers and coverage by AT'!$G$1,newnumbers!P149,""))</f>
        <v/>
      </c>
      <c r="Q54" s="46" t="str">
        <f>IF(newnumbers!$C115='numbers and coverage by AT'!$G$1,newnumbers!Q115,IF(newnumbers!$C149='numbers and coverage by AT'!$G$1,newnumbers!Q149,""))</f>
        <v/>
      </c>
      <c r="R54" s="45" t="str">
        <f>IF(newnumbers!$C115='numbers and coverage by AT'!$G$1,newnumbers!R115,IF(newnumbers!$C149='numbers and coverage by AT'!$G$1,newnumbers!R149,""))</f>
        <v/>
      </c>
      <c r="S54" s="45" t="str">
        <f>IF(newnumbers!$C115='numbers and coverage by AT'!$G$1,newnumbers!S115,IF(newnumbers!$C149='numbers and coverage by AT'!$G$1,newnumbers!S149,""))</f>
        <v/>
      </c>
      <c r="T54" s="46" t="str">
        <f>IF(newnumbers!$C115='numbers and coverage by AT'!$G$1,newnumbers!T115,IF(newnumbers!$C149='numbers and coverage by AT'!$G$1,newnumbers!T149,""))</f>
        <v/>
      </c>
      <c r="U54" s="45" t="str">
        <f>IF(newnumbers!$C115='numbers and coverage by AT'!$G$1,newnumbers!U115,IF(newnumbers!$C149='numbers and coverage by AT'!$G$1,newnumbers!U149,""))</f>
        <v/>
      </c>
      <c r="V54" s="45" t="str">
        <f>IF(newnumbers!$C115='numbers and coverage by AT'!$G$1,newnumbers!V115,IF(newnumbers!$C149='numbers and coverage by AT'!$G$1,newnumbers!V149,""))</f>
        <v/>
      </c>
      <c r="W54" s="46" t="str">
        <f>IF(newnumbers!$C115='numbers and coverage by AT'!$G$1,newnumbers!W115,IF(newnumbers!$C149='numbers and coverage by AT'!$G$1,newnumbers!W149,""))</f>
        <v/>
      </c>
      <c r="X54" s="45" t="str">
        <f>IF(newnumbers!$C115='numbers and coverage by AT'!$G$1,newnumbers!X115,IF(newnumbers!$C149='numbers and coverage by AT'!$G$1,newnumbers!X149,""))</f>
        <v/>
      </c>
    </row>
    <row r="55" spans="1:26" x14ac:dyDescent="0.25">
      <c r="A55" s="30" t="str">
        <f>IF(newnumbers!$C116='numbers and coverage by AT'!$G$1,newnumbers!A116,"")</f>
        <v/>
      </c>
      <c r="B55" s="30" t="str">
        <f>IF(newnumbers!$C116='numbers and coverage by AT'!$G$1,newnumbers!B116,"")</f>
        <v/>
      </c>
      <c r="C55" s="30" t="str">
        <f>IF('adjusted coverage'!$C116='numbers and coverage by AT'!$G$1,'adjusted coverage'!AH116,"")</f>
        <v/>
      </c>
      <c r="D55" s="45" t="str">
        <f>IF(newnumbers!$C116='numbers and coverage by AT'!$G$1,newnumbers!D116,"")</f>
        <v/>
      </c>
      <c r="E55" s="45" t="str">
        <f>IF(newnumbers!$C116='numbers and coverage by AT'!$G$1,newnumbers!E116,"")</f>
        <v/>
      </c>
      <c r="F55" s="45" t="str">
        <f>IF(newnumbers!$C116='numbers and coverage by AT'!$G$1,newnumbers!F116,"")</f>
        <v/>
      </c>
      <c r="G55" s="45" t="str">
        <f>IF(newnumbers!$C116='numbers and coverage by AT'!$G$1,newnumbers!G116,"")</f>
        <v/>
      </c>
      <c r="H55" s="46" t="str">
        <f>IF(newnumbers!$C116='numbers and coverage by AT'!$G$1,newnumbers!H116,"")</f>
        <v/>
      </c>
      <c r="I55" s="45" t="str">
        <f>IF(newnumbers!$C116='numbers and coverage by AT'!$G$1,newnumbers!I116,"")</f>
        <v/>
      </c>
      <c r="J55" s="45" t="str">
        <f>IF(newnumbers!$C116='numbers and coverage by AT'!$G$1,newnumbers!J116,"")</f>
        <v/>
      </c>
      <c r="K55" s="46" t="str">
        <f>IF(newnumbers!$C116='numbers and coverage by AT'!$G$1,newnumbers!K116,"")</f>
        <v/>
      </c>
      <c r="L55" s="45" t="str">
        <f>IF(newnumbers!$C116='numbers and coverage by AT'!$G$1,newnumbers!L116,"")</f>
        <v/>
      </c>
      <c r="M55" s="45" t="str">
        <f>IF(newnumbers!$C116='numbers and coverage by AT'!$G$1,newnumbers!M116,"")</f>
        <v/>
      </c>
      <c r="N55" s="46" t="str">
        <f>IF(newnumbers!$C116='numbers and coverage by AT'!$G$1,newnumbers!N116,"")</f>
        <v/>
      </c>
      <c r="O55" s="45" t="str">
        <f>IF(newnumbers!$C116='numbers and coverage by AT'!$G$1,newnumbers!O116,"")</f>
        <v/>
      </c>
      <c r="P55" s="45" t="str">
        <f>IF(newnumbers!$C116='numbers and coverage by AT'!$G$1,newnumbers!P116,"")</f>
        <v/>
      </c>
      <c r="Q55" s="46" t="str">
        <f>IF(newnumbers!$C116='numbers and coverage by AT'!$G$1,newnumbers!Q116,"")</f>
        <v/>
      </c>
      <c r="R55" s="45" t="str">
        <f>IF(newnumbers!$C116='numbers and coverage by AT'!$G$1,newnumbers!R116,"")</f>
        <v/>
      </c>
      <c r="S55" s="45" t="str">
        <f>IF(newnumbers!$C116='numbers and coverage by AT'!$G$1,newnumbers!S116,"")</f>
        <v/>
      </c>
      <c r="T55" s="46" t="str">
        <f>IF(newnumbers!$C116='numbers and coverage by AT'!$G$1,newnumbers!T116,"")</f>
        <v/>
      </c>
      <c r="U55" s="45" t="str">
        <f>IF(newnumbers!$C116='numbers and coverage by AT'!$G$1,newnumbers!U116,"")</f>
        <v/>
      </c>
      <c r="V55" s="45" t="str">
        <f>IF(newnumbers!$C116='numbers and coverage by AT'!$G$1,newnumbers!V116,"")</f>
        <v/>
      </c>
      <c r="W55" s="46" t="str">
        <f>IF(newnumbers!$C116='numbers and coverage by AT'!$G$1,newnumbers!W116,"")</f>
        <v/>
      </c>
      <c r="X55" s="45" t="str">
        <f>IF(newnumbers!$C116='numbers and coverage by AT'!$G$1,newnumbers!X116,"")</f>
        <v/>
      </c>
    </row>
    <row r="56" spans="1:26" x14ac:dyDescent="0.25">
      <c r="D56" s="36"/>
      <c r="E56" s="36"/>
      <c r="F56" s="36"/>
      <c r="G56" s="36"/>
      <c r="H56" s="36"/>
      <c r="I56" s="36"/>
      <c r="J56" s="36"/>
      <c r="K56" s="36"/>
      <c r="L56" s="36"/>
      <c r="M56" s="36"/>
      <c r="N56" s="36"/>
      <c r="O56" s="36"/>
      <c r="P56" s="36"/>
      <c r="Q56" s="36"/>
      <c r="R56" s="36"/>
      <c r="S56" s="36"/>
      <c r="T56" s="36"/>
      <c r="U56" s="36"/>
      <c r="V56" s="36"/>
      <c r="W56" s="36"/>
      <c r="X56" s="36"/>
    </row>
  </sheetData>
  <sheetProtection password="E67A" sheet="1" objects="1" scenarios="1"/>
  <customSheetViews>
    <customSheetView guid="{08EC0CBE-9C85-4092-ADCC-B618E2366753}">
      <pane ySplit="4" topLeftCell="A22" activePane="bottomLeft" state="frozen"/>
      <selection pane="bottomLeft" activeCell="D24" sqref="D24"/>
      <pageMargins left="0.7" right="0.7" top="0.75" bottom="0.75" header="0.3" footer="0.3"/>
      <pageSetup paperSize="9" orientation="portrait" r:id="rId1"/>
    </customSheetView>
  </customSheetViews>
  <mergeCells count="119">
    <mergeCell ref="K29:L29"/>
    <mergeCell ref="W25:X25"/>
    <mergeCell ref="W26:X26"/>
    <mergeCell ref="W27:X27"/>
    <mergeCell ref="W28:X28"/>
    <mergeCell ref="W29:X29"/>
    <mergeCell ref="W30:X30"/>
    <mergeCell ref="N37:O37"/>
    <mergeCell ref="Q37:R37"/>
    <mergeCell ref="T37:U37"/>
    <mergeCell ref="W37:X37"/>
    <mergeCell ref="N29:O29"/>
    <mergeCell ref="N30:O30"/>
    <mergeCell ref="N31:O31"/>
    <mergeCell ref="N32:O32"/>
    <mergeCell ref="N33:O33"/>
    <mergeCell ref="T29:U29"/>
    <mergeCell ref="T30:U30"/>
    <mergeCell ref="T31:U31"/>
    <mergeCell ref="T32:U32"/>
    <mergeCell ref="T33:U33"/>
    <mergeCell ref="Q29:R29"/>
    <mergeCell ref="Q30:R30"/>
    <mergeCell ref="Q31:R31"/>
    <mergeCell ref="Q32:R32"/>
    <mergeCell ref="Q33:R33"/>
    <mergeCell ref="H37:I37"/>
    <mergeCell ref="K37:L37"/>
    <mergeCell ref="W31:X31"/>
    <mergeCell ref="W32:X32"/>
    <mergeCell ref="W33:X33"/>
    <mergeCell ref="W34:X34"/>
    <mergeCell ref="W35:X35"/>
    <mergeCell ref="W36:X36"/>
    <mergeCell ref="Q34:R34"/>
    <mergeCell ref="Q35:R35"/>
    <mergeCell ref="Q36:R36"/>
    <mergeCell ref="T34:U34"/>
    <mergeCell ref="T35:U35"/>
    <mergeCell ref="T36:U36"/>
    <mergeCell ref="K30:L30"/>
    <mergeCell ref="K31:L31"/>
    <mergeCell ref="K32:L32"/>
    <mergeCell ref="K33:L33"/>
    <mergeCell ref="K34:L34"/>
    <mergeCell ref="K35:L35"/>
    <mergeCell ref="K36:L36"/>
    <mergeCell ref="N34:O34"/>
    <mergeCell ref="N35:O35"/>
    <mergeCell ref="N36:O36"/>
    <mergeCell ref="E34:F34"/>
    <mergeCell ref="E35:F35"/>
    <mergeCell ref="E36:F36"/>
    <mergeCell ref="E37:F37"/>
    <mergeCell ref="H25:I25"/>
    <mergeCell ref="H26:I26"/>
    <mergeCell ref="H27:I27"/>
    <mergeCell ref="H28:I28"/>
    <mergeCell ref="H29:I29"/>
    <mergeCell ref="H30:I30"/>
    <mergeCell ref="H31:I31"/>
    <mergeCell ref="H32:I32"/>
    <mergeCell ref="H33:I33"/>
    <mergeCell ref="H34:I34"/>
    <mergeCell ref="H35:I35"/>
    <mergeCell ref="E29:F29"/>
    <mergeCell ref="E30:F30"/>
    <mergeCell ref="E31:F31"/>
    <mergeCell ref="E32:F32"/>
    <mergeCell ref="E33:F33"/>
    <mergeCell ref="H36:I36"/>
    <mergeCell ref="E25:F25"/>
    <mergeCell ref="E26:F26"/>
    <mergeCell ref="E27:F27"/>
    <mergeCell ref="T24:U24"/>
    <mergeCell ref="G1:P1"/>
    <mergeCell ref="E4:M4"/>
    <mergeCell ref="E3:M3"/>
    <mergeCell ref="E28:F28"/>
    <mergeCell ref="N25:O25"/>
    <mergeCell ref="N26:O26"/>
    <mergeCell ref="N27:O27"/>
    <mergeCell ref="N28:O28"/>
    <mergeCell ref="T25:U25"/>
    <mergeCell ref="T26:U26"/>
    <mergeCell ref="T27:U27"/>
    <mergeCell ref="T28:U28"/>
    <mergeCell ref="K25:L25"/>
    <mergeCell ref="K26:L26"/>
    <mergeCell ref="K27:L27"/>
    <mergeCell ref="K28:L28"/>
    <mergeCell ref="Q25:R25"/>
    <mergeCell ref="Q26:R26"/>
    <mergeCell ref="Q27:R27"/>
    <mergeCell ref="Q28:R28"/>
    <mergeCell ref="D41:F41"/>
    <mergeCell ref="G41:I41"/>
    <mergeCell ref="J41:L41"/>
    <mergeCell ref="M41:O41"/>
    <mergeCell ref="P41:R41"/>
    <mergeCell ref="S41:U41"/>
    <mergeCell ref="V41:X41"/>
    <mergeCell ref="A1:B1"/>
    <mergeCell ref="D1:F1"/>
    <mergeCell ref="A6:C6"/>
    <mergeCell ref="A23:C23"/>
    <mergeCell ref="E24:F24"/>
    <mergeCell ref="W7:X7"/>
    <mergeCell ref="E7:F7"/>
    <mergeCell ref="H7:I7"/>
    <mergeCell ref="K7:L7"/>
    <mergeCell ref="N7:O7"/>
    <mergeCell ref="Q7:R7"/>
    <mergeCell ref="T7:U7"/>
    <mergeCell ref="W24:X24"/>
    <mergeCell ref="H24:I24"/>
    <mergeCell ref="K24:L24"/>
    <mergeCell ref="N24:O24"/>
    <mergeCell ref="Q24:R24"/>
  </mergeCells>
  <dataValidations count="1">
    <dataValidation type="list" allowBlank="1" showInputMessage="1" showErrorMessage="1" sqref="E2:N2 G1:P1">
      <formula1>ATs</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workbookViewId="0">
      <selection activeCell="C12" sqref="C12"/>
    </sheetView>
  </sheetViews>
  <sheetFormatPr defaultRowHeight="15" x14ac:dyDescent="0.25"/>
  <cols>
    <col min="1" max="1" width="8.5703125" bestFit="1" customWidth="1"/>
    <col min="2" max="2" width="34.7109375" bestFit="1" customWidth="1"/>
    <col min="3" max="3" width="81.85546875" bestFit="1" customWidth="1"/>
    <col min="4" max="4" width="11.7109375" bestFit="1" customWidth="1"/>
    <col min="5" max="6" width="16.28515625" bestFit="1" customWidth="1"/>
    <col min="7"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3" x14ac:dyDescent="0.25">
      <c r="A1" t="s">
        <v>0</v>
      </c>
      <c r="B1" t="s">
        <v>1</v>
      </c>
      <c r="C1" t="s">
        <v>2</v>
      </c>
      <c r="D1" t="s">
        <v>3</v>
      </c>
      <c r="E1" s="1" t="s">
        <v>381</v>
      </c>
      <c r="F1" s="1" t="s">
        <v>382</v>
      </c>
      <c r="G1" t="s">
        <v>6</v>
      </c>
      <c r="H1" s="1" t="s">
        <v>383</v>
      </c>
      <c r="I1" s="1" t="s">
        <v>391</v>
      </c>
      <c r="J1" t="s">
        <v>9</v>
      </c>
      <c r="K1" s="1" t="s">
        <v>384</v>
      </c>
      <c r="L1" s="1" t="s">
        <v>392</v>
      </c>
      <c r="M1" t="s">
        <v>12</v>
      </c>
      <c r="N1" s="1" t="s">
        <v>385</v>
      </c>
      <c r="O1" s="1" t="s">
        <v>393</v>
      </c>
      <c r="P1" t="s">
        <v>15</v>
      </c>
      <c r="Q1" s="1" t="s">
        <v>386</v>
      </c>
      <c r="R1" s="1" t="s">
        <v>394</v>
      </c>
      <c r="S1" t="s">
        <v>18</v>
      </c>
      <c r="T1" s="1" t="s">
        <v>387</v>
      </c>
      <c r="U1" s="1" t="s">
        <v>390</v>
      </c>
      <c r="V1" t="s">
        <v>21</v>
      </c>
      <c r="W1" s="1" t="s">
        <v>388</v>
      </c>
      <c r="X1" s="1" t="s">
        <v>389</v>
      </c>
      <c r="Y1" t="s">
        <v>24</v>
      </c>
      <c r="Z1" s="1" t="s">
        <v>395</v>
      </c>
      <c r="AA1" s="1" t="s">
        <v>396</v>
      </c>
      <c r="AB1" t="s">
        <v>27</v>
      </c>
      <c r="AC1" s="1" t="s">
        <v>397</v>
      </c>
      <c r="AD1" s="1" t="s">
        <v>398</v>
      </c>
      <c r="AE1" t="s">
        <v>30</v>
      </c>
      <c r="AF1" s="1" t="s">
        <v>399</v>
      </c>
      <c r="AG1" s="1" t="s">
        <v>400</v>
      </c>
    </row>
    <row r="2" spans="1:33" x14ac:dyDescent="0.25">
      <c r="A2" t="s">
        <v>33</v>
      </c>
      <c r="B2" t="s">
        <v>34</v>
      </c>
      <c r="C2" t="s">
        <v>35</v>
      </c>
      <c r="D2" s="1">
        <f>IF(('adjusted coverage'!D2*(0.95-'adjusted coverage'!E2))&lt;0,0,('adjusted coverage'!D2*(0.95-'adjusted coverage'!E2)))</f>
        <v>3.4290000000000456</v>
      </c>
      <c r="E2" s="1">
        <f>'adjusted numbers'!D2-'adjusted numbers'!E2</f>
        <v>98.679000000000087</v>
      </c>
      <c r="F2" s="1">
        <f>'adjusted numbers'!E2-'adjusted numbers'!F2</f>
        <v>183.26099999999997</v>
      </c>
      <c r="G2" s="1">
        <f>IF(('adjusted coverage'!G2*(0.95-'adjusted coverage'!H2))&lt;0,0,('adjusted coverage'!G2*(0.95-'adjusted coverage'!H2)))</f>
        <v>31.871599999999987</v>
      </c>
      <c r="H2" s="1">
        <f>'adjusted numbers'!G2-'adjusted numbers'!H2</f>
        <v>124.52160000000003</v>
      </c>
      <c r="I2" s="1">
        <f>'adjusted numbers'!H2-'adjusted numbers'!I2</f>
        <v>192.34139999999979</v>
      </c>
      <c r="J2" s="1">
        <f>IF(('adjusted coverage'!J2*(0.95-'adjusted coverage'!K2))&lt;0,0,('adjusted coverage'!J2*(0.95-'adjusted coverage'!K2)))</f>
        <v>47.23479999999978</v>
      </c>
      <c r="K2" s="1">
        <f>'adjusted numbers'!J2-'adjusted numbers'!K2</f>
        <v>137.0347999999999</v>
      </c>
      <c r="L2" s="1">
        <f>'adjusted numbers'!K2-'adjusted numbers'!L2</f>
        <v>181.75520000000006</v>
      </c>
      <c r="M2" s="1">
        <f>IF(('adjusted coverage'!M2*(0.95-'adjusted coverage'!N2))&lt;0,0,('adjusted coverage'!M2*(0.95-'adjusted coverage'!N2)))</f>
        <v>68.550300000000007</v>
      </c>
      <c r="N2" s="1">
        <f>'adjusted numbers'!M2-'adjusted numbers'!N2</f>
        <v>153.60030000000006</v>
      </c>
      <c r="O2" s="1">
        <f>'adjusted numbers'!N2-'adjusted numbers'!O2</f>
        <v>171.29070000000002</v>
      </c>
      <c r="P2" s="1">
        <f>IF(('adjusted coverage'!P2*(0.95-'adjusted coverage'!Q2))&lt;0,0,('adjusted coverage'!P2*(0.95-'adjusted coverage'!Q2)))</f>
        <v>85.050033600000063</v>
      </c>
      <c r="Q2" s="1">
        <f>'adjusted numbers'!P2-'adjusted numbers'!Q2</f>
        <v>172.2000336000001</v>
      </c>
      <c r="R2" s="1">
        <f>'adjusted numbers'!Q2-'adjusted numbers'!R2</f>
        <v>161.80007549999982</v>
      </c>
      <c r="S2" s="1">
        <f>IF(('adjusted coverage'!S2*(0.95-'adjusted coverage'!T2))&lt;0,0,('adjusted coverage'!S2*(0.95-'adjusted coverage'!T2)))</f>
        <v>94.850023589999765</v>
      </c>
      <c r="T2" s="1">
        <f>'adjusted numbers'!S2-'adjusted numbers'!T2</f>
        <v>177.80002358999991</v>
      </c>
      <c r="U2" s="1">
        <f>'adjusted numbers'!T2-'adjusted numbers'!U2</f>
        <v>165.69999095999992</v>
      </c>
      <c r="V2" s="1">
        <f>IF(('adjusted coverage'!V2*(0.95-'adjusted coverage'!W2))&lt;0,0,('adjusted coverage'!V2*(0.95-'adjusted coverage'!W2)))</f>
        <v>46.899925799999998</v>
      </c>
      <c r="W2" s="1">
        <f>'adjusted numbers'!V2-'adjusted numbers'!W2</f>
        <v>137.89992580000012</v>
      </c>
      <c r="X2" s="1">
        <f>'adjusted numbers'!W2-'adjusted numbers'!X2</f>
        <v>152.60001119999993</v>
      </c>
      <c r="Y2" s="1">
        <f>IF(('adjusted coverage'!Y2*(0.95-'adjusted coverage'!Z2))&lt;0,0,('adjusted coverage'!Y2*(0.95-'adjusted coverage'!Z2)))</f>
        <v>46.950053549999808</v>
      </c>
      <c r="Z2" s="1">
        <f>'adjusted numbers'!Y2-'adjusted numbers'!Z2</f>
        <v>137.20005354999989</v>
      </c>
      <c r="AA2" s="1">
        <f>'adjusted numbers'!Z2-'adjusted numbers'!AA2</f>
        <v>134.29992394999999</v>
      </c>
      <c r="AB2" s="1">
        <f>IF(('adjusted coverage'!AB2*(0.95-'adjusted coverage'!AC2))&lt;0,0,('adjusted coverage'!AB2*(0.95-'adjusted coverage'!AC2)))</f>
        <v>48.900035839999973</v>
      </c>
      <c r="AC2" s="1">
        <f>'adjusted numbers'!AB2-'adjusted numbers'!AC2</f>
        <v>139.30003583999996</v>
      </c>
      <c r="AD2" s="1">
        <f>'adjusted numbers'!AC2-'adjusted numbers'!AD2</f>
        <v>133.69991855999979</v>
      </c>
      <c r="AE2" s="1">
        <f>IF(('adjusted coverage'!AE2*(0.95-'adjusted coverage'!AF2))&lt;0,0,('adjusted coverage'!AE2*(0.95-'adjusted coverage'!AF2)))</f>
        <v>5.8999641599998043</v>
      </c>
      <c r="AF2" s="1">
        <f>'adjusted numbers'!AE2-'adjusted numbers'!AF2</f>
        <v>98.699964159999809</v>
      </c>
      <c r="AG2" s="1">
        <f>'adjusted numbers'!AF2-'adjusted numbers'!AG2</f>
        <v>134.30004863999989</v>
      </c>
    </row>
    <row r="3" spans="1:33" x14ac:dyDescent="0.25">
      <c r="A3" t="s">
        <v>36</v>
      </c>
      <c r="B3" t="s">
        <v>37</v>
      </c>
      <c r="C3" t="s">
        <v>35</v>
      </c>
      <c r="D3" s="1">
        <f>IF(('adjusted coverage'!D3*(0.95-'adjusted coverage'!E3))&lt;0,0,('adjusted coverage'!D3*(0.95-'adjusted coverage'!E3)))</f>
        <v>0</v>
      </c>
      <c r="E3" s="1">
        <f>'adjusted numbers'!D3-'adjusted numbers'!E3</f>
        <v>190.49519999999984</v>
      </c>
      <c r="F3" s="1">
        <f>'adjusted numbers'!E3-'adjusted numbers'!F3</f>
        <v>505.62080000000014</v>
      </c>
      <c r="G3" s="1">
        <f>IF(('adjusted coverage'!G3*(0.95-'adjusted coverage'!H3))&lt;0,0,('adjusted coverage'!G3*(0.95-'adjusted coverage'!H3)))</f>
        <v>23.069999999999595</v>
      </c>
      <c r="H3" s="1">
        <f>'adjusted numbers'!G3-'adjusted numbers'!H3</f>
        <v>215.31999999999971</v>
      </c>
      <c r="I3" s="1">
        <f>'adjusted numbers'!H3-'adjusted numbers'!I3</f>
        <v>444.09750000000031</v>
      </c>
      <c r="J3" s="1">
        <f>IF(('adjusted coverage'!J3*(0.95-'adjusted coverage'!K3))&lt;0,0,('adjusted coverage'!J3*(0.95-'adjusted coverage'!K3)))</f>
        <v>56.836399999999593</v>
      </c>
      <c r="K3" s="1">
        <f>'adjusted numbers'!J3-'adjusted numbers'!K3</f>
        <v>245.03639999999996</v>
      </c>
      <c r="L3" s="1">
        <f>'adjusted numbers'!K3-'adjusted numbers'!L3</f>
        <v>411.7815999999998</v>
      </c>
      <c r="M3" s="1">
        <f>IF(('adjusted coverage'!M3*(0.95-'adjusted coverage'!N3))&lt;0,0,('adjusted coverage'!M3*(0.95-'adjusted coverage'!N3)))</f>
        <v>151.90500000000014</v>
      </c>
      <c r="N3" s="1">
        <f>'adjusted numbers'!M3-'adjusted numbers'!N3</f>
        <v>337.1550000000002</v>
      </c>
      <c r="O3" s="1">
        <f>'adjusted numbers'!N3-'adjusted numbers'!O3</f>
        <v>422.36999999999989</v>
      </c>
      <c r="P3" s="1">
        <f>IF(('adjusted coverage'!P3*(0.95-'adjusted coverage'!Q3))&lt;0,0,('adjusted coverage'!P3*(0.95-'adjusted coverage'!Q3)))</f>
        <v>153.19985579999974</v>
      </c>
      <c r="Q3" s="1">
        <f>'adjusted numbers'!P3-'adjusted numbers'!Q3</f>
        <v>325.49985579999975</v>
      </c>
      <c r="R3" s="1">
        <f>'adjusted numbers'!Q3-'adjusted numbers'!R3</f>
        <v>384.50002790000053</v>
      </c>
      <c r="S3" s="1">
        <f>IF(('adjusted coverage'!S3*(0.95-'adjusted coverage'!T3))&lt;0,0,('adjusted coverage'!S3*(0.95-'adjusted coverage'!T3)))</f>
        <v>147.50005599999955</v>
      </c>
      <c r="T3" s="1">
        <f>'adjusted numbers'!S3-'adjusted numbers'!T3</f>
        <v>332.50005599999986</v>
      </c>
      <c r="U3" s="1">
        <f>'adjusted numbers'!T3-'adjusted numbers'!U3</f>
        <v>429.49995899999976</v>
      </c>
      <c r="V3" s="1">
        <f>IF(('adjusted coverage'!V3*(0.95-'adjusted coverage'!W3))&lt;0,0,('adjusted coverage'!V3*(0.95-'adjusted coverage'!W3)))</f>
        <v>163.25000090999961</v>
      </c>
      <c r="W3" s="1">
        <f>'adjusted numbers'!V3-'adjusted numbers'!W3</f>
        <v>376.60000090999984</v>
      </c>
      <c r="X3" s="1">
        <f>'adjusted numbers'!W3-'adjusted numbers'!X3</f>
        <v>441.89999274000002</v>
      </c>
      <c r="Y3" s="1">
        <f>IF(('adjusted coverage'!Y3*(0.95-'adjusted coverage'!Z3))&lt;0,0,('adjusted coverage'!Y3*(0.95-'adjusted coverage'!Z3)))</f>
        <v>0</v>
      </c>
      <c r="Z3" s="1">
        <f>'adjusted numbers'!Y3-'adjusted numbers'!Z3</f>
        <v>83.299886320000041</v>
      </c>
      <c r="AA3" s="1">
        <f>'adjusted numbers'!Z3-'adjusted numbers'!AA3</f>
        <v>138.70000368000001</v>
      </c>
      <c r="AB3" s="1">
        <f>IF(('adjusted coverage'!AB3*(0.95-'adjusted coverage'!AC3))&lt;0,0,('adjusted coverage'!AB3*(0.95-'adjusted coverage'!AC3)))</f>
        <v>0</v>
      </c>
      <c r="AC3" s="1">
        <f>'adjusted numbers'!AB3-'adjusted numbers'!AC3</f>
        <v>50.40014224000015</v>
      </c>
      <c r="AD3" s="1">
        <f>'adjusted numbers'!AC3-'adjusted numbers'!AD3</f>
        <v>89.099928160000218</v>
      </c>
      <c r="AE3" s="1">
        <f>IF(('adjusted coverage'!AE3*(0.95-'adjusted coverage'!AF3))&lt;0,0,('adjusted coverage'!AE3*(0.95-'adjusted coverage'!AF3)))</f>
        <v>0</v>
      </c>
      <c r="AF3" s="1">
        <f>'adjusted numbers'!AE3-'adjusted numbers'!AF3</f>
        <v>72.799755209999603</v>
      </c>
      <c r="AG3" s="1">
        <f>'adjusted numbers'!AF3-'adjusted numbers'!AG3</f>
        <v>108.69994674000009</v>
      </c>
    </row>
    <row r="4" spans="1:33" x14ac:dyDescent="0.25">
      <c r="A4" t="s">
        <v>38</v>
      </c>
      <c r="B4" t="s">
        <v>39</v>
      </c>
      <c r="C4" t="s">
        <v>35</v>
      </c>
      <c r="D4" s="1">
        <f>IF(('adjusted coverage'!D4*(0.95-'adjusted coverage'!E4))&lt;0,0,('adjusted coverage'!D4*(0.95-'adjusted coverage'!E4)))</f>
        <v>63.99999999999973</v>
      </c>
      <c r="E4" s="1">
        <f>'adjusted numbers'!D4-'adjusted numbers'!E4</f>
        <v>374.5</v>
      </c>
      <c r="F4" s="1">
        <f>'adjusted numbers'!E4-'adjusted numbers'!F4</f>
        <v>667.5</v>
      </c>
      <c r="G4" s="1">
        <f>IF(('adjusted coverage'!G4*(0.95-'adjusted coverage'!H4))&lt;0,0,('adjusted coverage'!G4*(0.95-'adjusted coverage'!H4)))</f>
        <v>62.737999999999687</v>
      </c>
      <c r="H4" s="1">
        <f>'adjusted numbers'!G4-'adjusted numbers'!H4</f>
        <v>392.9380000000001</v>
      </c>
      <c r="I4" s="1">
        <f>'adjusted numbers'!H4-'adjusted numbers'!I4</f>
        <v>746.25200000000041</v>
      </c>
      <c r="J4" s="1">
        <f>IF(('adjusted coverage'!J4*(0.95-'adjusted coverage'!K4))&lt;0,0,('adjusted coverage'!J4*(0.95-'adjusted coverage'!K4)))</f>
        <v>40.899999999999302</v>
      </c>
      <c r="K4" s="1">
        <f>'adjusted numbers'!J4-'adjusted numbers'!K4</f>
        <v>351.39999999999964</v>
      </c>
      <c r="L4" s="1">
        <f>'adjusted numbers'!K4-'adjusted numbers'!L4</f>
        <v>589.60000000000036</v>
      </c>
      <c r="M4" s="1">
        <f>IF(('adjusted coverage'!M4*(0.95-'adjusted coverage'!N4))&lt;0,0,('adjusted coverage'!M4*(0.95-'adjusted coverage'!N4)))</f>
        <v>120.69999999999955</v>
      </c>
      <c r="N4" s="1">
        <f>'adjusted numbers'!M4-'adjusted numbers'!N4</f>
        <v>431.19999999999982</v>
      </c>
      <c r="O4" s="1">
        <f>'adjusted numbers'!N4-'adjusted numbers'!O4</f>
        <v>554.80000000000018</v>
      </c>
      <c r="P4" s="1">
        <f>IF(('adjusted coverage'!P4*(0.95-'adjusted coverage'!Q4))&lt;0,0,('adjusted coverage'!P4*(0.95-'adjusted coverage'!Q4)))</f>
        <v>131.89999999999958</v>
      </c>
      <c r="Q4" s="1">
        <f>'adjusted numbers'!P4-'adjusted numbers'!Q4</f>
        <v>442.39999999999964</v>
      </c>
      <c r="R4" s="1">
        <f>'adjusted numbers'!Q4-'adjusted numbers'!R4</f>
        <v>482.10000000000036</v>
      </c>
      <c r="S4" s="1">
        <f>IF(('adjusted coverage'!S4*(0.95-'adjusted coverage'!T4))&lt;0,0,('adjusted coverage'!S4*(0.95-'adjusted coverage'!T4)))</f>
        <v>107.95017296999985</v>
      </c>
      <c r="T4" s="1">
        <f>'adjusted numbers'!S4-'adjusted numbers'!T4</f>
        <v>391.30017296999995</v>
      </c>
      <c r="U4" s="1">
        <f>'adjusted numbers'!T4-'adjusted numbers'!U4</f>
        <v>446.70008493000023</v>
      </c>
      <c r="V4" s="1">
        <f>IF(('adjusted coverage'!V4*(0.95-'adjusted coverage'!W4))&lt;0,0,('adjusted coverage'!V4*(0.95-'adjusted coverage'!W4)))</f>
        <v>190.35008882999986</v>
      </c>
      <c r="W4" s="1">
        <f>'adjusted numbers'!V4-'adjusted numbers'!W4</f>
        <v>511.0000888300001</v>
      </c>
      <c r="X4" s="1">
        <f>'adjusted numbers'!W4-'adjusted numbers'!X4</f>
        <v>552.49976616999993</v>
      </c>
      <c r="Y4" s="1">
        <f>IF(('adjusted coverage'!Y4*(0.95-'adjusted coverage'!Z4))&lt;0,0,('adjusted coverage'!Y4*(0.95-'adjusted coverage'!Z4)))</f>
        <v>43.100078399999397</v>
      </c>
      <c r="Z4" s="1">
        <f>'adjusted numbers'!Y4-'adjusted numbers'!Z4</f>
        <v>356.30007839999962</v>
      </c>
      <c r="AA4" s="1">
        <f>'adjusted numbers'!Z4-'adjusted numbers'!AA4</f>
        <v>390.19990680000046</v>
      </c>
      <c r="AB4" s="1">
        <f>IF(('adjusted coverage'!AB4*(0.95-'adjusted coverage'!AC4))&lt;0,0,('adjusted coverage'!AB4*(0.95-'adjusted coverage'!AC4)))</f>
        <v>32.399854960000049</v>
      </c>
      <c r="AC4" s="1">
        <f>'adjusted numbers'!AB4-'adjusted numbers'!AC4</f>
        <v>343.69985496000027</v>
      </c>
      <c r="AD4" s="1">
        <f>'adjusted numbers'!AC4-'adjusted numbers'!AD4</f>
        <v>455.80010563999986</v>
      </c>
      <c r="AE4" s="1">
        <f>IF(('adjusted coverage'!AE4*(0.95-'adjusted coverage'!AF4))&lt;0,0,('adjusted coverage'!AE4*(0.95-'adjusted coverage'!AF4)))</f>
        <v>0</v>
      </c>
      <c r="AF4" s="1">
        <f>'adjusted numbers'!AE4-'adjusted numbers'!AF4</f>
        <v>319.19979559999956</v>
      </c>
      <c r="AG4" s="1">
        <f>'adjusted numbers'!AF4-'adjusted numbers'!AG4</f>
        <v>377.29990739999994</v>
      </c>
    </row>
    <row r="5" spans="1:33" x14ac:dyDescent="0.25">
      <c r="A5" t="s">
        <v>40</v>
      </c>
      <c r="B5" t="s">
        <v>41</v>
      </c>
      <c r="C5" t="s">
        <v>35</v>
      </c>
      <c r="D5" s="1">
        <f>IF(('adjusted coverage'!D5*(0.95-'adjusted coverage'!E5))&lt;0,0,('adjusted coverage'!D5*(0.95-'adjusted coverage'!E5)))</f>
        <v>31.366299999999477</v>
      </c>
      <c r="E5" s="1">
        <f>'adjusted numbers'!D5-'adjusted numbers'!E5</f>
        <v>322.21630000000005</v>
      </c>
      <c r="F5" s="1">
        <f>'adjusted numbers'!E5-'adjusted numbers'!F5</f>
        <v>579.2397000000019</v>
      </c>
      <c r="G5" s="1">
        <f>IF(('adjusted coverage'!G5*(0.95-'adjusted coverage'!H5))&lt;0,0,('adjusted coverage'!G5*(0.95-'adjusted coverage'!H5)))</f>
        <v>16.491500000000777</v>
      </c>
      <c r="H5" s="1">
        <f>'adjusted numbers'!G5-'adjusted numbers'!H5</f>
        <v>297.04150000000118</v>
      </c>
      <c r="I5" s="1">
        <f>'adjusted numbers'!H5-'adjusted numbers'!I5</f>
        <v>542.64700000000084</v>
      </c>
      <c r="J5" s="1">
        <f>IF(('adjusted coverage'!J5*(0.95-'adjusted coverage'!K5))&lt;0,0,('adjusted coverage'!J5*(0.95-'adjusted coverage'!K5)))</f>
        <v>94.084900000000403</v>
      </c>
      <c r="K5" s="1">
        <f>'adjusted numbers'!J5-'adjusted numbers'!K5</f>
        <v>376.53490000000056</v>
      </c>
      <c r="L5" s="1">
        <f>'adjusted numbers'!K5-'adjusted numbers'!L5</f>
        <v>534.48509999999987</v>
      </c>
      <c r="M5" s="1">
        <f>IF(('adjusted coverage'!M5*(0.95-'adjusted coverage'!N5))&lt;0,0,('adjusted coverage'!M5*(0.95-'adjusted coverage'!N5)))</f>
        <v>209.8859999999996</v>
      </c>
      <c r="N5" s="1">
        <f>'adjusted numbers'!M5-'adjusted numbers'!N5</f>
        <v>491.03600000000006</v>
      </c>
      <c r="O5" s="1">
        <f>'adjusted numbers'!N5-'adjusted numbers'!O5</f>
        <v>551.60150000000158</v>
      </c>
      <c r="P5" s="1">
        <f>IF(('adjusted coverage'!P5*(0.95-'adjusted coverage'!Q5))&lt;0,0,('adjusted coverage'!P5*(0.95-'adjusted coverage'!Q5)))</f>
        <v>191.55016212000018</v>
      </c>
      <c r="Q5" s="1">
        <f>'adjusted numbers'!P5-'adjusted numbers'!Q5</f>
        <v>459.90016212000046</v>
      </c>
      <c r="R5" s="1">
        <f>'adjusted numbers'!Q5-'adjusted numbers'!R5</f>
        <v>469.60010222999972</v>
      </c>
      <c r="S5" s="1">
        <f>IF(('adjusted coverage'!S5*(0.95-'adjusted coverage'!T5))&lt;0,0,('adjusted coverage'!S5*(0.95-'adjusted coverage'!T5)))</f>
        <v>132.39977880000009</v>
      </c>
      <c r="T5" s="1">
        <f>'adjusted numbers'!S5-'adjusted numbers'!T5</f>
        <v>402.49977880000006</v>
      </c>
      <c r="U5" s="1">
        <f>'adjusted numbers'!T5-'adjusted numbers'!U5</f>
        <v>369.99999629999911</v>
      </c>
      <c r="V5" s="1">
        <f>IF(('adjusted coverage'!V5*(0.95-'adjusted coverage'!W5))&lt;0,0,('adjusted coverage'!V5*(0.95-'adjusted coverage'!W5)))</f>
        <v>64.553999999999689</v>
      </c>
      <c r="W5" s="1">
        <f>'adjusted numbers'!V5-'adjusted numbers'!W5</f>
        <v>342.80400000000009</v>
      </c>
      <c r="X5" s="1">
        <f>'adjusted numbers'!W5-'adjusted numbers'!X5</f>
        <v>358.38600000000042</v>
      </c>
      <c r="Y5" s="1">
        <f>IF(('adjusted coverage'!Y5*(0.95-'adjusted coverage'!Z5))&lt;0,0,('adjusted coverage'!Y5*(0.95-'adjusted coverage'!Z5)))</f>
        <v>0</v>
      </c>
      <c r="Z5" s="1">
        <f>'adjusted numbers'!Y5-'adjusted numbers'!Z5</f>
        <v>207.89975478999986</v>
      </c>
      <c r="AA5" s="1">
        <f>'adjusted numbers'!Z5-'adjusted numbers'!AA5</f>
        <v>179.60000871000011</v>
      </c>
      <c r="AB5" s="1">
        <f>IF(('adjusted coverage'!AB5*(0.95-'adjusted coverage'!AC5))&lt;0,0,('adjusted coverage'!AB5*(0.95-'adjusted coverage'!AC5)))</f>
        <v>0</v>
      </c>
      <c r="AC5" s="1">
        <f>'adjusted numbers'!AB5-'adjusted numbers'!AC5</f>
        <v>175.00007699999969</v>
      </c>
      <c r="AD5" s="1">
        <f>'adjusted numbers'!AC5-'adjusted numbers'!AD5</f>
        <v>165.99982050000017</v>
      </c>
      <c r="AE5" s="1">
        <f>IF(('adjusted coverage'!AE5*(0.95-'adjusted coverage'!AF5))&lt;0,0,('adjusted coverage'!AE5*(0.95-'adjusted coverage'!AF5)))</f>
        <v>0</v>
      </c>
      <c r="AF5" s="1">
        <f>'adjusted numbers'!AE5-'adjusted numbers'!AF5</f>
        <v>147.69966511999974</v>
      </c>
      <c r="AG5" s="1">
        <f>'adjusted numbers'!AF5-'adjusted numbers'!AG5</f>
        <v>127.79996768000001</v>
      </c>
    </row>
    <row r="6" spans="1:33" s="4" customFormat="1" x14ac:dyDescent="0.25">
      <c r="A6" s="4" t="s">
        <v>434</v>
      </c>
      <c r="B6" s="4" t="s">
        <v>433</v>
      </c>
      <c r="C6" s="4" t="s">
        <v>35</v>
      </c>
      <c r="D6" s="5">
        <f>SUM(D2:D5)</f>
        <v>98.795299999999258</v>
      </c>
      <c r="E6" s="5">
        <f t="shared" ref="E6:L6" si="0">SUM(E2:E5)</f>
        <v>985.89049999999997</v>
      </c>
      <c r="F6" s="5">
        <f t="shared" si="0"/>
        <v>1935.621500000002</v>
      </c>
      <c r="G6" s="5">
        <f t="shared" si="0"/>
        <v>134.17110000000005</v>
      </c>
      <c r="H6" s="5">
        <f t="shared" si="0"/>
        <v>1029.821100000001</v>
      </c>
      <c r="I6" s="5">
        <f t="shared" si="0"/>
        <v>1925.3379000000014</v>
      </c>
      <c r="J6" s="5">
        <f t="shared" si="0"/>
        <v>239.05609999999908</v>
      </c>
      <c r="K6" s="5">
        <f t="shared" si="0"/>
        <v>1110.0061000000001</v>
      </c>
      <c r="L6" s="5">
        <f t="shared" si="0"/>
        <v>1717.6219000000001</v>
      </c>
      <c r="M6" s="5">
        <f t="shared" ref="M6" si="1">SUM(M2:M5)</f>
        <v>551.0412999999993</v>
      </c>
      <c r="N6" s="5">
        <f t="shared" ref="N6" si="2">SUM(N2:N5)</f>
        <v>1412.9913000000001</v>
      </c>
      <c r="O6" s="5">
        <f t="shared" ref="O6" si="3">SUM(O2:O5)</f>
        <v>1700.0622000000017</v>
      </c>
      <c r="P6" s="5">
        <f t="shared" ref="P6" si="4">SUM(P2:P5)</f>
        <v>561.70005151999953</v>
      </c>
      <c r="Q6" s="5">
        <f t="shared" ref="Q6" si="5">SUM(Q2:Q5)</f>
        <v>1400.0000515199999</v>
      </c>
      <c r="R6" s="5">
        <f t="shared" ref="R6" si="6">SUM(R2:R5)</f>
        <v>1498.0002056300004</v>
      </c>
      <c r="S6" s="5">
        <f t="shared" ref="S6:T6" si="7">SUM(S2:S5)</f>
        <v>482.70003135999929</v>
      </c>
      <c r="T6" s="5">
        <f t="shared" si="7"/>
        <v>1304.1000313599998</v>
      </c>
      <c r="U6" s="5">
        <f t="shared" ref="U6" si="8">SUM(U2:U5)</f>
        <v>1411.900031189999</v>
      </c>
      <c r="V6" s="5">
        <f t="shared" ref="V6" si="9">SUM(V2:V5)</f>
        <v>465.05401553999917</v>
      </c>
      <c r="W6" s="5">
        <f>SUM(W2:W5)</f>
        <v>1368.3040155400001</v>
      </c>
      <c r="X6" s="5">
        <f t="shared" ref="X6" si="10">SUM(X2:X5)</f>
        <v>1505.3857701100003</v>
      </c>
      <c r="Y6" s="5">
        <f t="shared" ref="Y6" si="11">SUM(Y2:Y5)</f>
        <v>90.050131949999212</v>
      </c>
      <c r="Z6" s="5">
        <f t="shared" ref="Z6" si="12">SUM(Z2:Z5)</f>
        <v>784.69977305999942</v>
      </c>
      <c r="AA6" s="5">
        <f t="shared" ref="AA6" si="13">SUM(AA2:AA5)</f>
        <v>842.79984314000058</v>
      </c>
      <c r="AB6" s="5">
        <f t="shared" ref="AB6" si="14">SUM(AB2:AB5)</f>
        <v>81.299890800000014</v>
      </c>
      <c r="AC6" s="5">
        <f t="shared" ref="AC6" si="15">SUM(AC2:AC5)</f>
        <v>708.40011004000007</v>
      </c>
      <c r="AD6" s="5">
        <f t="shared" ref="AD6" si="16">SUM(AD2:AD5)</f>
        <v>844.59977286000003</v>
      </c>
      <c r="AE6" s="5">
        <f t="shared" ref="AE6" si="17">SUM(AE2:AE5)</f>
        <v>5.8999641599998043</v>
      </c>
      <c r="AF6" s="5">
        <f t="shared" ref="AF6" si="18">SUM(AF2:AF5)</f>
        <v>638.39918008999871</v>
      </c>
      <c r="AG6" s="5">
        <f t="shared" ref="AG6" si="19">SUM(AG2:AG5)</f>
        <v>748.09987045999992</v>
      </c>
    </row>
    <row r="7" spans="1:33" x14ac:dyDescent="0.25">
      <c r="A7" t="s">
        <v>42</v>
      </c>
      <c r="B7" t="s">
        <v>43</v>
      </c>
      <c r="C7" t="s">
        <v>44</v>
      </c>
      <c r="D7" s="1">
        <f>IF(('adjusted coverage'!D7*(0.95-'adjusted coverage'!E7))&lt;0,0,('adjusted coverage'!D7*(0.95-'adjusted coverage'!E7)))</f>
        <v>32.653499999999916</v>
      </c>
      <c r="E7" s="1">
        <f>'adjusted numbers'!D7-'adjusted numbers'!E7</f>
        <v>131.60349999999994</v>
      </c>
      <c r="F7" s="1">
        <f>'adjusted numbers'!E7-'adjusted numbers'!F7</f>
        <v>177.12049999999999</v>
      </c>
      <c r="G7" s="1">
        <f>IF(('adjusted coverage'!G7*(0.95-'adjusted coverage'!H7))&lt;0,0,('adjusted coverage'!G7*(0.95-'adjusted coverage'!H7)))</f>
        <v>7.0199999999998264</v>
      </c>
      <c r="H7" s="1">
        <f>'adjusted numbers'!G7-'adjusted numbers'!H7</f>
        <v>97.019999999999982</v>
      </c>
      <c r="I7" s="1">
        <f>'adjusted numbers'!H7-'adjusted numbers'!I7</f>
        <v>140.57999999999993</v>
      </c>
      <c r="J7" s="1">
        <f>IF(('adjusted coverage'!J7*(0.95-'adjusted coverage'!K7))&lt;0,0,('adjusted coverage'!J7*(0.95-'adjusted coverage'!K7)))</f>
        <v>30.035800000000069</v>
      </c>
      <c r="K7" s="1">
        <f>'adjusted numbers'!J7-'adjusted numbers'!K7</f>
        <v>125.08580000000006</v>
      </c>
      <c r="L7" s="1">
        <f>'adjusted numbers'!K7-'adjusted numbers'!L7</f>
        <v>182.87619999999993</v>
      </c>
      <c r="M7" s="1">
        <f>IF(('adjusted coverage'!M7*(0.95-'adjusted coverage'!N7))&lt;0,0,('adjusted coverage'!M7*(0.95-'adjusted coverage'!N7)))</f>
        <v>68.913000000000011</v>
      </c>
      <c r="N7" s="1">
        <f>'adjusted numbers'!M7-'adjusted numbers'!N7</f>
        <v>154.41300000000001</v>
      </c>
      <c r="O7" s="1">
        <f>'adjusted numbers'!N7-'adjusted numbers'!O7</f>
        <v>140.5619999999999</v>
      </c>
      <c r="P7" s="1">
        <f>IF(('adjusted coverage'!P7*(0.95-'adjusted coverage'!Q7))&lt;0,0,('adjusted coverage'!P7*(0.95-'adjusted coverage'!Q7)))</f>
        <v>52.950029749999985</v>
      </c>
      <c r="Q7" s="1">
        <f>'adjusted numbers'!P7-'adjusted numbers'!Q7</f>
        <v>137.20002975000011</v>
      </c>
      <c r="R7" s="1">
        <f>'adjusted numbers'!Q7-'adjusted numbers'!R7</f>
        <v>132.2999655000001</v>
      </c>
      <c r="S7" s="1">
        <f>IF(('adjusted coverage'!S7*(0.95-'adjusted coverage'!T7))&lt;0,0,('adjusted coverage'!S7*(0.95-'adjusted coverage'!T7)))</f>
        <v>41.100026179999759</v>
      </c>
      <c r="T7" s="1">
        <f>'adjusted numbers'!S7-'adjusted numbers'!T7</f>
        <v>128.8000261799998</v>
      </c>
      <c r="U7" s="1">
        <f>'adjusted numbers'!T7-'adjusted numbers'!U7</f>
        <v>138.19999282000026</v>
      </c>
      <c r="V7" s="1">
        <f>IF(('adjusted coverage'!V7*(0.95-'adjusted coverage'!W7))&lt;0,0,('adjusted coverage'!V7*(0.95-'adjusted coverage'!W7)))</f>
        <v>20.75000937999987</v>
      </c>
      <c r="W7" s="1">
        <f>'adjusted numbers'!V7-'adjusted numbers'!W7</f>
        <v>98.700009379999983</v>
      </c>
      <c r="X7" s="1">
        <f>'adjusted numbers'!W7-'adjusted numbers'!X7</f>
        <v>82.300046520000024</v>
      </c>
      <c r="Y7" s="1">
        <f>IF(('adjusted coverage'!Y7*(0.95-'adjusted coverage'!Z7))&lt;0,0,('adjusted coverage'!Y7*(0.95-'adjusted coverage'!Z7)))</f>
        <v>4.9499798399998056</v>
      </c>
      <c r="Z7" s="1">
        <f>'adjusted numbers'!Y7-'adjusted numbers'!Z7</f>
        <v>96.599979839999833</v>
      </c>
      <c r="AA7" s="1">
        <f>'adjusted numbers'!Z7-'adjusted numbers'!AA7</f>
        <v>117.89997141000003</v>
      </c>
      <c r="AB7" s="1">
        <f>IF(('adjusted coverage'!AB7*(0.95-'adjusted coverage'!AC7))&lt;0,0,('adjusted coverage'!AB7*(0.95-'adjusted coverage'!AC7)))</f>
        <v>8.749980889999982</v>
      </c>
      <c r="AC7" s="1">
        <f>'adjusted numbers'!AB7-'adjusted numbers'!AC7</f>
        <v>102.89998089000005</v>
      </c>
      <c r="AD7" s="1">
        <f>'adjusted numbers'!AC7-'adjusted numbers'!AD7</f>
        <v>116.59991685999989</v>
      </c>
      <c r="AE7" s="1">
        <f>IF(('adjusted coverage'!AE7*(0.95-'adjusted coverage'!AF7))&lt;0,0,('adjusted coverage'!AE7*(0.95-'adjusted coverage'!AF7)))</f>
        <v>0</v>
      </c>
      <c r="AF7" s="1">
        <f>'adjusted numbers'!AE7-'adjusted numbers'!AF7</f>
        <v>95.200026949999938</v>
      </c>
      <c r="AG7" s="1">
        <f>'adjusted numbers'!AF7-'adjusted numbers'!AG7</f>
        <v>116.29993829999989</v>
      </c>
    </row>
    <row r="8" spans="1:33" x14ac:dyDescent="0.25">
      <c r="A8" t="s">
        <v>45</v>
      </c>
      <c r="B8" t="s">
        <v>46</v>
      </c>
      <c r="C8" t="s">
        <v>44</v>
      </c>
      <c r="D8" s="1">
        <f>IF(('adjusted coverage'!D8*(0.95-'adjusted coverage'!E8))&lt;0,0,('adjusted coverage'!D8*(0.95-'adjusted coverage'!E8)))</f>
        <v>0</v>
      </c>
      <c r="E8" s="1">
        <f>'adjusted numbers'!D8-'adjusted numbers'!E8</f>
        <v>76.861400000000231</v>
      </c>
      <c r="F8" s="1">
        <f>'adjusted numbers'!E8-'adjusted numbers'!F8</f>
        <v>168.99959999999965</v>
      </c>
      <c r="G8" s="1">
        <f>IF(('adjusted coverage'!G8*(0.95-'adjusted coverage'!H8))&lt;0,0,('adjusted coverage'!G8*(0.95-'adjusted coverage'!H8)))</f>
        <v>0</v>
      </c>
      <c r="H8" s="1">
        <f>'adjusted numbers'!G8-'adjusted numbers'!H8</f>
        <v>75.927599999999984</v>
      </c>
      <c r="I8" s="1">
        <f>'adjusted numbers'!H8-'adjusted numbers'!I8</f>
        <v>185.8104000000003</v>
      </c>
      <c r="J8" s="1">
        <f>IF(('adjusted coverage'!J8*(0.95-'adjusted coverage'!K8))&lt;0,0,('adjusted coverage'!J8*(0.95-'adjusted coverage'!K8)))</f>
        <v>0</v>
      </c>
      <c r="K8" s="1">
        <f>'adjusted numbers'!J8-'adjusted numbers'!K8</f>
        <v>113.60159999999996</v>
      </c>
      <c r="L8" s="1">
        <f>'adjusted numbers'!K8-'adjusted numbers'!L8</f>
        <v>202.74240000000009</v>
      </c>
      <c r="M8" s="1">
        <f>IF(('adjusted coverage'!M8*(0.95-'adjusted coverage'!N8))&lt;0,0,('adjusted coverage'!M8*(0.95-'adjusted coverage'!N8)))</f>
        <v>10.5891999999996</v>
      </c>
      <c r="N8" s="1">
        <f>'adjusted numbers'!M8-'adjusted numbers'!N8</f>
        <v>125.6891999999998</v>
      </c>
      <c r="O8" s="1">
        <f>'adjusted numbers'!N8-'adjusted numbers'!O8</f>
        <v>189.6848</v>
      </c>
      <c r="P8" s="1">
        <f>IF(('adjusted coverage'!P8*(0.95-'adjusted coverage'!Q8))&lt;0,0,('adjusted coverage'!P8*(0.95-'adjusted coverage'!Q8)))</f>
        <v>40.600007279999964</v>
      </c>
      <c r="Q8" s="1">
        <f>'adjusted numbers'!P8-'adjusted numbers'!Q8</f>
        <v>155.40000727999995</v>
      </c>
      <c r="R8" s="1">
        <f>'adjusted numbers'!Q8-'adjusted numbers'!R8</f>
        <v>184.60005311999976</v>
      </c>
      <c r="S8" s="1">
        <f>IF(('adjusted coverage'!S8*(0.95-'adjusted coverage'!T8))&lt;0,0,('adjusted coverage'!S8*(0.95-'adjusted coverage'!T8)))</f>
        <v>18.30004479999986</v>
      </c>
      <c r="T8" s="1">
        <f>'adjusted numbers'!S8-'adjusted numbers'!T8</f>
        <v>121.10004479999998</v>
      </c>
      <c r="U8" s="1">
        <f>'adjusted numbers'!T8-'adjusted numbers'!U8</f>
        <v>99.399992800000291</v>
      </c>
      <c r="V8" s="1">
        <f>IF(('adjusted coverage'!V8*(0.95-'adjusted coverage'!W8))&lt;0,0,('adjusted coverage'!V8*(0.95-'adjusted coverage'!W8)))</f>
        <v>38.099992999999792</v>
      </c>
      <c r="W8" s="1">
        <f>'adjusted numbers'!V8-'adjusted numbers'!W8</f>
        <v>166.59999299999981</v>
      </c>
      <c r="X8" s="1">
        <f>'adjusted numbers'!W8-'adjusted numbers'!X8</f>
        <v>192.4000944999998</v>
      </c>
      <c r="Y8" s="1">
        <f>IF(('adjusted coverage'!Y8*(0.95-'adjusted coverage'!Z8))&lt;0,0,('adjusted coverage'!Y8*(0.95-'adjusted coverage'!Z8)))</f>
        <v>48.300003499999825</v>
      </c>
      <c r="Z8" s="1">
        <f>'adjusted numbers'!Y8-'adjusted numbers'!Z8</f>
        <v>177.8000035</v>
      </c>
      <c r="AA8" s="1">
        <f>'adjusted numbers'!Z8-'adjusted numbers'!AA8</f>
        <v>195.70001149999962</v>
      </c>
      <c r="AB8" s="1">
        <f>IF(('adjusted coverage'!AB8*(0.95-'adjusted coverage'!AC8))&lt;0,0,('adjusted coverage'!AB8*(0.95-'adjusted coverage'!AC8)))</f>
        <v>0</v>
      </c>
      <c r="AC8" s="1">
        <f>'adjusted numbers'!AB8-'adjusted numbers'!AC8</f>
        <v>134.40015679999988</v>
      </c>
      <c r="AD8" s="1">
        <f>'adjusted numbers'!AC8-'adjusted numbers'!AD8</f>
        <v>193.09999770000013</v>
      </c>
      <c r="AE8" s="1">
        <f>IF(('adjusted coverage'!AE8*(0.95-'adjusted coverage'!AF8))&lt;0,0,('adjusted coverage'!AE8*(0.95-'adjusted coverage'!AF8)))</f>
        <v>0</v>
      </c>
      <c r="AF8" s="1">
        <f>'adjusted numbers'!AE8-'adjusted numbers'!AF8</f>
        <v>120.40002589999995</v>
      </c>
      <c r="AG8" s="1">
        <f>'adjusted numbers'!AF8-'adjusted numbers'!AG8</f>
        <v>192.10007300000007</v>
      </c>
    </row>
    <row r="9" spans="1:33" x14ac:dyDescent="0.25">
      <c r="A9" t="s">
        <v>47</v>
      </c>
      <c r="B9" t="s">
        <v>48</v>
      </c>
      <c r="C9" t="s">
        <v>44</v>
      </c>
      <c r="D9" s="1">
        <f>IF(('adjusted coverage'!D9*(0.95-'adjusted coverage'!E9))&lt;0,0,('adjusted coverage'!D9*(0.95-'adjusted coverage'!E9)))</f>
        <v>114.25360000000153</v>
      </c>
      <c r="E9" s="1">
        <f>'adjusted numbers'!D9-'adjusted numbers'!E9</f>
        <v>405.75360000000182</v>
      </c>
      <c r="F9" s="1">
        <f>'adjusted numbers'!E9-'adjusted numbers'!F9</f>
        <v>567.8123999999998</v>
      </c>
      <c r="G9" s="1">
        <f>IF(('adjusted coverage'!G9*(0.95-'adjusted coverage'!H9))&lt;0,0,('adjusted coverage'!G9*(0.95-'adjusted coverage'!H9)))</f>
        <v>1.6058999999973498</v>
      </c>
      <c r="H9" s="1">
        <f>'adjusted numbers'!G9-'adjusted numbers'!H9</f>
        <v>324.40589999999793</v>
      </c>
      <c r="I9" s="1">
        <f>'adjusted numbers'!H9-'adjusted numbers'!I9</f>
        <v>523.37610000000132</v>
      </c>
      <c r="J9" s="1">
        <f>IF(('adjusted coverage'!J9*(0.95-'adjusted coverage'!K9))&lt;0,0,('adjusted coverage'!J9*(0.95-'adjusted coverage'!K9)))</f>
        <v>93.66310000000145</v>
      </c>
      <c r="K9" s="1">
        <f>'adjusted numbers'!J9-'adjusted numbers'!K9</f>
        <v>410.71310000000176</v>
      </c>
      <c r="L9" s="1">
        <f>'adjusted numbers'!K9-'adjusted numbers'!L9</f>
        <v>568.65789999999924</v>
      </c>
      <c r="M9" s="1">
        <f>IF(('adjusted coverage'!M9*(0.95-'adjusted coverage'!N9))&lt;0,0,('adjusted coverage'!M9*(0.95-'adjusted coverage'!N9)))</f>
        <v>214.52929999999986</v>
      </c>
      <c r="N9" s="1">
        <f>'adjusted numbers'!M9-'adjusted numbers'!N9</f>
        <v>520.72929999999997</v>
      </c>
      <c r="O9" s="1">
        <f>'adjusted numbers'!N9-'adjusted numbers'!O9</f>
        <v>559.32719999999881</v>
      </c>
      <c r="P9" s="1">
        <f>IF(('adjusted coverage'!P9*(0.95-'adjusted coverage'!Q9))&lt;0,0,('adjusted coverage'!P9*(0.95-'adjusted coverage'!Q9)))</f>
        <v>187.25011892999979</v>
      </c>
      <c r="Q9" s="1">
        <f>'adjusted numbers'!P9-'adjusted numbers'!Q9</f>
        <v>482.30011893000028</v>
      </c>
      <c r="R9" s="1">
        <f>'adjusted numbers'!Q9-'adjusted numbers'!R9</f>
        <v>528.20010327</v>
      </c>
      <c r="S9" s="1">
        <f>IF(('adjusted coverage'!S9*(0.95-'adjusted coverage'!T9))&lt;0,0,('adjusted coverage'!S9*(0.95-'adjusted coverage'!T9)))</f>
        <v>162.8500158199997</v>
      </c>
      <c r="T9" s="1">
        <f>'adjusted numbers'!S9-'adjusted numbers'!T9</f>
        <v>436.80001582000023</v>
      </c>
      <c r="U9" s="1">
        <f>'adjusted numbers'!T9-'adjusted numbers'!U9</f>
        <v>393.69995543000005</v>
      </c>
      <c r="V9" s="1">
        <f>IF(('adjusted coverage'!V9*(0.95-'adjusted coverage'!W9))&lt;0,0,('adjusted coverage'!V9*(0.95-'adjusted coverage'!W9)))</f>
        <v>80.500081199999343</v>
      </c>
      <c r="W9" s="1">
        <f>'adjusted numbers'!V9-'adjusted numbers'!W9</f>
        <v>350.00008119999984</v>
      </c>
      <c r="X9" s="1">
        <f>'adjusted numbers'!W9-'adjusted numbers'!X9</f>
        <v>297.00015730000086</v>
      </c>
      <c r="Y9" s="1">
        <f>IF(('adjusted coverage'!Y9*(0.95-'adjusted coverage'!Z9))&lt;0,0,('adjusted coverage'!Y9*(0.95-'adjusted coverage'!Z9)))</f>
        <v>138.29994539999871</v>
      </c>
      <c r="Z9" s="1">
        <f>'adjusted numbers'!Y9-'adjusted numbers'!Z9</f>
        <v>436.79994539999916</v>
      </c>
      <c r="AA9" s="1">
        <f>'adjusted numbers'!Z9-'adjusted numbers'!AA9</f>
        <v>357.69989310000074</v>
      </c>
      <c r="AB9" s="1">
        <f>IF(('adjusted coverage'!AB9*(0.95-'adjusted coverage'!AC9))&lt;0,0,('adjusted coverage'!AB9*(0.95-'adjusted coverage'!AC9)))</f>
        <v>11.250057329999983</v>
      </c>
      <c r="AC9" s="1">
        <f>'adjusted numbers'!AB9-'adjusted numbers'!AC9</f>
        <v>277.20005733000016</v>
      </c>
      <c r="AD9" s="1">
        <f>'adjusted numbers'!AC9-'adjusted numbers'!AD9</f>
        <v>234.79996796999967</v>
      </c>
      <c r="AE9" s="1">
        <f>IF(('adjusted coverage'!AE9*(0.95-'adjusted coverage'!AF9))&lt;0,0,('adjusted coverage'!AE9*(0.95-'adjusted coverage'!AF9)))</f>
        <v>0</v>
      </c>
      <c r="AF9" s="1">
        <f>'adjusted numbers'!AE9-'adjusted numbers'!AF9</f>
        <v>226.1000571200002</v>
      </c>
      <c r="AG9" s="1">
        <f>'adjusted numbers'!AF9-'adjusted numbers'!AG9</f>
        <v>184.40001047999976</v>
      </c>
    </row>
    <row r="10" spans="1:33" x14ac:dyDescent="0.25">
      <c r="A10" t="s">
        <v>49</v>
      </c>
      <c r="B10" t="s">
        <v>50</v>
      </c>
      <c r="C10" t="s">
        <v>44</v>
      </c>
      <c r="D10" s="1">
        <f>IF(('adjusted coverage'!D10*(0.95-'adjusted coverage'!E10))&lt;0,0,('adjusted coverage'!D10*(0.95-'adjusted coverage'!E10)))</f>
        <v>0</v>
      </c>
      <c r="E10" s="1">
        <f>'adjusted numbers'!D10-'adjusted numbers'!E10</f>
        <v>162.8458999999998</v>
      </c>
      <c r="F10" s="1">
        <f>'adjusted numbers'!E10-'adjusted numbers'!F10</f>
        <v>307.05210000000034</v>
      </c>
      <c r="G10" s="1">
        <f>IF(('adjusted coverage'!G10*(0.95-'adjusted coverage'!H10))&lt;0,0,('adjusted coverage'!G10*(0.95-'adjusted coverage'!H10)))</f>
        <v>0</v>
      </c>
      <c r="H10" s="1">
        <f>'adjusted numbers'!G10-'adjusted numbers'!H10</f>
        <v>189.31080000000111</v>
      </c>
      <c r="I10" s="1">
        <f>'adjusted numbers'!H10-'adjusted numbers'!I10</f>
        <v>339.03669999999966</v>
      </c>
      <c r="J10" s="1">
        <f>IF(('adjusted coverage'!J10*(0.95-'adjusted coverage'!K10))&lt;0,0,('adjusted coverage'!J10*(0.95-'adjusted coverage'!K10)))</f>
        <v>37.77689999999896</v>
      </c>
      <c r="K10" s="1">
        <f>'adjusted numbers'!J10-'adjusted numbers'!K10</f>
        <v>319.52689999999893</v>
      </c>
      <c r="L10" s="1">
        <f>'adjusted numbers'!K10-'adjusted numbers'!L10</f>
        <v>566.80459999999948</v>
      </c>
      <c r="M10" s="1">
        <f>IF(('adjusted coverage'!M10*(0.95-'adjusted coverage'!N10))&lt;0,0,('adjusted coverage'!M10*(0.95-'adjusted coverage'!N10)))</f>
        <v>135.51949999999852</v>
      </c>
      <c r="N10" s="1">
        <f>'adjusted numbers'!M10-'adjusted numbers'!N10</f>
        <v>392.61949999999888</v>
      </c>
      <c r="O10" s="1">
        <f>'adjusted numbers'!N10-'adjusted numbers'!O10</f>
        <v>421.40649999999914</v>
      </c>
      <c r="P10" s="1">
        <f>IF(('adjusted coverage'!P10*(0.95-'adjusted coverage'!Q10))&lt;0,0,('adjusted coverage'!P10*(0.95-'adjusted coverage'!Q10)))</f>
        <v>124.85001568000041</v>
      </c>
      <c r="Q10" s="1">
        <f>'adjusted numbers'!P10-'adjusted numbers'!Q10</f>
        <v>371.70001568000043</v>
      </c>
      <c r="R10" s="1">
        <f>'adjusted numbers'!Q10-'adjusted numbers'!R10</f>
        <v>365.30003446999945</v>
      </c>
      <c r="S10" s="1">
        <f>IF(('adjusted coverage'!S10*(0.95-'adjusted coverage'!T10))&lt;0,0,('adjusted coverage'!S10*(0.95-'adjusted coverage'!T10)))</f>
        <v>0</v>
      </c>
      <c r="T10" s="1">
        <f>'adjusted numbers'!S10-'adjusted numbers'!T10</f>
        <v>195.99999265000042</v>
      </c>
      <c r="U10" s="1">
        <f>'adjusted numbers'!T10-'adjusted numbers'!U10</f>
        <v>232.99988809999923</v>
      </c>
      <c r="V10" s="1">
        <f>IF(('adjusted coverage'!V10*(0.95-'adjusted coverage'!W10))&lt;0,0,('adjusted coverage'!V10*(0.95-'adjusted coverage'!W10)))</f>
        <v>0</v>
      </c>
      <c r="W10" s="1">
        <f>'adjusted numbers'!V10-'adjusted numbers'!W10</f>
        <v>212.09988555000018</v>
      </c>
      <c r="X10" s="1">
        <f>'adjusted numbers'!W10-'adjusted numbers'!X10</f>
        <v>237.89995604999967</v>
      </c>
      <c r="Y10" s="1">
        <f>IF(('adjusted coverage'!Y10*(0.95-'adjusted coverage'!Z10))&lt;0,0,('adjusted coverage'!Y10*(0.95-'adjusted coverage'!Z10)))</f>
        <v>0</v>
      </c>
      <c r="Z10" s="1">
        <f>'adjusted numbers'!Y10-'adjusted numbers'!Z10</f>
        <v>236.59988478000014</v>
      </c>
      <c r="AA10" s="1">
        <f>'adjusted numbers'!Z10-'adjusted numbers'!AA10</f>
        <v>313.90014371999951</v>
      </c>
      <c r="AB10" s="1">
        <f>IF(('adjusted coverage'!AB10*(0.95-'adjusted coverage'!AC10))&lt;0,0,('adjusted coverage'!AB10*(0.95-'adjusted coverage'!AC10)))</f>
        <v>0</v>
      </c>
      <c r="AC10" s="1">
        <f>'adjusted numbers'!AB10-'adjusted numbers'!AC10</f>
        <v>209.3001206100007</v>
      </c>
      <c r="AD10" s="1">
        <f>'adjusted numbers'!AC10-'adjusted numbers'!AD10</f>
        <v>295.69987943999968</v>
      </c>
      <c r="AE10" s="1">
        <f>IF(('adjusted coverage'!AE10*(0.95-'adjusted coverage'!AF10))&lt;0,0,('adjusted coverage'!AE10*(0.95-'adjusted coverage'!AF10)))</f>
        <v>0</v>
      </c>
      <c r="AF10" s="1">
        <f>'adjusted numbers'!AE10-'adjusted numbers'!AF10</f>
        <v>157.50016589999996</v>
      </c>
      <c r="AG10" s="1">
        <f>'adjusted numbers'!AF10-'adjusted numbers'!AG10</f>
        <v>259.49993685000027</v>
      </c>
    </row>
    <row r="11" spans="1:33" s="4" customFormat="1" x14ac:dyDescent="0.25">
      <c r="A11" s="4" t="s">
        <v>435</v>
      </c>
      <c r="B11" s="4" t="s">
        <v>433</v>
      </c>
      <c r="C11" s="4" t="s">
        <v>44</v>
      </c>
      <c r="D11" s="5">
        <f>SUM(D7:D10)</f>
        <v>146.90710000000144</v>
      </c>
      <c r="E11" s="5">
        <f t="shared" ref="E11:AG11" si="20">SUM(E7:E10)</f>
        <v>777.0644000000018</v>
      </c>
      <c r="F11" s="5">
        <f t="shared" si="20"/>
        <v>1220.9845999999998</v>
      </c>
      <c r="G11" s="5">
        <f t="shared" si="20"/>
        <v>8.625899999997177</v>
      </c>
      <c r="H11" s="5">
        <f t="shared" si="20"/>
        <v>686.664299999999</v>
      </c>
      <c r="I11" s="5">
        <f t="shared" si="20"/>
        <v>1188.8032000000012</v>
      </c>
      <c r="J11" s="5">
        <f t="shared" si="20"/>
        <v>161.47580000000048</v>
      </c>
      <c r="K11" s="5">
        <f t="shared" si="20"/>
        <v>968.92740000000072</v>
      </c>
      <c r="L11" s="5">
        <f t="shared" si="20"/>
        <v>1521.0810999999987</v>
      </c>
      <c r="M11" s="5">
        <f t="shared" si="20"/>
        <v>429.550999999998</v>
      </c>
      <c r="N11" s="5">
        <f t="shared" si="20"/>
        <v>1193.4509999999987</v>
      </c>
      <c r="O11" s="5">
        <f t="shared" si="20"/>
        <v>1310.9804999999978</v>
      </c>
      <c r="P11" s="5">
        <f t="shared" si="20"/>
        <v>405.65017164000017</v>
      </c>
      <c r="Q11" s="5">
        <f t="shared" si="20"/>
        <v>1146.6001716400008</v>
      </c>
      <c r="R11" s="5">
        <f t="shared" si="20"/>
        <v>1210.4001563599993</v>
      </c>
      <c r="S11" s="5">
        <f t="shared" si="20"/>
        <v>222.25008679999931</v>
      </c>
      <c r="T11" s="5">
        <f t="shared" si="20"/>
        <v>882.70007945000043</v>
      </c>
      <c r="U11" s="5">
        <f t="shared" si="20"/>
        <v>864.29982914999982</v>
      </c>
      <c r="V11" s="5">
        <f t="shared" si="20"/>
        <v>139.35008357999902</v>
      </c>
      <c r="W11" s="5">
        <f t="shared" si="20"/>
        <v>827.39996912999982</v>
      </c>
      <c r="X11" s="5">
        <f t="shared" si="20"/>
        <v>809.60025437000036</v>
      </c>
      <c r="Y11" s="5">
        <f t="shared" si="20"/>
        <v>191.54992873999834</v>
      </c>
      <c r="Z11" s="5">
        <f t="shared" si="20"/>
        <v>947.79981351999913</v>
      </c>
      <c r="AA11" s="5">
        <f t="shared" si="20"/>
        <v>985.20001972999989</v>
      </c>
      <c r="AB11" s="5">
        <f t="shared" si="20"/>
        <v>20.000038219999965</v>
      </c>
      <c r="AC11" s="5">
        <f t="shared" si="20"/>
        <v>723.8003156300008</v>
      </c>
      <c r="AD11" s="5">
        <f t="shared" si="20"/>
        <v>840.19976196999937</v>
      </c>
      <c r="AE11" s="5">
        <f t="shared" si="20"/>
        <v>0</v>
      </c>
      <c r="AF11" s="5">
        <f t="shared" si="20"/>
        <v>599.20027587000004</v>
      </c>
      <c r="AG11" s="5">
        <f t="shared" si="20"/>
        <v>752.29995862999999</v>
      </c>
    </row>
    <row r="12" spans="1:33" x14ac:dyDescent="0.25">
      <c r="A12" t="s">
        <v>51</v>
      </c>
      <c r="B12" t="s">
        <v>52</v>
      </c>
      <c r="C12" t="s">
        <v>480</v>
      </c>
      <c r="D12" s="1">
        <f>IF(('adjusted coverage'!D12*(0.95-'adjusted coverage'!E12))&lt;0,0,('adjusted coverage'!D12*(0.95-'adjusted coverage'!E12)))</f>
        <v>0</v>
      </c>
      <c r="E12" s="1">
        <f>'adjusted numbers'!D12-'adjusted numbers'!E12</f>
        <v>152.13870000000043</v>
      </c>
      <c r="F12" s="1">
        <f>'adjusted numbers'!E12-'adjusted numbers'!F12</f>
        <v>417.9047999999998</v>
      </c>
      <c r="G12" s="1">
        <f>IF(('adjusted coverage'!G12*(0.95-'adjusted coverage'!H12))&lt;0,0,('adjusted coverage'!G12*(0.95-'adjusted coverage'!H12)))</f>
        <v>0</v>
      </c>
      <c r="H12" s="1">
        <f>'adjusted numbers'!G12-'adjusted numbers'!H12</f>
        <v>150.49720000000025</v>
      </c>
      <c r="I12" s="1">
        <f>'adjusted numbers'!H12-'adjusted numbers'!I12</f>
        <v>361.48479999999972</v>
      </c>
      <c r="J12" s="1">
        <f>IF(('adjusted coverage'!J12*(0.95-'adjusted coverage'!K12))&lt;0,0,('adjusted coverage'!J12*(0.95-'adjusted coverage'!K12)))</f>
        <v>52.415999999999883</v>
      </c>
      <c r="K12" s="1">
        <f>'adjusted numbers'!J12-'adjusted numbers'!K12</f>
        <v>234.41600000000017</v>
      </c>
      <c r="L12" s="1">
        <f>'adjusted numbers'!K12-'adjusted numbers'!L12</f>
        <v>424.42399999999998</v>
      </c>
      <c r="M12" s="1">
        <f>IF(('adjusted coverage'!M12*(0.95-'adjusted coverage'!N12))&lt;0,0,('adjusted coverage'!M12*(0.95-'adjusted coverage'!N12)))</f>
        <v>59.167999999999594</v>
      </c>
      <c r="N12" s="1">
        <f>'adjusted numbers'!M12-'adjusted numbers'!N12</f>
        <v>231.16799999999967</v>
      </c>
      <c r="O12" s="1">
        <f>'adjusted numbers'!N12-'adjusted numbers'!O12</f>
        <v>377.71200000000044</v>
      </c>
      <c r="P12" s="1">
        <f>IF(('adjusted coverage'!P12*(0.95-'adjusted coverage'!Q12))&lt;0,0,('adjusted coverage'!P12*(0.95-'adjusted coverage'!Q12)))</f>
        <v>70.649967519999592</v>
      </c>
      <c r="Q12" s="1">
        <f>'adjusted numbers'!P12-'adjusted numbers'!Q12</f>
        <v>244.9999675199997</v>
      </c>
      <c r="R12" s="1">
        <f>'adjusted numbers'!Q12-'adjusted numbers'!R12</f>
        <v>393.50006938000024</v>
      </c>
      <c r="S12" s="1">
        <f>IF(('adjusted coverage'!S12*(0.95-'adjusted coverage'!T12))&lt;0,0,('adjusted coverage'!S12*(0.95-'adjusted coverage'!T12)))</f>
        <v>100.54984004999999</v>
      </c>
      <c r="T12" s="1">
        <f>'adjusted numbers'!S12-'adjusted numbers'!T12</f>
        <v>282.79984005000006</v>
      </c>
      <c r="U12" s="1">
        <f>'adjusted numbers'!T12-'adjusted numbers'!U12</f>
        <v>471.19993919999979</v>
      </c>
      <c r="V12" s="1">
        <f>IF(('adjusted coverage'!V12*(0.95-'adjusted coverage'!W12))&lt;0,0,('adjusted coverage'!V12*(0.95-'adjusted coverage'!W12)))</f>
        <v>50.200045920000051</v>
      </c>
      <c r="W12" s="1">
        <f>'adjusted numbers'!V12-'adjusted numbers'!W12</f>
        <v>246.40004592000014</v>
      </c>
      <c r="X12" s="1">
        <f>'adjusted numbers'!W12-'adjusted numbers'!X12</f>
        <v>408.10000248000006</v>
      </c>
      <c r="Y12" s="1">
        <f>IF(('adjusted coverage'!Y12*(0.95-'adjusted coverage'!Z12))&lt;0,0,('adjusted coverage'!Y12*(0.95-'adjusted coverage'!Z12)))</f>
        <v>7.6499344800000486</v>
      </c>
      <c r="Z12" s="1">
        <f>'adjusted numbers'!Y12-'adjusted numbers'!Z12</f>
        <v>200.19993448000014</v>
      </c>
      <c r="AA12" s="1">
        <f>'adjusted numbers'!Z12-'adjusted numbers'!AA12</f>
        <v>307.80010932000005</v>
      </c>
      <c r="AB12" s="1">
        <f>IF(('adjusted coverage'!AB12*(0.95-'adjusted coverage'!AC12))&lt;0,0,('adjusted coverage'!AB12*(0.95-'adjusted coverage'!AC12)))</f>
        <v>0</v>
      </c>
      <c r="AC12" s="1">
        <f>'adjusted numbers'!AB12-'adjusted numbers'!AC12</f>
        <v>178.49996184999964</v>
      </c>
      <c r="AD12" s="1">
        <f>'adjusted numbers'!AC12-'adjusted numbers'!AD12</f>
        <v>283.0001699000004</v>
      </c>
      <c r="AE12" s="1">
        <f>IF(('adjusted coverage'!AE12*(0.95-'adjusted coverage'!AF12))&lt;0,0,('adjusted coverage'!AE12*(0.95-'adjusted coverage'!AF12)))</f>
        <v>16.950069789999304</v>
      </c>
      <c r="AF12" s="1">
        <f>'adjusted numbers'!AE12-'adjusted numbers'!AF12</f>
        <v>238.00006978999954</v>
      </c>
      <c r="AG12" s="1">
        <f>'adjusted numbers'!AF12-'adjusted numbers'!AG12</f>
        <v>382.49988006000058</v>
      </c>
    </row>
    <row r="13" spans="1:33" x14ac:dyDescent="0.25">
      <c r="A13" t="s">
        <v>53</v>
      </c>
      <c r="B13" t="s">
        <v>54</v>
      </c>
      <c r="C13" t="s">
        <v>480</v>
      </c>
      <c r="D13" s="1">
        <f>IF(('adjusted coverage'!D13*(0.95-'adjusted coverage'!E13))&lt;0,0,('adjusted coverage'!D13*(0.95-'adjusted coverage'!E13)))</f>
        <v>0</v>
      </c>
      <c r="E13" s="1">
        <f>'adjusted numbers'!D13-'adjusted numbers'!E13</f>
        <v>107.57740000000013</v>
      </c>
      <c r="F13" s="1">
        <f>'adjusted numbers'!E13-'adjusted numbers'!F13</f>
        <v>246.2485999999999</v>
      </c>
      <c r="G13" s="1">
        <f>IF(('adjusted coverage'!G13*(0.95-'adjusted coverage'!H13))&lt;0,0,('adjusted coverage'!G13*(0.95-'adjusted coverage'!H13)))</f>
        <v>0</v>
      </c>
      <c r="H13" s="1">
        <f>'adjusted numbers'!G13-'adjusted numbers'!H13</f>
        <v>127.28240000000005</v>
      </c>
      <c r="I13" s="1">
        <f>'adjusted numbers'!H13-'adjusted numbers'!I13</f>
        <v>213.65260000000035</v>
      </c>
      <c r="J13" s="1">
        <f>IF(('adjusted coverage'!J13*(0.95-'adjusted coverage'!K13))&lt;0,0,('adjusted coverage'!J13*(0.95-'adjusted coverage'!K13)))</f>
        <v>0</v>
      </c>
      <c r="K13" s="1">
        <f>'adjusted numbers'!J13-'adjusted numbers'!K13</f>
        <v>148.52250000000004</v>
      </c>
      <c r="L13" s="1">
        <f>'adjusted numbers'!K13-'adjusted numbers'!L13</f>
        <v>220.47749999999996</v>
      </c>
      <c r="M13" s="1">
        <f>IF(('adjusted coverage'!M13*(0.95-'adjusted coverage'!N13))&lt;0,0,('adjusted coverage'!M13*(0.95-'adjusted coverage'!N13)))</f>
        <v>22.880499999999756</v>
      </c>
      <c r="N13" s="1">
        <f>'adjusted numbers'!M13-'adjusted numbers'!N13</f>
        <v>193.63049999999976</v>
      </c>
      <c r="O13" s="1">
        <f>'adjusted numbers'!N13-'adjusted numbers'!O13</f>
        <v>294.71450000000004</v>
      </c>
      <c r="P13" s="1">
        <f>IF(('adjusted coverage'!P13*(0.95-'adjusted coverage'!Q13))&lt;0,0,('adjusted coverage'!P13*(0.95-'adjusted coverage'!Q13)))</f>
        <v>76.450099049999764</v>
      </c>
      <c r="Q13" s="1">
        <f>'adjusted numbers'!P13-'adjusted numbers'!Q13</f>
        <v>242.20009905000006</v>
      </c>
      <c r="R13" s="1">
        <f>'adjusted numbers'!Q13-'adjusted numbers'!R13</f>
        <v>329.80000170000039</v>
      </c>
      <c r="S13" s="1">
        <f>IF(('adjusted coverage'!S13*(0.95-'adjusted coverage'!T13))&lt;0,0,('adjusted coverage'!S13*(0.95-'adjusted coverage'!T13)))</f>
        <v>0</v>
      </c>
      <c r="T13" s="1">
        <f>'adjusted numbers'!S13-'adjusted numbers'!T13</f>
        <v>119.70000041999992</v>
      </c>
      <c r="U13" s="1">
        <f>'adjusted numbers'!T13-'adjusted numbers'!U13</f>
        <v>131.30009838000024</v>
      </c>
      <c r="V13" s="1">
        <f>IF(('adjusted coverage'!V13*(0.95-'adjusted coverage'!W13))&lt;0,0,('adjusted coverage'!V13*(0.95-'adjusted coverage'!W13)))</f>
        <v>0</v>
      </c>
      <c r="W13" s="1">
        <f>'adjusted numbers'!V13-'adjusted numbers'!W13</f>
        <v>106.40015399999993</v>
      </c>
      <c r="X13" s="1">
        <f>'adjusted numbers'!W13-'adjusted numbers'!X13</f>
        <v>95.099933999999848</v>
      </c>
      <c r="Y13" s="1">
        <f>IF(('adjusted coverage'!Y13*(0.95-'adjusted coverage'!Z13))&lt;0,0,('adjusted coverage'!Y13*(0.95-'adjusted coverage'!Z13)))</f>
        <v>0</v>
      </c>
      <c r="Z13" s="1">
        <f>'adjusted numbers'!Y13-'adjusted numbers'!Z13</f>
        <v>69.299846280000111</v>
      </c>
      <c r="AA13" s="1">
        <f>'adjusted numbers'!Z13-'adjusted numbers'!AA13</f>
        <v>77.70008861999986</v>
      </c>
      <c r="AB13" s="1">
        <f>IF(('adjusted coverage'!AB13*(0.95-'adjusted coverage'!AC13))&lt;0,0,('adjusted coverage'!AB13*(0.95-'adjusted coverage'!AC13)))</f>
        <v>0</v>
      </c>
      <c r="AC13" s="1">
        <f>'adjusted numbers'!AB13-'adjusted numbers'!AC13</f>
        <v>72.800025200000164</v>
      </c>
      <c r="AD13" s="1">
        <f>'adjusted numbers'!AC13-'adjusted numbers'!AD13</f>
        <v>59.199906599999849</v>
      </c>
      <c r="AE13" s="1">
        <f>IF(('adjusted coverage'!AE13*(0.95-'adjusted coverage'!AF13))&lt;0,0,('adjusted coverage'!AE13*(0.95-'adjusted coverage'!AF13)))</f>
        <v>0</v>
      </c>
      <c r="AF13" s="1">
        <f>'adjusted numbers'!AE13-'adjusted numbers'!AF13</f>
        <v>74.199955200000204</v>
      </c>
      <c r="AG13" s="1">
        <f>'adjusted numbers'!AF13-'adjusted numbers'!AG13</f>
        <v>74.300092799999675</v>
      </c>
    </row>
    <row r="14" spans="1:33" x14ac:dyDescent="0.25">
      <c r="A14" t="s">
        <v>55</v>
      </c>
      <c r="B14" t="s">
        <v>56</v>
      </c>
      <c r="C14" t="s">
        <v>480</v>
      </c>
      <c r="D14" s="1">
        <f>IF(('adjusted coverage'!D14*(0.95-'adjusted coverage'!E14))&lt;0,0,('adjusted coverage'!D14*(0.95-'adjusted coverage'!E14)))</f>
        <v>0</v>
      </c>
      <c r="E14" s="1">
        <f>'adjusted numbers'!D14-'adjusted numbers'!E14</f>
        <v>116.26160000000027</v>
      </c>
      <c r="F14" s="1">
        <f>'adjusted numbers'!E14-'adjusted numbers'!F14</f>
        <v>318.12239999999974</v>
      </c>
      <c r="G14" s="1">
        <f>IF(('adjusted coverage'!G14*(0.95-'adjusted coverage'!H14))&lt;0,0,('adjusted coverage'!G14*(0.95-'adjusted coverage'!H14)))</f>
        <v>14.108199999999467</v>
      </c>
      <c r="H14" s="1">
        <f>'adjusted numbers'!G14-'adjusted numbers'!H14</f>
        <v>167.45819999999958</v>
      </c>
      <c r="I14" s="1">
        <f>'adjusted numbers'!H14-'adjusted numbers'!I14</f>
        <v>326.32880000000023</v>
      </c>
      <c r="J14" s="1">
        <f>IF(('adjusted coverage'!J14*(0.95-'adjusted coverage'!K14))&lt;0,0,('adjusted coverage'!J14*(0.95-'adjusted coverage'!K14)))</f>
        <v>49.565999999999875</v>
      </c>
      <c r="K14" s="1">
        <f>'adjusted numbers'!J14-'adjusted numbers'!K14</f>
        <v>199.76600000000008</v>
      </c>
      <c r="L14" s="1">
        <f>'adjusted numbers'!K14-'adjusted numbers'!L14</f>
        <v>331.94200000000001</v>
      </c>
      <c r="M14" s="1">
        <f>IF(('adjusted coverage'!M14*(0.95-'adjusted coverage'!N14))&lt;0,0,('adjusted coverage'!M14*(0.95-'adjusted coverage'!N14)))</f>
        <v>97.702199999999991</v>
      </c>
      <c r="N14" s="1">
        <f>'adjusted numbers'!M14-'adjusted numbers'!N14</f>
        <v>244.40219999999999</v>
      </c>
      <c r="O14" s="1">
        <f>'adjusted numbers'!N14-'adjusted numbers'!O14</f>
        <v>318.92580000000044</v>
      </c>
      <c r="P14" s="1">
        <f>IF(('adjusted coverage'!P14*(0.95-'adjusted coverage'!Q14))&lt;0,0,('adjusted coverage'!P14*(0.95-'adjusted coverage'!Q14)))</f>
        <v>111.84994995000012</v>
      </c>
      <c r="Q14" s="1">
        <f>'adjusted numbers'!P14-'adjusted numbers'!Q14</f>
        <v>261.09994995000034</v>
      </c>
      <c r="R14" s="1">
        <f>'adjusted numbers'!Q14-'adjusted numbers'!R14</f>
        <v>307.40001630000006</v>
      </c>
      <c r="S14" s="1">
        <f>IF(('adjusted coverage'!S14*(0.95-'adjusted coverage'!T14))&lt;0,0,('adjusted coverage'!S14*(0.95-'adjusted coverage'!T14)))</f>
        <v>129.89995519999934</v>
      </c>
      <c r="T14" s="1">
        <f>'adjusted numbers'!S14-'adjusted numbers'!T14</f>
        <v>277.89995519999957</v>
      </c>
      <c r="U14" s="1">
        <f>'adjusted numbers'!T14-'adjusted numbers'!U14</f>
        <v>304.09998080000014</v>
      </c>
      <c r="V14" s="1">
        <f>IF(('adjusted coverage'!V14*(0.95-'adjusted coverage'!W14))&lt;0,0,('adjusted coverage'!V14*(0.95-'adjusted coverage'!W14)))</f>
        <v>50.950037449999719</v>
      </c>
      <c r="W14" s="1">
        <f>'adjusted numbers'!V14-'adjusted numbers'!W14</f>
        <v>203.70003744999985</v>
      </c>
      <c r="X14" s="1">
        <f>'adjusted numbers'!W14-'adjusted numbers'!X14</f>
        <v>237.80000855000026</v>
      </c>
      <c r="Y14" s="1">
        <f>IF(('adjusted coverage'!Y14*(0.95-'adjusted coverage'!Z14))&lt;0,0,('adjusted coverage'!Y14*(0.95-'adjusted coverage'!Z14)))</f>
        <v>29.499888699999683</v>
      </c>
      <c r="Z14" s="1">
        <f>'adjusted numbers'!Y14-'adjusted numbers'!Z14</f>
        <v>190.39988869999979</v>
      </c>
      <c r="AA14" s="1">
        <f>'adjusted numbers'!Z14-'adjusted numbers'!AA14</f>
        <v>301.59997040000007</v>
      </c>
      <c r="AB14" s="1">
        <f>IF(('adjusted coverage'!AB14*(0.95-'adjusted coverage'!AC14))&lt;0,0,('adjusted coverage'!AB14*(0.95-'adjusted coverage'!AC14)))</f>
        <v>47.100064959999564</v>
      </c>
      <c r="AC14" s="1">
        <f>'adjusted numbers'!AB14-'adjusted numbers'!AC14</f>
        <v>202.30006495999987</v>
      </c>
      <c r="AD14" s="1">
        <f>'adjusted numbers'!AC14-'adjusted numbers'!AD14</f>
        <v>263.19998623999982</v>
      </c>
      <c r="AE14" s="1">
        <f>IF(('adjusted coverage'!AE14*(0.95-'adjusted coverage'!AF14))&lt;0,0,('adjusted coverage'!AE14*(0.95-'adjusted coverage'!AF14)))</f>
        <v>12.349882889999677</v>
      </c>
      <c r="AF14" s="1">
        <f>'adjusted numbers'!AE14-'adjusted numbers'!AF14</f>
        <v>177.79988288999994</v>
      </c>
      <c r="AG14" s="1">
        <f>'adjusted numbers'!AF14-'adjusted numbers'!AG14</f>
        <v>269.70001191000028</v>
      </c>
    </row>
    <row r="15" spans="1:33" x14ac:dyDescent="0.25">
      <c r="A15" t="s">
        <v>57</v>
      </c>
      <c r="B15" t="s">
        <v>58</v>
      </c>
      <c r="C15" t="s">
        <v>480</v>
      </c>
      <c r="D15" s="1">
        <f>IF(('adjusted coverage'!D15*(0.95-'adjusted coverage'!E15))&lt;0,0,('adjusted coverage'!D15*(0.95-'adjusted coverage'!E15)))</f>
        <v>0</v>
      </c>
      <c r="E15" s="1">
        <f>'adjusted numbers'!D15-'adjusted numbers'!E15</f>
        <v>186.19160000000011</v>
      </c>
      <c r="F15" s="1">
        <f>'adjusted numbers'!E15-'adjusted numbers'!F15</f>
        <v>471.89940000000024</v>
      </c>
      <c r="G15" s="1">
        <f>IF(('adjusted coverage'!G15*(0.95-'adjusted coverage'!H15))&lt;0,0,('adjusted coverage'!G15*(0.95-'adjusted coverage'!H15)))</f>
        <v>0</v>
      </c>
      <c r="H15" s="1">
        <f>'adjusted numbers'!G15-'adjusted numbers'!H15</f>
        <v>161.83020000000033</v>
      </c>
      <c r="I15" s="1">
        <f>'adjusted numbers'!H15-'adjusted numbers'!I15</f>
        <v>429.22080000000005</v>
      </c>
      <c r="J15" s="1">
        <f>IF(('adjusted coverage'!J15*(0.95-'adjusted coverage'!K15))&lt;0,0,('adjusted coverage'!J15*(0.95-'adjusted coverage'!K15)))</f>
        <v>1.6899999999998139</v>
      </c>
      <c r="K15" s="1">
        <f>'adjusted numbers'!J15-'adjusted numbers'!K15</f>
        <v>212.94000000000005</v>
      </c>
      <c r="L15" s="1">
        <f>'adjusted numbers'!K15-'adjusted numbers'!L15</f>
        <v>412.36000000000013</v>
      </c>
      <c r="M15" s="1">
        <f>IF(('adjusted coverage'!M15*(0.95-'adjusted coverage'!N15))&lt;0,0,('adjusted coverage'!M15*(0.95-'adjusted coverage'!N15)))</f>
        <v>0</v>
      </c>
      <c r="N15" s="1">
        <f>'adjusted numbers'!M15-'adjusted numbers'!N15</f>
        <v>215.84499999999935</v>
      </c>
      <c r="O15" s="1">
        <f>'adjusted numbers'!N15-'adjusted numbers'!O15</f>
        <v>347.9950000000008</v>
      </c>
      <c r="P15" s="1">
        <f>IF(('adjusted coverage'!P15*(0.95-'adjusted coverage'!Q15))&lt;0,0,('adjusted coverage'!P15*(0.95-'adjusted coverage'!Q15)))</f>
        <v>0</v>
      </c>
      <c r="Q15" s="1">
        <f>'adjusted numbers'!P15-'adjusted numbers'!Q15</f>
        <v>193.19975513999998</v>
      </c>
      <c r="R15" s="1">
        <f>'adjusted numbers'!Q15-'adjusted numbers'!R15</f>
        <v>313.30012265999994</v>
      </c>
      <c r="S15" s="1">
        <f>IF(('adjusted coverage'!S15*(0.95-'adjusted coverage'!T15))&lt;0,0,('adjusted coverage'!S15*(0.95-'adjusted coverage'!T15)))</f>
        <v>0</v>
      </c>
      <c r="T15" s="1">
        <f>'adjusted numbers'!S15-'adjusted numbers'!T15</f>
        <v>211.39990025000043</v>
      </c>
      <c r="U15" s="1">
        <f>'adjusted numbers'!T15-'adjusted numbers'!U15</f>
        <v>321.10004574999948</v>
      </c>
      <c r="V15" s="1">
        <f>IF(('adjusted coverage'!V15*(0.95-'adjusted coverage'!W15))&lt;0,0,('adjusted coverage'!V15*(0.95-'adjusted coverage'!W15)))</f>
        <v>0</v>
      </c>
      <c r="W15" s="1">
        <f>'adjusted numbers'!V15-'adjusted numbers'!W15</f>
        <v>164.49981295999987</v>
      </c>
      <c r="X15" s="1">
        <f>'adjusted numbers'!W15-'adjusted numbers'!X15</f>
        <v>212.49994304000029</v>
      </c>
      <c r="Y15" s="1">
        <f>IF(('adjusted coverage'!Y15*(0.95-'adjusted coverage'!Z15))&lt;0,0,('adjusted coverage'!Y15*(0.95-'adjusted coverage'!Z15)))</f>
        <v>0</v>
      </c>
      <c r="Z15" s="1">
        <f>'adjusted numbers'!Y15-'adjusted numbers'!Z15</f>
        <v>122.49985104000007</v>
      </c>
      <c r="AA15" s="1">
        <f>'adjusted numbers'!Z15-'adjusted numbers'!AA15</f>
        <v>166.99991615999897</v>
      </c>
      <c r="AB15" s="1">
        <f>IF(('adjusted coverage'!AB15*(0.95-'adjusted coverage'!AC15))&lt;0,0,('adjusted coverage'!AB15*(0.95-'adjusted coverage'!AC15)))</f>
        <v>0</v>
      </c>
      <c r="AC15" s="1">
        <f>'adjusted numbers'!AB15-'adjusted numbers'!AC15</f>
        <v>120.40003247999994</v>
      </c>
      <c r="AD15" s="1">
        <f>'adjusted numbers'!AC15-'adjusted numbers'!AD15</f>
        <v>129.10012752000057</v>
      </c>
      <c r="AE15" s="1">
        <f>IF(('adjusted coverage'!AE15*(0.95-'adjusted coverage'!AF15))&lt;0,0,('adjusted coverage'!AE15*(0.95-'adjusted coverage'!AF15)))</f>
        <v>0</v>
      </c>
      <c r="AF15" s="1">
        <f>'adjusted numbers'!AE15-'adjusted numbers'!AF15</f>
        <v>175.6999425999993</v>
      </c>
      <c r="AG15" s="1">
        <f>'adjusted numbers'!AF15-'adjusted numbers'!AG15</f>
        <v>213.2998634000005</v>
      </c>
    </row>
    <row r="16" spans="1:33" x14ac:dyDescent="0.25">
      <c r="A16" t="s">
        <v>59</v>
      </c>
      <c r="B16" t="s">
        <v>60</v>
      </c>
      <c r="C16" t="s">
        <v>480</v>
      </c>
      <c r="D16" s="1">
        <f>IF(('adjusted coverage'!D16*(0.95-'adjusted coverage'!E16))&lt;0,0,('adjusted coverage'!D16*(0.95-'adjusted coverage'!E16)))</f>
        <v>0</v>
      </c>
      <c r="E16" s="1">
        <f>'adjusted numbers'!D16-'adjusted numbers'!E16</f>
        <v>146.73049999999876</v>
      </c>
      <c r="F16" s="1">
        <f>'adjusted numbers'!E16-'adjusted numbers'!F16</f>
        <v>224.28300000000081</v>
      </c>
      <c r="G16" s="1">
        <f>IF(('adjusted coverage'!G16*(0.95-'adjusted coverage'!H16))&lt;0,0,('adjusted coverage'!G16*(0.95-'adjusted coverage'!H16)))</f>
        <v>0</v>
      </c>
      <c r="H16" s="1">
        <f>'adjusted numbers'!G16-'adjusted numbers'!H16</f>
        <v>133.77769999999873</v>
      </c>
      <c r="I16" s="1">
        <f>'adjusted numbers'!H16-'adjusted numbers'!I16</f>
        <v>243.54830000000129</v>
      </c>
      <c r="J16" s="1">
        <f>IF(('adjusted coverage'!J16*(0.95-'adjusted coverage'!K16))&lt;0,0,('adjusted coverage'!J16*(0.95-'adjusted coverage'!K16)))</f>
        <v>13.395000000000692</v>
      </c>
      <c r="K16" s="1">
        <f>'adjusted numbers'!J16-'adjusted numbers'!K16</f>
        <v>173.84500000000071</v>
      </c>
      <c r="L16" s="1">
        <f>'adjusted numbers'!K16-'adjusted numbers'!L16</f>
        <v>258.08350000000019</v>
      </c>
      <c r="M16" s="1">
        <f>IF(('adjusted coverage'!M16*(0.95-'adjusted coverage'!N16))&lt;0,0,('adjusted coverage'!M16*(0.95-'adjusted coverage'!N16)))</f>
        <v>45.542800000001286</v>
      </c>
      <c r="N16" s="1">
        <f>'adjusted numbers'!M16-'adjusted numbers'!N16</f>
        <v>210.84280000000126</v>
      </c>
      <c r="O16" s="1">
        <f>'adjusted numbers'!N16-'adjusted numbers'!O16</f>
        <v>265.67919999999958</v>
      </c>
      <c r="P16" s="1">
        <f>IF(('adjusted coverage'!P16*(0.95-'adjusted coverage'!Q16))&lt;0,0,('adjusted coverage'!P16*(0.95-'adjusted coverage'!Q16)))</f>
        <v>107.74995660000005</v>
      </c>
      <c r="Q16" s="1">
        <f>'adjusted numbers'!P16-'adjusted numbers'!Q16</f>
        <v>269.49995660000013</v>
      </c>
      <c r="R16" s="1">
        <f>'adjusted numbers'!Q16-'adjusted numbers'!R16</f>
        <v>265.99994539999989</v>
      </c>
      <c r="S16" s="1">
        <f>IF(('adjusted coverage'!S16*(0.95-'adjusted coverage'!T16))&lt;0,0,('adjusted coverage'!S16*(0.95-'adjusted coverage'!T16)))</f>
        <v>55.150098629999817</v>
      </c>
      <c r="T16" s="1">
        <f>'adjusted numbers'!S16-'adjusted numbers'!T16</f>
        <v>215.60009863000005</v>
      </c>
      <c r="U16" s="1">
        <f>'adjusted numbers'!T16-'adjusted numbers'!U16</f>
        <v>227.39994462000004</v>
      </c>
      <c r="V16" s="1">
        <f>IF(('adjusted coverage'!V16*(0.95-'adjusted coverage'!W16))&lt;0,0,('adjusted coverage'!V16*(0.95-'adjusted coverage'!W16)))</f>
        <v>21.049942320000117</v>
      </c>
      <c r="W16" s="1">
        <f>'adjusted numbers'!V16-'adjusted numbers'!W16</f>
        <v>181.99994232000017</v>
      </c>
      <c r="X16" s="1">
        <f>'adjusted numbers'!W16-'adjusted numbers'!X16</f>
        <v>195.49991327999987</v>
      </c>
      <c r="Y16" s="1">
        <f>IF(('adjusted coverage'!Y16*(0.95-'adjusted coverage'!Z16))&lt;0,0,('adjusted coverage'!Y16*(0.95-'adjusted coverage'!Z16)))</f>
        <v>0</v>
      </c>
      <c r="Z16" s="1">
        <f>'adjusted numbers'!Y16-'adjusted numbers'!Z16</f>
        <v>142.09993489999988</v>
      </c>
      <c r="AA16" s="1">
        <f>'adjusted numbers'!Z16-'adjusted numbers'!AA16</f>
        <v>167.4000016</v>
      </c>
      <c r="AB16" s="1">
        <f>IF(('adjusted coverage'!AB16*(0.95-'adjusted coverage'!AC16))&lt;0,0,('adjusted coverage'!AB16*(0.95-'adjusted coverage'!AC16)))</f>
        <v>0</v>
      </c>
      <c r="AC16" s="1">
        <f>'adjusted numbers'!AB16-'adjusted numbers'!AC16</f>
        <v>130.20010499999989</v>
      </c>
      <c r="AD16" s="1">
        <f>'adjusted numbers'!AC16-'adjusted numbers'!AD16</f>
        <v>155.80006500000036</v>
      </c>
      <c r="AE16" s="1">
        <f>IF(('adjusted coverage'!AE16*(0.95-'adjusted coverage'!AF16))&lt;0,0,('adjusted coverage'!AE16*(0.95-'adjusted coverage'!AF16)))</f>
        <v>0</v>
      </c>
      <c r="AF16" s="1">
        <f>'adjusted numbers'!AE16-'adjusted numbers'!AF16</f>
        <v>109.19992342000023</v>
      </c>
      <c r="AG16" s="1">
        <f>'adjusted numbers'!AF16-'adjusted numbers'!AG16</f>
        <v>148.30007992999981</v>
      </c>
    </row>
    <row r="17" spans="1:33" x14ac:dyDescent="0.25">
      <c r="A17" t="s">
        <v>61</v>
      </c>
      <c r="B17" t="s">
        <v>62</v>
      </c>
      <c r="C17" t="s">
        <v>480</v>
      </c>
      <c r="D17" s="1">
        <f>IF(('adjusted coverage'!D17*(0.95-'adjusted coverage'!E17))&lt;0,0,('adjusted coverage'!D17*(0.95-'adjusted coverage'!E17)))</f>
        <v>0</v>
      </c>
      <c r="E17" s="1">
        <f>'adjusted numbers'!D17-'adjusted numbers'!E17</f>
        <v>130.88880000000017</v>
      </c>
      <c r="F17" s="1">
        <f>'adjusted numbers'!E17-'adjusted numbers'!F17</f>
        <v>320.36220000000048</v>
      </c>
      <c r="G17" s="1">
        <f>IF(('adjusted coverage'!G17*(0.95-'adjusted coverage'!H17))&lt;0,0,('adjusted coverage'!G17*(0.95-'adjusted coverage'!H17)))</f>
        <v>0</v>
      </c>
      <c r="H17" s="1">
        <f>'adjusted numbers'!G17-'adjusted numbers'!H17</f>
        <v>125.59890000000041</v>
      </c>
      <c r="I17" s="1">
        <f>'adjusted numbers'!H17-'adjusted numbers'!I17</f>
        <v>309.7820999999999</v>
      </c>
      <c r="J17" s="1">
        <f>IF(('adjusted coverage'!J17*(0.95-'adjusted coverage'!K17))&lt;0,0,('adjusted coverage'!J17*(0.95-'adjusted coverage'!K17)))</f>
        <v>0</v>
      </c>
      <c r="K17" s="1">
        <f>'adjusted numbers'!J17-'adjusted numbers'!K17</f>
        <v>167.53589999999986</v>
      </c>
      <c r="L17" s="1">
        <f>'adjusted numbers'!K17-'adjusted numbers'!L17</f>
        <v>333.99710000000096</v>
      </c>
      <c r="M17" s="1">
        <f>IF(('adjusted coverage'!M17*(0.95-'adjusted coverage'!N17))&lt;0,0,('adjusted coverage'!M17*(0.95-'adjusted coverage'!N17)))</f>
        <v>41.004999999999782</v>
      </c>
      <c r="N17" s="1">
        <f>'adjusted numbers'!M17-'adjusted numbers'!N17</f>
        <v>219.20499999999993</v>
      </c>
      <c r="O17" s="1">
        <f>'adjusted numbers'!N17-'adjusted numbers'!O17</f>
        <v>396.55100000000039</v>
      </c>
      <c r="P17" s="1">
        <f>IF(('adjusted coverage'!P17*(0.95-'adjusted coverage'!Q17))&lt;0,0,('adjusted coverage'!P17*(0.95-'adjusted coverage'!Q17)))</f>
        <v>48.449918939999591</v>
      </c>
      <c r="Q17" s="1">
        <f>'adjusted numbers'!P17-'adjusted numbers'!Q17</f>
        <v>226.79991893999977</v>
      </c>
      <c r="R17" s="1">
        <f>'adjusted numbers'!Q17-'adjusted numbers'!R17</f>
        <v>365.19991131000006</v>
      </c>
      <c r="S17" s="1">
        <f>IF(('adjusted coverage'!S17*(0.95-'adjusted coverage'!T17))&lt;0,0,('adjusted coverage'!S17*(0.95-'adjusted coverage'!T17)))</f>
        <v>60.649869239999667</v>
      </c>
      <c r="T17" s="1">
        <f>'adjusted numbers'!S17-'adjusted numbers'!T17</f>
        <v>237.99986923999995</v>
      </c>
      <c r="U17" s="1">
        <f>'adjusted numbers'!T17-'adjusted numbers'!U17</f>
        <v>336.00014506000025</v>
      </c>
      <c r="V17" s="1">
        <f>IF(('adjusted coverage'!V17*(0.95-'adjusted coverage'!W17))&lt;0,0,('adjusted coverage'!V17*(0.95-'adjusted coverage'!W17)))</f>
        <v>49.650060899999794</v>
      </c>
      <c r="W17" s="1">
        <f>'adjusted numbers'!V17-'adjusted numbers'!W17</f>
        <v>239.40006089999997</v>
      </c>
      <c r="X17" s="1">
        <f>'adjusted numbers'!W17-'adjusted numbers'!X17</f>
        <v>300.09998535000022</v>
      </c>
      <c r="Y17" s="1">
        <f>IF(('adjusted coverage'!Y17*(0.95-'adjusted coverage'!Z17))&lt;0,0,('adjusted coverage'!Y17*(0.95-'adjusted coverage'!Z17)))</f>
        <v>2.4998199599998676</v>
      </c>
      <c r="Z17" s="1">
        <f>'adjusted numbers'!Y17-'adjusted numbers'!Z17</f>
        <v>201.59981995999988</v>
      </c>
      <c r="AA17" s="1">
        <f>'adjusted numbers'!Z17-'adjusted numbers'!AA17</f>
        <v>277.90007674000026</v>
      </c>
      <c r="AB17" s="1">
        <f>IF(('adjusted coverage'!AB17*(0.95-'adjusted coverage'!AC17))&lt;0,0,('adjusted coverage'!AB17*(0.95-'adjusted coverage'!AC17)))</f>
        <v>7.4499647899996742</v>
      </c>
      <c r="AC17" s="1">
        <f>'adjusted numbers'!AB17-'adjusted numbers'!AC17</f>
        <v>207.89996479000001</v>
      </c>
      <c r="AD17" s="1">
        <f>'adjusted numbers'!AC17-'adjusted numbers'!AD17</f>
        <v>270.09992051000017</v>
      </c>
      <c r="AE17" s="1">
        <f>IF(('adjusted coverage'!AE17*(0.95-'adjusted coverage'!AF17))&lt;0,0,('adjusted coverage'!AE17*(0.95-'adjusted coverage'!AF17)))</f>
        <v>0</v>
      </c>
      <c r="AF17" s="1">
        <f>'adjusted numbers'!AE17-'adjusted numbers'!AF17</f>
        <v>175.00000805000036</v>
      </c>
      <c r="AG17" s="1">
        <f>'adjusted numbers'!AF17-'adjusted numbers'!AG17</f>
        <v>224.49996744999953</v>
      </c>
    </row>
    <row r="18" spans="1:33" x14ac:dyDescent="0.25">
      <c r="A18" t="s">
        <v>63</v>
      </c>
      <c r="B18" t="s">
        <v>64</v>
      </c>
      <c r="C18" t="s">
        <v>480</v>
      </c>
      <c r="D18" s="1">
        <f>IF(('adjusted coverage'!D18*(0.95-'adjusted coverage'!E18))&lt;0,0,('adjusted coverage'!D18*(0.95-'adjusted coverage'!E18)))</f>
        <v>0</v>
      </c>
      <c r="E18" s="1">
        <f>'adjusted numbers'!D18-'adjusted numbers'!E18</f>
        <v>143.99700000000121</v>
      </c>
      <c r="F18" s="1">
        <f>'adjusted numbers'!E18-'adjusted numbers'!F18</f>
        <v>548.57849999999962</v>
      </c>
      <c r="G18" s="1">
        <f>IF(('adjusted coverage'!G18*(0.95-'adjusted coverage'!H18))&lt;0,0,('adjusted coverage'!G18*(0.95-'adjusted coverage'!H18)))</f>
        <v>0</v>
      </c>
      <c r="H18" s="1">
        <f>'adjusted numbers'!G18-'adjusted numbers'!H18</f>
        <v>177.14130000000114</v>
      </c>
      <c r="I18" s="1">
        <f>'adjusted numbers'!H18-'adjusted numbers'!I18</f>
        <v>568.47270000000026</v>
      </c>
      <c r="J18" s="1">
        <f>IF(('adjusted coverage'!J18*(0.95-'adjusted coverage'!K18))&lt;0,0,('adjusted coverage'!J18*(0.95-'adjusted coverage'!K18)))</f>
        <v>0</v>
      </c>
      <c r="K18" s="1">
        <f>'adjusted numbers'!J18-'adjusted numbers'!K18</f>
        <v>255.73169999999936</v>
      </c>
      <c r="L18" s="1">
        <f>'adjusted numbers'!K18-'adjusted numbers'!L18</f>
        <v>572.9407999999994</v>
      </c>
      <c r="M18" s="1">
        <f>IF(('adjusted coverage'!M18*(0.95-'adjusted coverage'!N18))&lt;0,0,('adjusted coverage'!M18*(0.95-'adjusted coverage'!N18)))</f>
        <v>39.140899999999917</v>
      </c>
      <c r="N18" s="1">
        <f>'adjusted numbers'!M18-'adjusted numbers'!N18</f>
        <v>295.04089999999997</v>
      </c>
      <c r="O18" s="1">
        <f>'adjusted numbers'!N18-'adjusted numbers'!O18</f>
        <v>601.70010000000093</v>
      </c>
      <c r="P18" s="1">
        <f>IF(('adjusted coverage'!P18*(0.95-'adjusted coverage'!Q18))&lt;0,0,('adjusted coverage'!P18*(0.95-'adjusted coverage'!Q18)))</f>
        <v>62.900138879999247</v>
      </c>
      <c r="Q18" s="1">
        <f>'adjusted numbers'!P18-'adjusted numbers'!Q18</f>
        <v>310.10013887999958</v>
      </c>
      <c r="R18" s="1">
        <f>'adjusted numbers'!Q18-'adjusted numbers'!R18</f>
        <v>523.90000752000014</v>
      </c>
      <c r="S18" s="1">
        <f>IF(('adjusted coverage'!S18*(0.95-'adjusted coverage'!T18))&lt;0,0,('adjusted coverage'!S18*(0.95-'adjusted coverage'!T18)))</f>
        <v>57.599917959999658</v>
      </c>
      <c r="T18" s="1">
        <f>'adjusted numbers'!S18-'adjusted numbers'!T18</f>
        <v>303.79991796000013</v>
      </c>
      <c r="U18" s="1">
        <f>'adjusted numbers'!T18-'adjusted numbers'!U18</f>
        <v>564.20009383999968</v>
      </c>
      <c r="V18" s="1">
        <f>IF(('adjusted coverage'!V18*(0.95-'adjusted coverage'!W18))&lt;0,0,('adjusted coverage'!V18*(0.95-'adjusted coverage'!W18)))</f>
        <v>44.300118720000178</v>
      </c>
      <c r="W18" s="1">
        <f>'adjusted numbers'!V18-'adjusted numbers'!W18</f>
        <v>309.40011872000014</v>
      </c>
      <c r="X18" s="1">
        <f>'adjusted numbers'!W18-'adjusted numbers'!X18</f>
        <v>488.59992478000004</v>
      </c>
      <c r="Y18" s="1">
        <f>IF(('adjusted coverage'!Y18*(0.95-'adjusted coverage'!Z18))&lt;0,0,('adjusted coverage'!Y18*(0.95-'adjusted coverage'!Z18)))</f>
        <v>0</v>
      </c>
      <c r="Z18" s="1">
        <f>'adjusted numbers'!Y18-'adjusted numbers'!Z18</f>
        <v>214.89991011999973</v>
      </c>
      <c r="AA18" s="1">
        <f>'adjusted numbers'!Z18-'adjusted numbers'!AA18</f>
        <v>362.10020827999961</v>
      </c>
      <c r="AB18" s="1">
        <f>IF(('adjusted coverage'!AB18*(0.95-'adjusted coverage'!AC18))&lt;0,0,('adjusted coverage'!AB18*(0.95-'adjusted coverage'!AC18)))</f>
        <v>0</v>
      </c>
      <c r="AC18" s="1">
        <f>'adjusted numbers'!AB18-'adjusted numbers'!AC18</f>
        <v>195.30010751999998</v>
      </c>
      <c r="AD18" s="1">
        <f>'adjusted numbers'!AC18-'adjusted numbers'!AD18</f>
        <v>283.69998788000066</v>
      </c>
      <c r="AE18" s="1">
        <f>IF(('adjusted coverage'!AE18*(0.95-'adjusted coverage'!AF18))&lt;0,0,('adjusted coverage'!AE18*(0.95-'adjusted coverage'!AF18)))</f>
        <v>3.6000302400000157</v>
      </c>
      <c r="AF18" s="1">
        <f>'adjusted numbers'!AE18-'adjusted numbers'!AF18</f>
        <v>305.90003023999998</v>
      </c>
      <c r="AG18" s="1">
        <f>'adjusted numbers'!AF18-'adjusted numbers'!AG18</f>
        <v>516.09992165999938</v>
      </c>
    </row>
    <row r="19" spans="1:33" x14ac:dyDescent="0.25">
      <c r="A19" t="s">
        <v>65</v>
      </c>
      <c r="B19" t="s">
        <v>66</v>
      </c>
      <c r="C19" t="s">
        <v>480</v>
      </c>
      <c r="D19" s="1">
        <f>IF(('adjusted coverage'!D19*(0.95-'adjusted coverage'!E19))&lt;0,0,('adjusted coverage'!D19*(0.95-'adjusted coverage'!E19)))</f>
        <v>55.684199999999741</v>
      </c>
      <c r="E19" s="1">
        <f>'adjusted numbers'!D19-'adjusted numbers'!E19</f>
        <v>170.73419999999987</v>
      </c>
      <c r="F19" s="1">
        <f>'adjusted numbers'!E19-'adjusted numbers'!F19</f>
        <v>283.71330000000012</v>
      </c>
      <c r="G19" s="1">
        <f>IF(('adjusted coverage'!G19*(0.95-'adjusted coverage'!H19))&lt;0,0,('adjusted coverage'!G19*(0.95-'adjusted coverage'!H19)))</f>
        <v>84.712199999999967</v>
      </c>
      <c r="H19" s="1">
        <f>'adjusted numbers'!G19-'adjusted numbers'!H19</f>
        <v>204.36220000000003</v>
      </c>
      <c r="I19" s="1">
        <f>'adjusted numbers'!H19-'adjusted numbers'!I19</f>
        <v>229.9672999999998</v>
      </c>
      <c r="J19" s="1">
        <f>IF(('adjusted coverage'!J19*(0.95-'adjusted coverage'!K19))&lt;0,0,('adjusted coverage'!J19*(0.95-'adjusted coverage'!K19)))</f>
        <v>115.2008</v>
      </c>
      <c r="K19" s="1">
        <f>'adjusted numbers'!J19-'adjusted numbers'!K19</f>
        <v>231.80079999999998</v>
      </c>
      <c r="L19" s="1">
        <f>'adjusted numbers'!K19-'adjusted numbers'!L19</f>
        <v>262.58320000000003</v>
      </c>
      <c r="M19" s="1">
        <f>IF(('adjusted coverage'!M19*(0.95-'adjusted coverage'!N19))&lt;0,0,('adjusted coverage'!M19*(0.95-'adjusted coverage'!N19)))</f>
        <v>146.57759999999993</v>
      </c>
      <c r="N19" s="1">
        <f>'adjusted numbers'!M19-'adjusted numbers'!N19</f>
        <v>259.67759999999998</v>
      </c>
      <c r="O19" s="1">
        <f>'adjusted numbers'!N19-'adjusted numbers'!O19</f>
        <v>245.87940000000003</v>
      </c>
      <c r="P19" s="1">
        <f>IF(('adjusted coverage'!P19*(0.95-'adjusted coverage'!Q19))&lt;0,0,('adjusted coverage'!P19*(0.95-'adjusted coverage'!Q19)))</f>
        <v>113.85008700999978</v>
      </c>
      <c r="Q19" s="1">
        <f>'adjusted numbers'!P19-'adjusted numbers'!Q19</f>
        <v>223.30008700999997</v>
      </c>
      <c r="R19" s="1">
        <f>'adjusted numbers'!Q19-'adjusted numbers'!R19</f>
        <v>150.20000809000021</v>
      </c>
      <c r="S19" s="1">
        <f>IF(('adjusted coverage'!S19*(0.95-'adjusted coverage'!T19))&lt;0,0,('adjusted coverage'!S19*(0.95-'adjusted coverage'!T19)))</f>
        <v>99.199873999999795</v>
      </c>
      <c r="T19" s="1">
        <f>'adjusted numbers'!S19-'adjusted numbers'!T19</f>
        <v>214.19987399999991</v>
      </c>
      <c r="U19" s="1">
        <f>'adjusted numbers'!T19-'adjusted numbers'!U19</f>
        <v>136.30000100000007</v>
      </c>
      <c r="V19" s="1">
        <f>IF(('adjusted coverage'!V19*(0.95-'adjusted coverage'!W19))&lt;0,0,('adjusted coverage'!V19*(0.95-'adjusted coverage'!W19)))</f>
        <v>86.90004619999992</v>
      </c>
      <c r="W19" s="1">
        <f>'adjusted numbers'!V19-'adjusted numbers'!W19</f>
        <v>207.90004619999991</v>
      </c>
      <c r="X19" s="1">
        <f>'adjusted numbers'!W19-'adjusted numbers'!X19</f>
        <v>122.09998680000035</v>
      </c>
      <c r="Y19" s="1">
        <f>IF(('adjusted coverage'!Y19*(0.95-'adjusted coverage'!Z19))&lt;0,0,('adjusted coverage'!Y19*(0.95-'adjusted coverage'!Z19)))</f>
        <v>104.34995835000015</v>
      </c>
      <c r="Z19" s="1">
        <f>'adjusted numbers'!Y19-'adjusted numbers'!Z19</f>
        <v>229.59995835000018</v>
      </c>
      <c r="AA19" s="1">
        <f>'adjusted numbers'!Z19-'adjusted numbers'!AA19</f>
        <v>103.39996215000019</v>
      </c>
      <c r="AB19" s="1">
        <f>IF(('adjusted coverage'!AB19*(0.95-'adjusted coverage'!AC19))&lt;0,0,('adjusted coverage'!AB19*(0.95-'adjusted coverage'!AC19)))</f>
        <v>30.250036609999974</v>
      </c>
      <c r="AC19" s="1">
        <f>'adjusted numbers'!AB19-'adjusted numbers'!AC19</f>
        <v>154.7000366100001</v>
      </c>
      <c r="AD19" s="1">
        <f>'adjusted numbers'!AC19-'adjusted numbers'!AD19</f>
        <v>134.29999348999991</v>
      </c>
      <c r="AE19" s="1">
        <f>IF(('adjusted coverage'!AE19*(0.95-'adjusted coverage'!AF19))&lt;0,0,('adjusted coverage'!AE19*(0.95-'adjusted coverage'!AF19)))</f>
        <v>29.450000490000061</v>
      </c>
      <c r="AF19" s="1">
        <f>'adjusted numbers'!AE19-'adjusted numbers'!AF19</f>
        <v>156.10000049000018</v>
      </c>
      <c r="AG19" s="1">
        <f>'adjusted numbers'!AF19-'adjusted numbers'!AG19</f>
        <v>129.40000211000006</v>
      </c>
    </row>
    <row r="20" spans="1:33" s="4" customFormat="1" x14ac:dyDescent="0.25">
      <c r="A20" s="4" t="s">
        <v>436</v>
      </c>
      <c r="B20" s="4" t="s">
        <v>433</v>
      </c>
      <c r="C20" s="4" t="s">
        <v>480</v>
      </c>
      <c r="D20" s="5">
        <f>SUM(D12:D19)</f>
        <v>55.684199999999741</v>
      </c>
      <c r="E20" s="5">
        <f t="shared" ref="E20:AG20" si="21">SUM(E12:E19)</f>
        <v>1154.5198000000009</v>
      </c>
      <c r="F20" s="5">
        <f t="shared" si="21"/>
        <v>2831.1122000000005</v>
      </c>
      <c r="G20" s="5">
        <f t="shared" si="21"/>
        <v>98.820399999999438</v>
      </c>
      <c r="H20" s="5">
        <f t="shared" si="21"/>
        <v>1247.9481000000005</v>
      </c>
      <c r="I20" s="5">
        <f t="shared" si="21"/>
        <v>2682.4574000000016</v>
      </c>
      <c r="J20" s="5">
        <f t="shared" si="21"/>
        <v>232.26780000000025</v>
      </c>
      <c r="K20" s="5">
        <f t="shared" si="21"/>
        <v>1624.5579000000002</v>
      </c>
      <c r="L20" s="5">
        <f t="shared" si="21"/>
        <v>2816.8081000000006</v>
      </c>
      <c r="M20" s="5">
        <f t="shared" si="21"/>
        <v>452.01700000000028</v>
      </c>
      <c r="N20" s="5">
        <f t="shared" si="21"/>
        <v>1869.8119999999999</v>
      </c>
      <c r="O20" s="5">
        <f t="shared" si="21"/>
        <v>2849.1570000000029</v>
      </c>
      <c r="P20" s="5">
        <f t="shared" si="21"/>
        <v>591.90011794999816</v>
      </c>
      <c r="Q20" s="5">
        <f t="shared" si="21"/>
        <v>1971.1998730899995</v>
      </c>
      <c r="R20" s="5">
        <f t="shared" si="21"/>
        <v>2649.3000823600009</v>
      </c>
      <c r="S20" s="5">
        <f t="shared" si="21"/>
        <v>503.0495550799983</v>
      </c>
      <c r="T20" s="5">
        <f t="shared" si="21"/>
        <v>1863.39945575</v>
      </c>
      <c r="U20" s="5">
        <f t="shared" si="21"/>
        <v>2491.6002486499997</v>
      </c>
      <c r="V20" s="5">
        <f t="shared" si="21"/>
        <v>303.05025150999978</v>
      </c>
      <c r="W20" s="5">
        <f t="shared" si="21"/>
        <v>1659.70021847</v>
      </c>
      <c r="X20" s="5">
        <f t="shared" si="21"/>
        <v>2059.7996982800009</v>
      </c>
      <c r="Y20" s="5">
        <f t="shared" si="21"/>
        <v>143.99960148999975</v>
      </c>
      <c r="Z20" s="5">
        <f t="shared" si="21"/>
        <v>1370.5991438299998</v>
      </c>
      <c r="AA20" s="5">
        <f t="shared" si="21"/>
        <v>1764.900333269999</v>
      </c>
      <c r="AB20" s="5">
        <f t="shared" si="21"/>
        <v>84.800066359999221</v>
      </c>
      <c r="AC20" s="5">
        <f t="shared" si="21"/>
        <v>1262.1002984099996</v>
      </c>
      <c r="AD20" s="5">
        <f t="shared" si="21"/>
        <v>1578.4001571400017</v>
      </c>
      <c r="AE20" s="5">
        <f t="shared" si="21"/>
        <v>62.349983409999055</v>
      </c>
      <c r="AF20" s="5">
        <f t="shared" si="21"/>
        <v>1411.8998126799997</v>
      </c>
      <c r="AG20" s="5">
        <f t="shared" si="21"/>
        <v>1958.0998193199998</v>
      </c>
    </row>
    <row r="21" spans="1:33" x14ac:dyDescent="0.25">
      <c r="A21" t="s">
        <v>67</v>
      </c>
      <c r="B21" t="s">
        <v>68</v>
      </c>
      <c r="C21" t="s">
        <v>69</v>
      </c>
      <c r="D21" s="1">
        <f>IF(('adjusted coverage'!D21*(0.95-'adjusted coverage'!E21))&lt;0,0,('adjusted coverage'!D21*(0.95-'adjusted coverage'!E21)))</f>
        <v>0</v>
      </c>
      <c r="E21" s="1">
        <f>'adjusted numbers'!D21-'adjusted numbers'!E21</f>
        <v>99.626800000000003</v>
      </c>
      <c r="F21" s="1">
        <f>'adjusted numbers'!E21-'adjusted numbers'!F21</f>
        <v>191.20920000000024</v>
      </c>
      <c r="G21" s="1">
        <f>IF(('adjusted coverage'!G21*(0.95-'adjusted coverage'!H21))&lt;0,0,('adjusted coverage'!G21*(0.95-'adjusted coverage'!H21)))</f>
        <v>0</v>
      </c>
      <c r="H21" s="1">
        <f>'adjusted numbers'!G21-'adjusted numbers'!H21</f>
        <v>95.569600000000264</v>
      </c>
      <c r="I21" s="1">
        <f>'adjusted numbers'!H21-'adjusted numbers'!I21</f>
        <v>180.45440000000008</v>
      </c>
      <c r="J21" s="1">
        <f>IF(('adjusted coverage'!J21*(0.95-'adjusted coverage'!K21))&lt;0,0,('adjusted coverage'!J21*(0.95-'adjusted coverage'!K21)))</f>
        <v>0</v>
      </c>
      <c r="K21" s="1">
        <f>'adjusted numbers'!J21-'adjusted numbers'!K21</f>
        <v>122.2501000000002</v>
      </c>
      <c r="L21" s="1">
        <f>'adjusted numbers'!K21-'adjusted numbers'!L21</f>
        <v>176.93339999999989</v>
      </c>
      <c r="M21" s="1">
        <f>IF(('adjusted coverage'!M21*(0.95-'adjusted coverage'!N21))&lt;0,0,('adjusted coverage'!M21*(0.95-'adjusted coverage'!N21)))</f>
        <v>4.991399999999758</v>
      </c>
      <c r="N21" s="1">
        <f>'adjusted numbers'!M21-'adjusted numbers'!N21</f>
        <v>143.64139999999998</v>
      </c>
      <c r="O21" s="1">
        <f>'adjusted numbers'!N21-'adjusted numbers'!O21</f>
        <v>166.93460000000005</v>
      </c>
      <c r="P21" s="1">
        <f>IF(('adjusted coverage'!P21*(0.95-'adjusted coverage'!Q21))&lt;0,0,('adjusted coverage'!P21*(0.95-'adjusted coverage'!Q21)))</f>
        <v>55.250031150000069</v>
      </c>
      <c r="Q21" s="1">
        <f>'adjusted numbers'!P21-'adjusted numbers'!Q21</f>
        <v>186.20003115000009</v>
      </c>
      <c r="R21" s="1">
        <f>'adjusted numbers'!Q21-'adjusted numbers'!R21</f>
        <v>184.79991374999963</v>
      </c>
      <c r="S21" s="1">
        <f>IF(('adjusted coverage'!S21*(0.95-'adjusted coverage'!T21))&lt;0,0,('adjusted coverage'!S21*(0.95-'adjusted coverage'!T21)))</f>
        <v>0</v>
      </c>
      <c r="T21" s="1">
        <f>'adjusted numbers'!S21-'adjusted numbers'!T21</f>
        <v>106.39995547999979</v>
      </c>
      <c r="U21" s="1">
        <f>'adjusted numbers'!T21-'adjusted numbers'!U21</f>
        <v>101.59996391999994</v>
      </c>
      <c r="V21" s="1">
        <f>IF(('adjusted coverage'!V21*(0.95-'adjusted coverage'!W21))&lt;0,0,('adjusted coverage'!V21*(0.95-'adjusted coverage'!W21)))</f>
        <v>12.999893879999552</v>
      </c>
      <c r="W21" s="1">
        <f>'adjusted numbers'!V21-'adjusted numbers'!W21</f>
        <v>156.79989387999967</v>
      </c>
      <c r="X21" s="1">
        <f>'adjusted numbers'!W21-'adjusted numbers'!X21</f>
        <v>169.70001932000059</v>
      </c>
      <c r="Y21" s="1">
        <f>IF(('adjusted coverage'!Y21*(0.95-'adjusted coverage'!Z21))&lt;0,0,('adjusted coverage'!Y21*(0.95-'adjusted coverage'!Z21)))</f>
        <v>2.3499722099998093</v>
      </c>
      <c r="Z21" s="1">
        <f>'adjusted numbers'!Y21-'adjusted numbers'!Z21</f>
        <v>144.19997220999994</v>
      </c>
      <c r="AA21" s="1">
        <f>'adjusted numbers'!Z21-'adjusted numbers'!AA21</f>
        <v>136.30003364000004</v>
      </c>
      <c r="AB21" s="1">
        <f>IF(('adjusted coverage'!AB21*(0.95-'adjusted coverage'!AC21))&lt;0,0,('adjusted coverage'!AB21*(0.95-'adjusted coverage'!AC21)))</f>
        <v>0</v>
      </c>
      <c r="AC21" s="1">
        <f>'adjusted numbers'!AB21-'adjusted numbers'!AC21</f>
        <v>121.79994876000001</v>
      </c>
      <c r="AD21" s="1">
        <f>'adjusted numbers'!AC21-'adjusted numbers'!AD21</f>
        <v>131.20006943999988</v>
      </c>
      <c r="AE21" s="1">
        <f>IF(('adjusted coverage'!AE21*(0.95-'adjusted coverage'!AF21))&lt;0,0,('adjusted coverage'!AE21*(0.95-'adjusted coverage'!AF21)))</f>
        <v>0</v>
      </c>
      <c r="AF21" s="1">
        <f>'adjusted numbers'!AE21-'adjusted numbers'!AF21</f>
        <v>107.79989220000016</v>
      </c>
      <c r="AG21" s="1">
        <f>'adjusted numbers'!AF21-'adjusted numbers'!AG21</f>
        <v>142.20000794999987</v>
      </c>
    </row>
    <row r="22" spans="1:33" x14ac:dyDescent="0.25">
      <c r="A22" t="s">
        <v>70</v>
      </c>
      <c r="B22" t="s">
        <v>71</v>
      </c>
      <c r="C22" t="s">
        <v>69</v>
      </c>
      <c r="D22" s="1">
        <f>IF(('adjusted coverage'!D22*(0.95-'adjusted coverage'!E22))&lt;0,0,('adjusted coverage'!D22*(0.95-'adjusted coverage'!E22)))</f>
        <v>0</v>
      </c>
      <c r="E22" s="1">
        <f>'adjusted numbers'!D22-'adjusted numbers'!E22</f>
        <v>84.334600000000137</v>
      </c>
      <c r="F22" s="1">
        <f>'adjusted numbers'!E22-'adjusted numbers'!F22</f>
        <v>148.45339999999987</v>
      </c>
      <c r="G22" s="1">
        <f>IF(('adjusted coverage'!G22*(0.95-'adjusted coverage'!H22))&lt;0,0,('adjusted coverage'!G22*(0.95-'adjusted coverage'!H22)))</f>
        <v>0</v>
      </c>
      <c r="H22" s="1">
        <f>'adjusted numbers'!G22-'adjusted numbers'!H22</f>
        <v>73.950800000000072</v>
      </c>
      <c r="I22" s="1">
        <f>'adjusted numbers'!H22-'adjusted numbers'!I22</f>
        <v>154.58519999999999</v>
      </c>
      <c r="J22" s="1">
        <f>IF(('adjusted coverage'!J22*(0.95-'adjusted coverage'!K22))&lt;0,0,('adjusted coverage'!J22*(0.95-'adjusted coverage'!K22)))</f>
        <v>0</v>
      </c>
      <c r="K22" s="1">
        <f>'adjusted numbers'!J22-'adjusted numbers'!K22</f>
        <v>100.67399999999998</v>
      </c>
      <c r="L22" s="1">
        <f>'adjusted numbers'!K22-'adjusted numbers'!L22</f>
        <v>165.81600000000003</v>
      </c>
      <c r="M22" s="1">
        <f>IF(('adjusted coverage'!M22*(0.95-'adjusted coverage'!N22))&lt;0,0,('adjusted coverage'!M22*(0.95-'adjusted coverage'!N22)))</f>
        <v>28.687799999999864</v>
      </c>
      <c r="N22" s="1">
        <f>'adjusted numbers'!M22-'adjusted numbers'!N22</f>
        <v>133.38779999999997</v>
      </c>
      <c r="O22" s="1">
        <f>'adjusted numbers'!N22-'adjusted numbers'!O22</f>
        <v>173.38319999999976</v>
      </c>
      <c r="P22" s="1">
        <f>IF(('adjusted coverage'!P22*(0.95-'adjusted coverage'!Q22))&lt;0,0,('adjusted coverage'!P22*(0.95-'adjusted coverage'!Q22)))</f>
        <v>57.549942179999881</v>
      </c>
      <c r="Q22" s="1">
        <f>'adjusted numbers'!P22-'adjusted numbers'!Q22</f>
        <v>162.39994217999993</v>
      </c>
      <c r="R22" s="1">
        <f>'adjusted numbers'!Q22-'adjusted numbers'!R22</f>
        <v>164.60005167000008</v>
      </c>
      <c r="S22" s="1">
        <f>IF(('adjusted coverage'!S22*(0.95-'adjusted coverage'!T22))&lt;0,0,('adjusted coverage'!S22*(0.95-'adjusted coverage'!T22)))</f>
        <v>0.95000405999991822</v>
      </c>
      <c r="T22" s="1">
        <f>'adjusted numbers'!S22-'adjusted numbers'!T22</f>
        <v>93.800004059999992</v>
      </c>
      <c r="U22" s="1">
        <f>'adjusted numbers'!T22-'adjusted numbers'!U22</f>
        <v>130.19997099000011</v>
      </c>
      <c r="V22" s="1">
        <f>IF(('adjusted coverage'!V22*(0.95-'adjusted coverage'!W22))&lt;0,0,('adjusted coverage'!V22*(0.95-'adjusted coverage'!W22)))</f>
        <v>19.600044799999807</v>
      </c>
      <c r="W22" s="1">
        <f>'adjusted numbers'!V22-'adjusted numbers'!W22</f>
        <v>131.60004479999998</v>
      </c>
      <c r="X22" s="1">
        <f>'adjusted numbers'!W22-'adjusted numbers'!X22</f>
        <v>195.89993919999984</v>
      </c>
      <c r="Y22" s="1">
        <f>IF(('adjusted coverage'!Y22*(0.95-'adjusted coverage'!Z22))&lt;0,0,('adjusted coverage'!Y22*(0.95-'adjusted coverage'!Z22)))</f>
        <v>0</v>
      </c>
      <c r="Z22" s="1">
        <f>'adjusted numbers'!Y22-'adjusted numbers'!Z22</f>
        <v>102.89991789000032</v>
      </c>
      <c r="AA22" s="1">
        <f>'adjusted numbers'!Z22-'adjusted numbers'!AA22</f>
        <v>167.09999526000001</v>
      </c>
      <c r="AB22" s="1">
        <f>IF(('adjusted coverage'!AB22*(0.95-'adjusted coverage'!AC22))&lt;0,0,('adjusted coverage'!AB22*(0.95-'adjusted coverage'!AC22)))</f>
        <v>0</v>
      </c>
      <c r="AC22" s="1">
        <f>'adjusted numbers'!AB22-'adjusted numbers'!AC22</f>
        <v>87.500090579999778</v>
      </c>
      <c r="AD22" s="1">
        <f>'adjusted numbers'!AC22-'adjusted numbers'!AD22</f>
        <v>144.99995067000009</v>
      </c>
      <c r="AE22" s="1">
        <f>IF(('adjusted coverage'!AE22*(0.95-'adjusted coverage'!AF22))&lt;0,0,('adjusted coverage'!AE22*(0.95-'adjusted coverage'!AF22)))</f>
        <v>0</v>
      </c>
      <c r="AF22" s="1">
        <f>'adjusted numbers'!AE22-'adjusted numbers'!AF22</f>
        <v>88.199971439999899</v>
      </c>
      <c r="AG22" s="1">
        <f>'adjusted numbers'!AF22-'adjusted numbers'!AG22</f>
        <v>124.29994476000002</v>
      </c>
    </row>
    <row r="23" spans="1:33" x14ac:dyDescent="0.25">
      <c r="A23" t="s">
        <v>72</v>
      </c>
      <c r="B23" t="s">
        <v>73</v>
      </c>
      <c r="C23" t="s">
        <v>69</v>
      </c>
      <c r="D23" s="1">
        <f>IF(('adjusted coverage'!D23*(0.95-'adjusted coverage'!E23))&lt;0,0,('adjusted coverage'!D23*(0.95-'adjusted coverage'!E23)))</f>
        <v>69.613799999999642</v>
      </c>
      <c r="E23" s="1">
        <f>'adjusted numbers'!D23-'adjusted numbers'!E23</f>
        <v>307.11380000000008</v>
      </c>
      <c r="F23" s="1">
        <f>'adjusted numbers'!E23-'adjusted numbers'!F23</f>
        <v>441.09970000000067</v>
      </c>
      <c r="G23" s="1">
        <f>IF(('adjusted coverage'!G23*(0.95-'adjusted coverage'!H23))&lt;0,0,('adjusted coverage'!G23*(0.95-'adjusted coverage'!H23)))</f>
        <v>86.807499999999081</v>
      </c>
      <c r="H23" s="1">
        <f>'adjusted numbers'!G23-'adjusted numbers'!H23</f>
        <v>315.15749999999935</v>
      </c>
      <c r="I23" s="1">
        <f>'adjusted numbers'!H23-'adjusted numbers'!I23</f>
        <v>465.6885000000002</v>
      </c>
      <c r="J23" s="1">
        <f>IF(('adjusted coverage'!J23*(0.95-'adjusted coverage'!K23))&lt;0,0,('adjusted coverage'!J23*(0.95-'adjusted coverage'!K23)))</f>
        <v>144.14199999999977</v>
      </c>
      <c r="K23" s="1">
        <f>'adjusted numbers'!J23-'adjusted numbers'!K23</f>
        <v>373.49200000000019</v>
      </c>
      <c r="L23" s="1">
        <f>'adjusted numbers'!K23-'adjusted numbers'!L23</f>
        <v>517.68399999999929</v>
      </c>
      <c r="M23" s="1">
        <f>IF(('adjusted coverage'!M23*(0.95-'adjusted coverage'!N23))&lt;0,0,('adjusted coverage'!M23*(0.95-'adjusted coverage'!N23)))</f>
        <v>160.37940000000029</v>
      </c>
      <c r="N23" s="1">
        <f>'adjusted numbers'!M23-'adjusted numbers'!N23</f>
        <v>381.17940000000044</v>
      </c>
      <c r="O23" s="1">
        <f>'adjusted numbers'!N23-'adjusted numbers'!O23</f>
        <v>508.44059999999854</v>
      </c>
      <c r="P23" s="1">
        <f>IF(('adjusted coverage'!P23*(0.95-'adjusted coverage'!Q23))&lt;0,0,('adjusted coverage'!P23*(0.95-'adjusted coverage'!Q23)))</f>
        <v>220.39992972000013</v>
      </c>
      <c r="Q23" s="1">
        <f>'adjusted numbers'!P23-'adjusted numbers'!Q23</f>
        <v>444.49992972000018</v>
      </c>
      <c r="R23" s="1">
        <f>'adjusted numbers'!Q23-'adjusted numbers'!R23</f>
        <v>523.00005317999967</v>
      </c>
      <c r="S23" s="1">
        <f>IF(('adjusted coverage'!S23*(0.95-'adjusted coverage'!T23))&lt;0,0,('adjusted coverage'!S23*(0.95-'adjusted coverage'!T23)))</f>
        <v>192.09999999999977</v>
      </c>
      <c r="T23" s="1">
        <f>'adjusted numbers'!S23-'adjusted numbers'!T23</f>
        <v>406</v>
      </c>
      <c r="U23" s="1">
        <f>'adjusted numbers'!T23-'adjusted numbers'!U23</f>
        <v>479.5</v>
      </c>
      <c r="V23" s="1">
        <f>IF(('adjusted coverage'!V23*(0.95-'adjusted coverage'!W23))&lt;0,0,('adjusted coverage'!V23*(0.95-'adjusted coverage'!W23)))</f>
        <v>163.15007846999958</v>
      </c>
      <c r="W23" s="1">
        <f>'adjusted numbers'!V23-'adjusted numbers'!W23</f>
        <v>406.00007846999961</v>
      </c>
      <c r="X23" s="1">
        <f>'adjusted numbers'!W23-'adjusted numbers'!X23</f>
        <v>569.9999862300001</v>
      </c>
      <c r="Y23" s="1">
        <f>IF(('adjusted coverage'!Y23*(0.95-'adjusted coverage'!Z23))&lt;0,0,('adjusted coverage'!Y23*(0.95-'adjusted coverage'!Z23)))</f>
        <v>73.399973820000284</v>
      </c>
      <c r="Z23" s="1">
        <f>'adjusted numbers'!Y23-'adjusted numbers'!Z23</f>
        <v>325.49997382000038</v>
      </c>
      <c r="AA23" s="1">
        <f>'adjusted numbers'!Z23-'adjusted numbers'!AA23</f>
        <v>518.00015567999981</v>
      </c>
      <c r="AB23" s="1">
        <f>IF(('adjusted coverage'!AB23*(0.95-'adjusted coverage'!AC23))&lt;0,0,('adjusted coverage'!AB23*(0.95-'adjusted coverage'!AC23)))</f>
        <v>56.499992999999293</v>
      </c>
      <c r="AC23" s="1">
        <f>'adjusted numbers'!AB23-'adjusted numbers'!AC23</f>
        <v>311.49999299999945</v>
      </c>
      <c r="AD23" s="1">
        <f>'adjusted numbers'!AC23-'adjusted numbers'!AD23</f>
        <v>477.5000970000001</v>
      </c>
      <c r="AE23" s="1">
        <f>IF(('adjusted coverage'!AE23*(0.95-'adjusted coverage'!AF23))&lt;0,0,('adjusted coverage'!AE23*(0.95-'adjusted coverage'!AF23)))</f>
        <v>40.799915999999548</v>
      </c>
      <c r="AF23" s="1">
        <f>'adjusted numbers'!AE23-'adjusted numbers'!AF23</f>
        <v>310.79991599999994</v>
      </c>
      <c r="AG23" s="1">
        <f>'adjusted numbers'!AF23-'adjusted numbers'!AG23</f>
        <v>459.20012399999996</v>
      </c>
    </row>
    <row r="24" spans="1:33" x14ac:dyDescent="0.25">
      <c r="A24" t="s">
        <v>74</v>
      </c>
      <c r="B24" t="s">
        <v>75</v>
      </c>
      <c r="C24" t="s">
        <v>69</v>
      </c>
      <c r="D24" s="1">
        <f>IF(('adjusted coverage'!D24*(0.95-'adjusted coverage'!E24))&lt;0,0,('adjusted coverage'!D24*(0.95-'adjusted coverage'!E24)))</f>
        <v>0</v>
      </c>
      <c r="E24" s="1">
        <f>'adjusted numbers'!D24-'adjusted numbers'!E24</f>
        <v>219.44930000000204</v>
      </c>
      <c r="F24" s="1">
        <f>'adjusted numbers'!E24-'adjusted numbers'!F24</f>
        <v>359.98370000000068</v>
      </c>
      <c r="G24" s="1">
        <f>IF(('adjusted coverage'!G24*(0.95-'adjusted coverage'!H24))&lt;0,0,('adjusted coverage'!G24*(0.95-'adjusted coverage'!H24)))</f>
        <v>0</v>
      </c>
      <c r="H24" s="1">
        <f>'adjusted numbers'!G24-'adjusted numbers'!H24</f>
        <v>267.70310000000154</v>
      </c>
      <c r="I24" s="1">
        <f>'adjusted numbers'!H24-'adjusted numbers'!I24</f>
        <v>440.03789999999935</v>
      </c>
      <c r="J24" s="1">
        <f>IF(('adjusted coverage'!J24*(0.95-'adjusted coverage'!K24))&lt;0,0,('adjusted coverage'!J24*(0.95-'adjusted coverage'!K24)))</f>
        <v>73.511199999998638</v>
      </c>
      <c r="K24" s="1">
        <f>'adjusted numbers'!J24-'adjusted numbers'!K24</f>
        <v>376.96119999999883</v>
      </c>
      <c r="L24" s="1">
        <f>'adjusted numbers'!K24-'adjusted numbers'!L24</f>
        <v>631.93380000000161</v>
      </c>
      <c r="M24" s="1">
        <f>IF(('adjusted coverage'!M24*(0.95-'adjusted coverage'!N24))&lt;0,0,('adjusted coverage'!M24*(0.95-'adjusted coverage'!N24)))</f>
        <v>125.09079999999992</v>
      </c>
      <c r="N24" s="1">
        <f>'adjusted numbers'!M24-'adjusted numbers'!N24</f>
        <v>388.39080000000013</v>
      </c>
      <c r="O24" s="1">
        <f>'adjusted numbers'!N24-'adjusted numbers'!O24</f>
        <v>419.87369999999919</v>
      </c>
      <c r="P24" s="1">
        <f>IF(('adjusted coverage'!P24*(0.95-'adjusted coverage'!Q24))&lt;0,0,('adjusted coverage'!P24*(0.95-'adjusted coverage'!Q24)))</f>
        <v>225.9998958399994</v>
      </c>
      <c r="Q24" s="1">
        <f>'adjusted numbers'!P24-'adjusted numbers'!Q24</f>
        <v>484.39989583999977</v>
      </c>
      <c r="R24" s="1">
        <f>'adjusted numbers'!Q24-'adjusted numbers'!R24</f>
        <v>459.60016256000017</v>
      </c>
      <c r="S24" s="1">
        <f>IF(('adjusted coverage'!S24*(0.95-'adjusted coverage'!T24))&lt;0,0,('adjusted coverage'!S24*(0.95-'adjusted coverage'!T24)))</f>
        <v>117.65024639999996</v>
      </c>
      <c r="T24" s="1">
        <f>'adjusted numbers'!S24-'adjusted numbers'!T24</f>
        <v>384.30024640000011</v>
      </c>
      <c r="U24" s="1">
        <f>'adjusted numbers'!T24-'adjusted numbers'!U24</f>
        <v>436.6999045499997</v>
      </c>
      <c r="V24" s="1">
        <f>IF(('adjusted coverage'!V24*(0.95-'adjusted coverage'!W24))&lt;0,0,('adjusted coverage'!V24*(0.95-'adjusted coverage'!W24)))</f>
        <v>85.299973399999587</v>
      </c>
      <c r="W24" s="1">
        <f>'adjusted numbers'!V24-'adjusted numbers'!W24</f>
        <v>365.39997339999991</v>
      </c>
      <c r="X24" s="1">
        <f>'adjusted numbers'!W24-'adjusted numbers'!X24</f>
        <v>434.60007889999997</v>
      </c>
      <c r="Y24" s="1">
        <f>IF(('adjusted coverage'!Y24*(0.95-'adjusted coverage'!Z24))&lt;0,0,('adjusted coverage'!Y24*(0.95-'adjusted coverage'!Z24)))</f>
        <v>13.149908230000126</v>
      </c>
      <c r="Z24" s="1">
        <f>'adjusted numbers'!Y24-'adjusted numbers'!Z24</f>
        <v>285.59990823000044</v>
      </c>
      <c r="AA24" s="1">
        <f>'adjusted numbers'!Z24-'adjusted numbers'!AA24</f>
        <v>310.89994216999912</v>
      </c>
      <c r="AB24" s="1">
        <f>IF(('adjusted coverage'!AB24*(0.95-'adjusted coverage'!AC24))&lt;0,0,('adjusted coverage'!AB24*(0.95-'adjusted coverage'!AC24)))</f>
        <v>0</v>
      </c>
      <c r="AC24" s="1">
        <f>'adjusted numbers'!AB24-'adjusted numbers'!AC24</f>
        <v>172.90001190000021</v>
      </c>
      <c r="AD24" s="1">
        <f>'adjusted numbers'!AC24-'adjusted numbers'!AD24</f>
        <v>164.09995720000006</v>
      </c>
      <c r="AE24" s="1">
        <f>IF(('adjusted coverage'!AE24*(0.95-'adjusted coverage'!AF24))&lt;0,0,('adjusted coverage'!AE24*(0.95-'adjusted coverage'!AF24)))</f>
        <v>0</v>
      </c>
      <c r="AF24" s="1">
        <f>'adjusted numbers'!AE24-'adjusted numbers'!AF24</f>
        <v>203.69990654999947</v>
      </c>
      <c r="AG24" s="1">
        <f>'adjusted numbers'!AF24-'adjusted numbers'!AG24</f>
        <v>328.30010895000032</v>
      </c>
    </row>
    <row r="25" spans="1:33" s="4" customFormat="1" x14ac:dyDescent="0.25">
      <c r="A25" s="4" t="s">
        <v>437</v>
      </c>
      <c r="B25" s="4" t="s">
        <v>433</v>
      </c>
      <c r="C25" s="4" t="s">
        <v>69</v>
      </c>
      <c r="D25" s="5">
        <f>SUM(D21:D24)</f>
        <v>69.613799999999642</v>
      </c>
      <c r="E25" s="5">
        <f t="shared" ref="E25:AG25" si="22">SUM(E21:E24)</f>
        <v>710.52450000000226</v>
      </c>
      <c r="F25" s="5">
        <f t="shared" si="22"/>
        <v>1140.7460000000015</v>
      </c>
      <c r="G25" s="5">
        <f t="shared" si="22"/>
        <v>86.807499999999081</v>
      </c>
      <c r="H25" s="5">
        <f t="shared" si="22"/>
        <v>752.38100000000122</v>
      </c>
      <c r="I25" s="5">
        <f t="shared" si="22"/>
        <v>1240.7659999999996</v>
      </c>
      <c r="J25" s="5">
        <f t="shared" si="22"/>
        <v>217.65319999999841</v>
      </c>
      <c r="K25" s="5">
        <f t="shared" si="22"/>
        <v>973.3772999999992</v>
      </c>
      <c r="L25" s="5">
        <f t="shared" si="22"/>
        <v>1492.3672000000008</v>
      </c>
      <c r="M25" s="5">
        <f t="shared" si="22"/>
        <v>319.14939999999979</v>
      </c>
      <c r="N25" s="5">
        <f t="shared" si="22"/>
        <v>1046.5994000000005</v>
      </c>
      <c r="O25" s="5">
        <f t="shared" si="22"/>
        <v>1268.6320999999975</v>
      </c>
      <c r="P25" s="5">
        <f t="shared" si="22"/>
        <v>559.19979888999956</v>
      </c>
      <c r="Q25" s="5">
        <f t="shared" si="22"/>
        <v>1277.49979889</v>
      </c>
      <c r="R25" s="5">
        <f t="shared" si="22"/>
        <v>1332.0001811599996</v>
      </c>
      <c r="S25" s="5">
        <f t="shared" si="22"/>
        <v>310.70025045999967</v>
      </c>
      <c r="T25" s="5">
        <f t="shared" si="22"/>
        <v>990.50020593999989</v>
      </c>
      <c r="U25" s="5">
        <f t="shared" si="22"/>
        <v>1147.9998394599997</v>
      </c>
      <c r="V25" s="5">
        <f t="shared" si="22"/>
        <v>281.04999054999854</v>
      </c>
      <c r="W25" s="5">
        <f t="shared" si="22"/>
        <v>1059.7999905499992</v>
      </c>
      <c r="X25" s="5">
        <f t="shared" si="22"/>
        <v>1370.2000236500005</v>
      </c>
      <c r="Y25" s="5">
        <f t="shared" si="22"/>
        <v>88.899854260000211</v>
      </c>
      <c r="Z25" s="5">
        <f t="shared" si="22"/>
        <v>858.19977215000108</v>
      </c>
      <c r="AA25" s="5">
        <f t="shared" si="22"/>
        <v>1132.300126749999</v>
      </c>
      <c r="AB25" s="5">
        <f t="shared" si="22"/>
        <v>56.499992999999293</v>
      </c>
      <c r="AC25" s="5">
        <f t="shared" si="22"/>
        <v>693.70004423999944</v>
      </c>
      <c r="AD25" s="5">
        <f t="shared" si="22"/>
        <v>917.80007431000013</v>
      </c>
      <c r="AE25" s="5">
        <f t="shared" si="22"/>
        <v>40.799915999999548</v>
      </c>
      <c r="AF25" s="5">
        <f t="shared" si="22"/>
        <v>710.49968618999947</v>
      </c>
      <c r="AG25" s="5">
        <f t="shared" si="22"/>
        <v>1054.0001856600002</v>
      </c>
    </row>
    <row r="26" spans="1:33" x14ac:dyDescent="0.25">
      <c r="A26" t="s">
        <v>76</v>
      </c>
      <c r="B26" t="s">
        <v>77</v>
      </c>
      <c r="C26" t="s">
        <v>78</v>
      </c>
      <c r="D26" s="1">
        <f>IF(('adjusted coverage'!D26*(0.95-'adjusted coverage'!E26))&lt;0,0,('adjusted coverage'!D26*(0.95-'adjusted coverage'!E26)))</f>
        <v>51.625799999999572</v>
      </c>
      <c r="E26" s="1">
        <f>'adjusted numbers'!D26-'adjusted numbers'!E26</f>
        <v>176.32579999999962</v>
      </c>
      <c r="F26" s="1">
        <f>'adjusted numbers'!E26-'adjusted numbers'!F26</f>
        <v>241.41920000000027</v>
      </c>
      <c r="G26" s="1">
        <f>IF(('adjusted coverage'!G26*(0.95-'adjusted coverage'!H26))&lt;0,0,('adjusted coverage'!G26*(0.95-'adjusted coverage'!H26)))</f>
        <v>55.802499999999739</v>
      </c>
      <c r="H26" s="1">
        <f>'adjusted numbers'!G26-'adjusted numbers'!H26</f>
        <v>182.05249999999978</v>
      </c>
      <c r="I26" s="1">
        <f>'adjusted numbers'!H26-'adjusted numbers'!I26</f>
        <v>238.36000000000013</v>
      </c>
      <c r="J26" s="1">
        <f>IF(('adjusted coverage'!J26*(0.95-'adjusted coverage'!K26))&lt;0,0,('adjusted coverage'!J26*(0.95-'adjusted coverage'!K26)))</f>
        <v>137.16969999999986</v>
      </c>
      <c r="K26" s="1">
        <f>'adjusted numbers'!J26-'adjusted numbers'!K26</f>
        <v>266.81970000000001</v>
      </c>
      <c r="L26" s="1">
        <f>'adjusted numbers'!K26-'adjusted numbers'!L26</f>
        <v>268.63480000000027</v>
      </c>
      <c r="M26" s="1">
        <f>IF(('adjusted coverage'!M26*(0.95-'adjusted coverage'!N26))&lt;0,0,('adjusted coverage'!M26*(0.95-'adjusted coverage'!N26)))</f>
        <v>155.58360000000002</v>
      </c>
      <c r="N26" s="1">
        <f>'adjusted numbers'!M26-'adjusted numbers'!N26</f>
        <v>278.28360000000021</v>
      </c>
      <c r="O26" s="1">
        <f>'adjusted numbers'!N26-'adjusted numbers'!O26</f>
        <v>271.41239999999993</v>
      </c>
      <c r="P26" s="1">
        <f>IF(('adjusted coverage'!P26*(0.95-'adjusted coverage'!Q26))&lt;0,0,('adjusted coverage'!P26*(0.95-'adjusted coverage'!Q26)))</f>
        <v>203.35014755999981</v>
      </c>
      <c r="Q26" s="1">
        <f>'adjusted numbers'!P26-'adjusted numbers'!Q26</f>
        <v>324.80014755999991</v>
      </c>
      <c r="R26" s="1">
        <f>'adjusted numbers'!Q26-'adjusted numbers'!R26</f>
        <v>271.69994859000008</v>
      </c>
      <c r="S26" s="1">
        <f>IF(('adjusted coverage'!S26*(0.95-'adjusted coverage'!T26))&lt;0,0,('adjusted coverage'!S26*(0.95-'adjusted coverage'!T26)))</f>
        <v>220.55015245999991</v>
      </c>
      <c r="T26" s="1">
        <f>'adjusted numbers'!S26-'adjusted numbers'!T26</f>
        <v>359.10015246000012</v>
      </c>
      <c r="U26" s="1">
        <f>'adjusted numbers'!T26-'adjusted numbers'!U26</f>
        <v>402.40002013999992</v>
      </c>
      <c r="V26" s="1">
        <f>IF(('adjusted coverage'!V26*(0.95-'adjusted coverage'!W26))&lt;0,0,('adjusted coverage'!V26*(0.95-'adjusted coverage'!W26)))</f>
        <v>57.999888419999806</v>
      </c>
      <c r="W26" s="1">
        <f>'adjusted numbers'!V26-'adjusted numbers'!W26</f>
        <v>172.89988842000002</v>
      </c>
      <c r="X26" s="1">
        <f>'adjusted numbers'!W26-'adjusted numbers'!X26</f>
        <v>199.10000687999991</v>
      </c>
      <c r="Y26" s="1">
        <f>IF(('adjusted coverage'!Y26*(0.95-'adjusted coverage'!Z26))&lt;0,0,('adjusted coverage'!Y26*(0.95-'adjusted coverage'!Z26)))</f>
        <v>1.1498971699999303</v>
      </c>
      <c r="Z26" s="1">
        <f>'adjusted numbers'!Y26-'adjusted numbers'!Z26</f>
        <v>117.59989717000008</v>
      </c>
      <c r="AA26" s="1">
        <f>'adjusted numbers'!Z26-'adjusted numbers'!AA26</f>
        <v>139.90004888000021</v>
      </c>
      <c r="AB26" s="1">
        <f>IF(('adjusted coverage'!AB26*(0.95-'adjusted coverage'!AC26))&lt;0,0,('adjusted coverage'!AB26*(0.95-'adjusted coverage'!AC26)))</f>
        <v>10.799997199999591</v>
      </c>
      <c r="AC26" s="1">
        <f>'adjusted numbers'!AB26-'adjusted numbers'!AC26</f>
        <v>128.79999719999978</v>
      </c>
      <c r="AD26" s="1">
        <f>'adjusted numbers'!AC26-'adjusted numbers'!AD26</f>
        <v>144.70004880000033</v>
      </c>
      <c r="AE26" s="1">
        <f>IF(('adjusted coverage'!AE26*(0.95-'adjusted coverage'!AF26))&lt;0,0,('adjusted coverage'!AE26*(0.95-'adjusted coverage'!AF26)))</f>
        <v>36.000055439999549</v>
      </c>
      <c r="AF26" s="1">
        <f>'adjusted numbers'!AE26-'adjusted numbers'!AF26</f>
        <v>165.20005543999969</v>
      </c>
      <c r="AG26" s="1">
        <f>'adjusted numbers'!AF26-'adjusted numbers'!AG26</f>
        <v>135.8000269600002</v>
      </c>
    </row>
    <row r="27" spans="1:33" x14ac:dyDescent="0.25">
      <c r="A27" t="s">
        <v>79</v>
      </c>
      <c r="B27" t="s">
        <v>80</v>
      </c>
      <c r="C27" t="s">
        <v>78</v>
      </c>
      <c r="D27" s="1">
        <f>IF(('adjusted coverage'!D27*(0.95-'adjusted coverage'!E27))&lt;0,0,('adjusted coverage'!D27*(0.95-'adjusted coverage'!E27)))</f>
        <v>0</v>
      </c>
      <c r="E27" s="1">
        <f>'adjusted numbers'!D27-'adjusted numbers'!E27</f>
        <v>157.14019999999846</v>
      </c>
      <c r="F27" s="1">
        <f>'adjusted numbers'!E27-'adjusted numbers'!F27</f>
        <v>359.39780000000019</v>
      </c>
      <c r="G27" s="1">
        <f>IF(('adjusted coverage'!G27*(0.95-'adjusted coverage'!H27))&lt;0,0,('adjusted coverage'!G27*(0.95-'adjusted coverage'!H27)))</f>
        <v>0</v>
      </c>
      <c r="H27" s="1">
        <f>'adjusted numbers'!G27-'adjusted numbers'!H27</f>
        <v>168.90019999999913</v>
      </c>
      <c r="I27" s="1">
        <f>'adjusted numbers'!H27-'adjusted numbers'!I27</f>
        <v>392.11880000000019</v>
      </c>
      <c r="J27" s="1">
        <f>IF(('adjusted coverage'!J27*(0.95-'adjusted coverage'!K27))&lt;0,0,('adjusted coverage'!J27*(0.95-'adjusted coverage'!K27)))</f>
        <v>22.571200000000694</v>
      </c>
      <c r="K27" s="1">
        <f>'adjusted numbers'!J27-'adjusted numbers'!K27</f>
        <v>195.17120000000068</v>
      </c>
      <c r="L27" s="1">
        <f>'adjusted numbers'!K27-'adjusted numbers'!L27</f>
        <v>340.28980000000001</v>
      </c>
      <c r="M27" s="1">
        <f>IF(('adjusted coverage'!M27*(0.95-'adjusted coverage'!N27))&lt;0,0,('adjusted coverage'!M27*(0.95-'adjusted coverage'!N27)))</f>
        <v>42.275999999999115</v>
      </c>
      <c r="N27" s="1">
        <f>'adjusted numbers'!M27-'adjusted numbers'!N27</f>
        <v>212.57599999999911</v>
      </c>
      <c r="O27" s="1">
        <f>'adjusted numbers'!N27-'adjusted numbers'!O27</f>
        <v>349.88800000000083</v>
      </c>
      <c r="P27" s="1">
        <f>IF(('adjusted coverage'!P27*(0.95-'adjusted coverage'!Q27))&lt;0,0,('adjusted coverage'!P27*(0.95-'adjusted coverage'!Q27)))</f>
        <v>57.899992999999881</v>
      </c>
      <c r="Q27" s="1">
        <f>'adjusted numbers'!P27-'adjusted numbers'!Q27</f>
        <v>225.39999299999999</v>
      </c>
      <c r="R27" s="1">
        <f>'adjusted numbers'!Q27-'adjusted numbers'!R27</f>
        <v>319.09996200000023</v>
      </c>
      <c r="S27" s="1">
        <f>IF(('adjusted coverage'!S27*(0.95-'adjusted coverage'!T27))&lt;0,0,('adjusted coverage'!S27*(0.95-'adjusted coverage'!T27)))</f>
        <v>41.999874420000047</v>
      </c>
      <c r="T27" s="1">
        <f>'adjusted numbers'!S27-'adjusted numbers'!T27</f>
        <v>207.89987442000029</v>
      </c>
      <c r="U27" s="1">
        <f>'adjusted numbers'!T27-'adjusted numbers'!U27</f>
        <v>259.60002137999982</v>
      </c>
      <c r="V27" s="1">
        <f>IF(('adjusted coverage'!V27*(0.95-'adjusted coverage'!W27))&lt;0,0,('adjusted coverage'!V27*(0.95-'adjusted coverage'!W27)))</f>
        <v>0</v>
      </c>
      <c r="W27" s="1">
        <f>'adjusted numbers'!V27-'adjusted numbers'!W27</f>
        <v>163.10013874000015</v>
      </c>
      <c r="X27" s="1">
        <f>'adjusted numbers'!W27-'adjusted numbers'!X27</f>
        <v>242.90001735999977</v>
      </c>
      <c r="Y27" s="1">
        <f>IF(('adjusted coverage'!Y27*(0.95-'adjusted coverage'!Z27))&lt;0,0,('adjusted coverage'!Y27*(0.95-'adjusted coverage'!Z27)))</f>
        <v>0</v>
      </c>
      <c r="Z27" s="1">
        <f>'adjusted numbers'!Y27-'adjusted numbers'!Z27</f>
        <v>123.90000587999975</v>
      </c>
      <c r="AA27" s="1">
        <f>'adjusted numbers'!Z27-'adjusted numbers'!AA27</f>
        <v>204.10003412000015</v>
      </c>
      <c r="AB27" s="1">
        <f>IF(('adjusted coverage'!AB27*(0.95-'adjusted coverage'!AC27))&lt;0,0,('adjusted coverage'!AB27*(0.95-'adjusted coverage'!AC27)))</f>
        <v>0</v>
      </c>
      <c r="AC27" s="1">
        <f>'adjusted numbers'!AB27-'adjusted numbers'!AC27</f>
        <v>137.89991390000023</v>
      </c>
      <c r="AD27" s="1">
        <f>'adjusted numbers'!AC27-'adjusted numbers'!AD27</f>
        <v>181.09986520000029</v>
      </c>
      <c r="AE27" s="1">
        <f>IF(('adjusted coverage'!AE27*(0.95-'adjusted coverage'!AF27))&lt;0,0,('adjusted coverage'!AE27*(0.95-'adjusted coverage'!AF27)))</f>
        <v>0</v>
      </c>
      <c r="AF27" s="1">
        <f>'adjusted numbers'!AE27-'adjusted numbers'!AF27</f>
        <v>123.90015582000024</v>
      </c>
      <c r="AG27" s="1">
        <f>'adjusted numbers'!AF27-'adjusted numbers'!AG27</f>
        <v>142.09985568000002</v>
      </c>
    </row>
    <row r="28" spans="1:33" x14ac:dyDescent="0.25">
      <c r="A28" t="s">
        <v>81</v>
      </c>
      <c r="B28" t="s">
        <v>82</v>
      </c>
      <c r="C28" t="s">
        <v>78</v>
      </c>
      <c r="D28" s="1">
        <f>IF(('adjusted coverage'!D28*(0.95-'adjusted coverage'!E28))&lt;0,0,('adjusted coverage'!D28*(0.95-'adjusted coverage'!E28)))</f>
        <v>15.453599999999071</v>
      </c>
      <c r="E28" s="1">
        <f>'adjusted numbers'!D28-'adjusted numbers'!E28</f>
        <v>137.65359999999919</v>
      </c>
      <c r="F28" s="1">
        <f>'adjusted numbers'!E28-'adjusted numbers'!F28</f>
        <v>269.93040000000019</v>
      </c>
      <c r="G28" s="1">
        <f>IF(('adjusted coverage'!G28*(0.95-'adjusted coverage'!H28))&lt;0,0,('adjusted coverage'!G28*(0.95-'adjusted coverage'!H28)))</f>
        <v>24.411799999998962</v>
      </c>
      <c r="H28" s="1">
        <f>'adjusted numbers'!G28-'adjusted numbers'!H28</f>
        <v>162.66179999999895</v>
      </c>
      <c r="I28" s="1">
        <f>'adjusted numbers'!H28-'adjusted numbers'!I28</f>
        <v>236.07820000000083</v>
      </c>
      <c r="J28" s="1">
        <f>IF(('adjusted coverage'!J28*(0.95-'adjusted coverage'!K28))&lt;0,0,('adjusted coverage'!J28*(0.95-'adjusted coverage'!K28)))</f>
        <v>40.838000000000108</v>
      </c>
      <c r="K28" s="1">
        <f>'adjusted numbers'!J28-'adjusted numbers'!K28</f>
        <v>176.98800000000028</v>
      </c>
      <c r="L28" s="1">
        <f>'adjusted numbers'!K28-'adjusted numbers'!L28</f>
        <v>235.09550000000036</v>
      </c>
      <c r="M28" s="1">
        <f>IF(('adjusted coverage'!M28*(0.95-'adjusted coverage'!N28))&lt;0,0,('adjusted coverage'!M28*(0.95-'adjusted coverage'!N28)))</f>
        <v>76.350200000000498</v>
      </c>
      <c r="N28" s="1">
        <f>'adjusted numbers'!M28-'adjusted numbers'!N28</f>
        <v>198.6502000000005</v>
      </c>
      <c r="O28" s="1">
        <f>'adjusted numbers'!N28-'adjusted numbers'!O28</f>
        <v>192.54179999999951</v>
      </c>
      <c r="P28" s="1">
        <f>IF(('adjusted coverage'!P28*(0.95-'adjusted coverage'!Q28))&lt;0,0,('adjusted coverage'!P28*(0.95-'adjusted coverage'!Q28)))</f>
        <v>105.45010583999979</v>
      </c>
      <c r="Q28" s="1">
        <f>'adjusted numbers'!P28-'adjusted numbers'!Q28</f>
        <v>223.30010584000001</v>
      </c>
      <c r="R28" s="1">
        <f>'adjusted numbers'!Q28-'adjusted numbers'!R28</f>
        <v>169.20002625999996</v>
      </c>
      <c r="S28" s="1">
        <f>IF(('adjusted coverage'!S28*(0.95-'adjusted coverage'!T28))&lt;0,0,('adjusted coverage'!S28*(0.95-'adjusted coverage'!T28)))</f>
        <v>41.849904870000103</v>
      </c>
      <c r="T28" s="1">
        <f>'adjusted numbers'!S28-'adjusted numbers'!T28</f>
        <v>149.79990487000009</v>
      </c>
      <c r="U28" s="1">
        <f>'adjusted numbers'!T28-'adjusted numbers'!U28</f>
        <v>101.70006203000003</v>
      </c>
      <c r="V28" s="1">
        <f>IF(('adjusted coverage'!V28*(0.95-'adjusted coverage'!W28))&lt;0,0,('adjusted coverage'!V28*(0.95-'adjusted coverage'!W28)))</f>
        <v>145.65004101999975</v>
      </c>
      <c r="W28" s="1">
        <f>'adjusted numbers'!V28-'adjusted numbers'!W28</f>
        <v>271.60004101999994</v>
      </c>
      <c r="X28" s="1">
        <f>'adjusted numbers'!W28-'adjusted numbers'!X28</f>
        <v>117.89995613000019</v>
      </c>
      <c r="Y28" s="1">
        <f>IF(('adjusted coverage'!Y28*(0.95-'adjusted coverage'!Z28))&lt;0,0,('adjusted coverage'!Y28*(0.95-'adjusted coverage'!Z28)))</f>
        <v>0</v>
      </c>
      <c r="Z28" s="1">
        <f>'adjusted numbers'!Y28-'adjusted numbers'!Z28</f>
        <v>123.89997312000014</v>
      </c>
      <c r="AA28" s="1">
        <f>'adjusted numbers'!Z28-'adjusted numbers'!AA28</f>
        <v>151.59994773000017</v>
      </c>
      <c r="AB28" s="1">
        <f>IF(('adjusted coverage'!AB28*(0.95-'adjusted coverage'!AC28))&lt;0,0,('adjusted coverage'!AB28*(0.95-'adjusted coverage'!AC28)))</f>
        <v>19.949973750000002</v>
      </c>
      <c r="AC28" s="1">
        <f>'adjusted numbers'!AB28-'adjusted numbers'!AC28</f>
        <v>151.19997375000003</v>
      </c>
      <c r="AD28" s="1">
        <f>'adjusted numbers'!AC28-'adjusted numbers'!AD28</f>
        <v>145.30007625000007</v>
      </c>
      <c r="AE28" s="1">
        <f>IF(('adjusted coverage'!AE28*(0.95-'adjusted coverage'!AF28))&lt;0,0,('adjusted coverage'!AE28*(0.95-'adjusted coverage'!AF28)))</f>
        <v>18.949972909999438</v>
      </c>
      <c r="AF28" s="1">
        <f>'adjusted numbers'!AE28-'adjusted numbers'!AF28</f>
        <v>153.99997290999954</v>
      </c>
      <c r="AG28" s="1">
        <f>'adjusted numbers'!AF28-'adjusted numbers'!AG28</f>
        <v>123.99991189000002</v>
      </c>
    </row>
    <row r="29" spans="1:33" x14ac:dyDescent="0.25">
      <c r="A29" t="s">
        <v>83</v>
      </c>
      <c r="B29" t="s">
        <v>84</v>
      </c>
      <c r="C29" t="s">
        <v>78</v>
      </c>
      <c r="D29" s="1">
        <f>IF(('adjusted coverage'!D29*(0.95-'adjusted coverage'!E29))&lt;0,0,('adjusted coverage'!D29*(0.95-'adjusted coverage'!E29)))</f>
        <v>159.95139999999955</v>
      </c>
      <c r="E29" s="1">
        <f>'adjusted numbers'!D29-'adjusted numbers'!E29</f>
        <v>449.7514000000001</v>
      </c>
      <c r="F29" s="1">
        <f>'adjusted numbers'!E29-'adjusted numbers'!F29</f>
        <v>536.47160000000167</v>
      </c>
      <c r="G29" s="1">
        <f>IF(('adjusted coverage'!G29*(0.95-'adjusted coverage'!H29))&lt;0,0,('adjusted coverage'!G29*(0.95-'adjusted coverage'!H29)))</f>
        <v>20.382000000001796</v>
      </c>
      <c r="H29" s="1">
        <f>'adjusted numbers'!G29-'adjusted numbers'!H29</f>
        <v>265.48200000000179</v>
      </c>
      <c r="I29" s="1">
        <f>'adjusted numbers'!H29-'adjusted numbers'!I29</f>
        <v>409.70100000000002</v>
      </c>
      <c r="J29" s="1">
        <f>IF(('adjusted coverage'!J29*(0.95-'adjusted coverage'!K29))&lt;0,0,('adjusted coverage'!J29*(0.95-'adjusted coverage'!K29)))</f>
        <v>73.426400000000882</v>
      </c>
      <c r="K29" s="1">
        <f>'adjusted numbers'!J29-'adjusted numbers'!K29</f>
        <v>323.57640000000083</v>
      </c>
      <c r="L29" s="1">
        <f>'adjusted numbers'!K29-'adjusted numbers'!L29</f>
        <v>447.85260000000017</v>
      </c>
      <c r="M29" s="1">
        <f>IF(('adjusted coverage'!M29*(0.95-'adjusted coverage'!N29))&lt;0,0,('adjusted coverage'!M29*(0.95-'adjusted coverage'!N29)))</f>
        <v>198.69539999999816</v>
      </c>
      <c r="N29" s="1">
        <f>'adjusted numbers'!M29-'adjusted numbers'!N29</f>
        <v>439.89539999999852</v>
      </c>
      <c r="O29" s="1">
        <f>'adjusted numbers'!N29-'adjusted numbers'!O29</f>
        <v>389.44309999999996</v>
      </c>
      <c r="P29" s="1">
        <f>IF(('adjusted coverage'!P29*(0.95-'adjusted coverage'!Q29))&lt;0,0,('adjusted coverage'!P29*(0.95-'adjusted coverage'!Q29)))</f>
        <v>182.80013999999989</v>
      </c>
      <c r="Q29" s="1">
        <f>'adjusted numbers'!P29-'adjusted numbers'!Q29</f>
        <v>416.5001400000001</v>
      </c>
      <c r="R29" s="1">
        <f>'adjusted numbers'!Q29-'adjusted numbers'!R29</f>
        <v>396.99997829999984</v>
      </c>
      <c r="S29" s="1">
        <f>IF(('adjusted coverage'!S29*(0.95-'adjusted coverage'!T29))&lt;0,0,('adjusted coverage'!S29*(0.95-'adjusted coverage'!T29)))</f>
        <v>41.600063699999424</v>
      </c>
      <c r="T29" s="1">
        <f>'adjusted numbers'!S29-'adjusted numbers'!T29</f>
        <v>247.10006369999974</v>
      </c>
      <c r="U29" s="1">
        <f>'adjusted numbers'!T29-'adjusted numbers'!U29</f>
        <v>270.8998818</v>
      </c>
      <c r="V29" s="1">
        <f>IF(('adjusted coverage'!V29*(0.95-'adjusted coverage'!W29))&lt;0,0,('adjusted coverage'!V29*(0.95-'adjusted coverage'!W29)))</f>
        <v>48.600099539999967</v>
      </c>
      <c r="W29" s="1">
        <f>'adjusted numbers'!V29-'adjusted numbers'!W29</f>
        <v>291.90009954000016</v>
      </c>
      <c r="X29" s="1">
        <f>'adjusted numbers'!W29-'adjusted numbers'!X29</f>
        <v>254.10013565999998</v>
      </c>
      <c r="Y29" s="1">
        <f>IF(('adjusted coverage'!Y29*(0.95-'adjusted coverage'!Z29))&lt;0,0,('adjusted coverage'!Y29*(0.95-'adjusted coverage'!Z29)))</f>
        <v>0</v>
      </c>
      <c r="Z29" s="1">
        <f>'adjusted numbers'!Y29-'adjusted numbers'!Z29</f>
        <v>200.89982779999991</v>
      </c>
      <c r="AA29" s="1">
        <f>'adjusted numbers'!Z29-'adjusted numbers'!AA29</f>
        <v>312.10004010000011</v>
      </c>
      <c r="AB29" s="1">
        <f>IF(('adjusted coverage'!AB29*(0.95-'adjusted coverage'!AC29))&lt;0,0,('adjusted coverage'!AB29*(0.95-'adjusted coverage'!AC29)))</f>
        <v>0</v>
      </c>
      <c r="AC29" s="1">
        <f>'adjusted numbers'!AB29-'adjusted numbers'!AC29</f>
        <v>172.9000770699995</v>
      </c>
      <c r="AD29" s="1">
        <f>'adjusted numbers'!AC29-'adjusted numbers'!AD29</f>
        <v>269.09994688000097</v>
      </c>
      <c r="AE29" s="1">
        <f>IF(('adjusted coverage'!AE29*(0.95-'adjusted coverage'!AF29))&lt;0,0,('adjusted coverage'!AE29*(0.95-'adjusted coverage'!AF29)))</f>
        <v>0</v>
      </c>
      <c r="AF29" s="1">
        <f>'adjusted numbers'!AE29-'adjusted numbers'!AF29</f>
        <v>177.10019571999965</v>
      </c>
      <c r="AG29" s="1">
        <f>'adjusted numbers'!AF29-'adjusted numbers'!AG29</f>
        <v>215.89992067999992</v>
      </c>
    </row>
    <row r="30" spans="1:33" s="4" customFormat="1" x14ac:dyDescent="0.25">
      <c r="A30" s="4" t="s">
        <v>438</v>
      </c>
      <c r="B30" s="4" t="s">
        <v>433</v>
      </c>
      <c r="C30" s="4" t="s">
        <v>78</v>
      </c>
      <c r="D30" s="5">
        <f>SUM(D26:D29)</f>
        <v>227.03079999999818</v>
      </c>
      <c r="E30" s="5">
        <f t="shared" ref="E30:AG30" si="23">SUM(E26:E29)</f>
        <v>920.87099999999737</v>
      </c>
      <c r="F30" s="5">
        <f t="shared" si="23"/>
        <v>1407.2190000000023</v>
      </c>
      <c r="G30" s="5">
        <f t="shared" si="23"/>
        <v>100.5963000000005</v>
      </c>
      <c r="H30" s="5">
        <f t="shared" si="23"/>
        <v>779.09649999999965</v>
      </c>
      <c r="I30" s="5">
        <f t="shared" si="23"/>
        <v>1276.2580000000012</v>
      </c>
      <c r="J30" s="5">
        <f t="shared" si="23"/>
        <v>274.00530000000151</v>
      </c>
      <c r="K30" s="5">
        <f t="shared" si="23"/>
        <v>962.55530000000181</v>
      </c>
      <c r="L30" s="5">
        <f t="shared" si="23"/>
        <v>1291.8727000000008</v>
      </c>
      <c r="M30" s="5">
        <f t="shared" si="23"/>
        <v>472.90519999999776</v>
      </c>
      <c r="N30" s="5">
        <f t="shared" si="23"/>
        <v>1129.4051999999983</v>
      </c>
      <c r="O30" s="5">
        <f t="shared" si="23"/>
        <v>1203.2853000000002</v>
      </c>
      <c r="P30" s="5">
        <f t="shared" si="23"/>
        <v>549.50038639999934</v>
      </c>
      <c r="Q30" s="5">
        <f t="shared" si="23"/>
        <v>1190.0003864</v>
      </c>
      <c r="R30" s="5">
        <f t="shared" si="23"/>
        <v>1156.9999151500001</v>
      </c>
      <c r="S30" s="5">
        <f t="shared" si="23"/>
        <v>345.99999544999946</v>
      </c>
      <c r="T30" s="5">
        <f t="shared" si="23"/>
        <v>963.89999545000023</v>
      </c>
      <c r="U30" s="5">
        <f t="shared" si="23"/>
        <v>1034.5999853499998</v>
      </c>
      <c r="V30" s="5">
        <f t="shared" si="23"/>
        <v>252.25002897999951</v>
      </c>
      <c r="W30" s="5">
        <f t="shared" si="23"/>
        <v>899.50016772000026</v>
      </c>
      <c r="X30" s="5">
        <f t="shared" si="23"/>
        <v>814.00011602999984</v>
      </c>
      <c r="Y30" s="5">
        <f t="shared" si="23"/>
        <v>1.1498971699999303</v>
      </c>
      <c r="Z30" s="5">
        <f t="shared" si="23"/>
        <v>566.29970396999988</v>
      </c>
      <c r="AA30" s="5">
        <f t="shared" si="23"/>
        <v>807.70007083000064</v>
      </c>
      <c r="AB30" s="5">
        <f t="shared" si="23"/>
        <v>30.749970949999593</v>
      </c>
      <c r="AC30" s="5">
        <f t="shared" si="23"/>
        <v>590.79996191999953</v>
      </c>
      <c r="AD30" s="5">
        <f t="shared" si="23"/>
        <v>740.19993713000167</v>
      </c>
      <c r="AE30" s="5">
        <f t="shared" si="23"/>
        <v>54.950028349998988</v>
      </c>
      <c r="AF30" s="5">
        <f t="shared" si="23"/>
        <v>620.20037988999911</v>
      </c>
      <c r="AG30" s="5">
        <f t="shared" si="23"/>
        <v>617.79971521000016</v>
      </c>
    </row>
    <row r="31" spans="1:33" x14ac:dyDescent="0.25">
      <c r="A31" t="s">
        <v>85</v>
      </c>
      <c r="B31" t="s">
        <v>86</v>
      </c>
      <c r="C31" t="s">
        <v>87</v>
      </c>
      <c r="D31" s="1">
        <f>IF(('adjusted coverage'!D31*(0.95-'adjusted coverage'!E31))&lt;0,0,('adjusted coverage'!D31*(0.95-'adjusted coverage'!E31)))</f>
        <v>63.18389999999971</v>
      </c>
      <c r="E31" s="1">
        <f>'adjusted numbers'!D31-'adjusted numbers'!E31</f>
        <v>206.13389999999981</v>
      </c>
      <c r="F31" s="1">
        <f>'adjusted numbers'!E31-'adjusted numbers'!F31</f>
        <v>225.57510000000002</v>
      </c>
      <c r="G31" s="1">
        <f>IF(('adjusted coverage'!G31*(0.95-'adjusted coverage'!H31))&lt;0,0,('adjusted coverage'!G31*(0.95-'adjusted coverage'!H31)))</f>
        <v>65.412599999999998</v>
      </c>
      <c r="H31" s="1">
        <f>'adjusted numbers'!G31-'adjusted numbers'!H31</f>
        <v>200.5626000000002</v>
      </c>
      <c r="I31" s="1">
        <f>'adjusted numbers'!H31-'adjusted numbers'!I31</f>
        <v>200.83289999999943</v>
      </c>
      <c r="J31" s="1">
        <f>IF(('adjusted coverage'!J31*(0.95-'adjusted coverage'!K31))&lt;0,0,('adjusted coverage'!J31*(0.95-'adjusted coverage'!K31)))</f>
        <v>125.97039999999966</v>
      </c>
      <c r="K31" s="1">
        <f>'adjusted numbers'!J31-'adjusted numbers'!K31</f>
        <v>274.52039999999988</v>
      </c>
      <c r="L31" s="1">
        <f>'adjusted numbers'!K31-'adjusted numbers'!L31</f>
        <v>292.94060000000036</v>
      </c>
      <c r="M31" s="1">
        <f>IF(('adjusted coverage'!M31*(0.95-'adjusted coverage'!N31))&lt;0,0,('adjusted coverage'!M31*(0.95-'adjusted coverage'!N31)))</f>
        <v>76.452000000000155</v>
      </c>
      <c r="N31" s="1">
        <f>'adjusted numbers'!M31-'adjusted numbers'!N31</f>
        <v>214.45200000000023</v>
      </c>
      <c r="O31" s="1">
        <f>'adjusted numbers'!N31-'adjusted numbers'!O31</f>
        <v>224.38799999999992</v>
      </c>
      <c r="P31" s="1">
        <f>IF(('adjusted coverage'!P31*(0.95-'adjusted coverage'!Q31))&lt;0,0,('adjusted coverage'!P31*(0.95-'adjusted coverage'!Q31)))</f>
        <v>254.65006502999961</v>
      </c>
      <c r="Q31" s="1">
        <f>'adjusted numbers'!P31-'adjusted numbers'!Q31</f>
        <v>410.20006502999968</v>
      </c>
      <c r="R31" s="1">
        <f>'adjusted numbers'!Q31-'adjusted numbers'!R31</f>
        <v>315.80000547000009</v>
      </c>
      <c r="S31" s="1">
        <f>IF(('adjusted coverage'!S31*(0.95-'adjusted coverage'!T31))&lt;0,0,('adjusted coverage'!S31*(0.95-'adjusted coverage'!T31)))</f>
        <v>107.09997311999945</v>
      </c>
      <c r="T31" s="1">
        <f>'adjusted numbers'!S31-'adjusted numbers'!T31</f>
        <v>241.49997311999959</v>
      </c>
      <c r="U31" s="1">
        <f>'adjusted numbers'!T31-'adjusted numbers'!U31</f>
        <v>250.00002047999988</v>
      </c>
      <c r="V31" s="1">
        <f>IF(('adjusted coverage'!V31*(0.95-'adjusted coverage'!W31))&lt;0,0,('adjusted coverage'!V31*(0.95-'adjusted coverage'!W31)))</f>
        <v>25.249921530000201</v>
      </c>
      <c r="W31" s="1">
        <f>'adjusted numbers'!V31-'adjusted numbers'!W31</f>
        <v>154.69992153000021</v>
      </c>
      <c r="X31" s="1">
        <f>'adjusted numbers'!W31-'adjusted numbers'!X31</f>
        <v>181.80004602000008</v>
      </c>
      <c r="Y31" s="1">
        <f>IF(('adjusted coverage'!Y31*(0.95-'adjusted coverage'!Z31))&lt;0,0,('adjusted coverage'!Y31*(0.95-'adjusted coverage'!Z31)))</f>
        <v>9.8499508599995718</v>
      </c>
      <c r="Z31" s="1">
        <f>'adjusted numbers'!Y31-'adjusted numbers'!Z31</f>
        <v>144.19995085999972</v>
      </c>
      <c r="AA31" s="1">
        <f>'adjusted numbers'!Z31-'adjusted numbers'!AA31</f>
        <v>151.79996914000003</v>
      </c>
      <c r="AB31" s="1">
        <f>IF(('adjusted coverage'!AB31*(0.95-'adjusted coverage'!AC31))&lt;0,0,('adjusted coverage'!AB31*(0.95-'adjusted coverage'!AC31)))</f>
        <v>0</v>
      </c>
      <c r="AC31" s="1">
        <f>'adjusted numbers'!AB31-'adjusted numbers'!AC31</f>
        <v>125.29993384999989</v>
      </c>
      <c r="AD31" s="1">
        <f>'adjusted numbers'!AC31-'adjusted numbers'!AD31</f>
        <v>146.19993765000027</v>
      </c>
      <c r="AE31" s="1">
        <f>IF(('adjusted coverage'!AE31*(0.95-'adjusted coverage'!AF31))&lt;0,0,('adjusted coverage'!AE31*(0.95-'adjusted coverage'!AF31)))</f>
        <v>0</v>
      </c>
      <c r="AF31" s="1">
        <f>'adjusted numbers'!AE31-'adjusted numbers'!AF31</f>
        <v>107.0999458199999</v>
      </c>
      <c r="AG31" s="1">
        <f>'adjusted numbers'!AF31-'adjusted numbers'!AG31</f>
        <v>153.90009768000027</v>
      </c>
    </row>
    <row r="32" spans="1:33" x14ac:dyDescent="0.25">
      <c r="A32" t="s">
        <v>88</v>
      </c>
      <c r="B32" t="s">
        <v>89</v>
      </c>
      <c r="C32" t="s">
        <v>87</v>
      </c>
      <c r="D32" s="1">
        <f>IF(('adjusted coverage'!D32*(0.95-'adjusted coverage'!E32))&lt;0,0,('adjusted coverage'!D32*(0.95-'adjusted coverage'!E32)))</f>
        <v>0</v>
      </c>
      <c r="E32" s="1">
        <f>'adjusted numbers'!D32-'adjusted numbers'!E32</f>
        <v>93.099999999999909</v>
      </c>
      <c r="F32" s="1">
        <f>'adjusted numbers'!E32-'adjusted numbers'!F32</f>
        <v>172.40000000000009</v>
      </c>
      <c r="G32" s="1">
        <f>IF(('adjusted coverage'!G32*(0.95-'adjusted coverage'!H32))&lt;0,0,('adjusted coverage'!G32*(0.95-'adjusted coverage'!H32)))</f>
        <v>0</v>
      </c>
      <c r="H32" s="1">
        <f>'adjusted numbers'!G32-'adjusted numbers'!H32</f>
        <v>54.131000000000085</v>
      </c>
      <c r="I32" s="1">
        <f>'adjusted numbers'!H32-'adjusted numbers'!I32</f>
        <v>184.12899999999991</v>
      </c>
      <c r="J32" s="1">
        <f>IF(('adjusted coverage'!J32*(0.95-'adjusted coverage'!K32))&lt;0,0,('adjusted coverage'!J32*(0.95-'adjusted coverage'!K32)))</f>
        <v>11.449999999999813</v>
      </c>
      <c r="K32" s="1">
        <f>'adjusted numbers'!J32-'adjusted numbers'!K32</f>
        <v>114.79999999999995</v>
      </c>
      <c r="L32" s="1">
        <f>'adjusted numbers'!K32-'adjusted numbers'!L32</f>
        <v>172.20000000000005</v>
      </c>
      <c r="M32" s="1">
        <f>IF(('adjusted coverage'!M32*(0.95-'adjusted coverage'!N32))&lt;0,0,('adjusted coverage'!M32*(0.95-'adjusted coverage'!N32)))</f>
        <v>24.050000000000111</v>
      </c>
      <c r="N32" s="1">
        <f>'adjusted numbers'!M32-'adjusted numbers'!N32</f>
        <v>127.40000000000009</v>
      </c>
      <c r="O32" s="1">
        <f>'adjusted numbers'!N32-'adjusted numbers'!O32</f>
        <v>165.59999999999991</v>
      </c>
      <c r="P32" s="1">
        <f>IF(('adjusted coverage'!P32*(0.95-'adjusted coverage'!Q32))&lt;0,0,('adjusted coverage'!P32*(0.95-'adjusted coverage'!Q32)))</f>
        <v>0</v>
      </c>
      <c r="Q32" s="1">
        <f>'adjusted numbers'!P32-'adjusted numbers'!Q32</f>
        <v>86.800047599999971</v>
      </c>
      <c r="R32" s="1">
        <f>'adjusted numbers'!Q32-'adjusted numbers'!R32</f>
        <v>165.19991940000023</v>
      </c>
      <c r="S32" s="1">
        <f>IF(('adjusted coverage'!S32*(0.95-'adjusted coverage'!T32))&lt;0,0,('adjusted coverage'!S32*(0.95-'adjusted coverage'!T32)))</f>
        <v>0</v>
      </c>
      <c r="T32" s="1">
        <f>'adjusted numbers'!S32-'adjusted numbers'!T32</f>
        <v>79.800091699999939</v>
      </c>
      <c r="U32" s="1">
        <f>'adjusted numbers'!T32-'adjusted numbers'!U32</f>
        <v>151.69999180000013</v>
      </c>
      <c r="V32" s="1">
        <f>IF(('adjusted coverage'!V32*(0.95-'adjusted coverage'!W32))&lt;0,0,('adjusted coverage'!V32*(0.95-'adjusted coverage'!W32)))</f>
        <v>0</v>
      </c>
      <c r="W32" s="1">
        <f>'adjusted numbers'!V32-'adjusted numbers'!W32</f>
        <v>39.199966959999983</v>
      </c>
      <c r="X32" s="1">
        <f>'adjusted numbers'!W32-'adjusted numbers'!X32</f>
        <v>91.800033640000038</v>
      </c>
      <c r="Y32" s="1">
        <f>IF(('adjusted coverage'!Y32*(0.95-'adjusted coverage'!Z32))&lt;0,0,('adjusted coverage'!Y32*(0.95-'adjusted coverage'!Z32)))</f>
        <v>0</v>
      </c>
      <c r="Z32" s="1">
        <f>'adjusted numbers'!Y32-'adjusted numbers'!Z32</f>
        <v>51.800030030000016</v>
      </c>
      <c r="AA32" s="1">
        <f>'adjusted numbers'!Z32-'adjusted numbers'!AA32</f>
        <v>84.699931470000138</v>
      </c>
      <c r="AB32" s="1">
        <f>IF(('adjusted coverage'!AB32*(0.95-'adjusted coverage'!AC32))&lt;0,0,('adjusted coverage'!AB32*(0.95-'adjusted coverage'!AC32)))</f>
        <v>0</v>
      </c>
      <c r="AC32" s="1">
        <f>'adjusted numbers'!AB32-'adjusted numbers'!AC32</f>
        <v>53.90001889999985</v>
      </c>
      <c r="AD32" s="1">
        <f>'adjusted numbers'!AC32-'adjusted numbers'!AD32</f>
        <v>81.59996560000036</v>
      </c>
      <c r="AE32" s="1">
        <f>IF(('adjusted coverage'!AE32*(0.95-'adjusted coverage'!AF32))&lt;0,0,('adjusted coverage'!AE32*(0.95-'adjusted coverage'!AF32)))</f>
        <v>0</v>
      </c>
      <c r="AF32" s="1">
        <f>'adjusted numbers'!AE32-'adjusted numbers'!AF32</f>
        <v>33.599961010000243</v>
      </c>
      <c r="AG32" s="1">
        <f>'adjusted numbers'!AF32-'adjusted numbers'!AG32</f>
        <v>80.400055890000203</v>
      </c>
    </row>
    <row r="33" spans="1:33" x14ac:dyDescent="0.25">
      <c r="A33" t="s">
        <v>90</v>
      </c>
      <c r="B33" t="s">
        <v>91</v>
      </c>
      <c r="C33" t="s">
        <v>87</v>
      </c>
      <c r="D33" s="1">
        <f>IF(('adjusted coverage'!D33*(0.95-'adjusted coverage'!E33))&lt;0,0,('adjusted coverage'!D33*(0.95-'adjusted coverage'!E33)))</f>
        <v>4.2461999999997939</v>
      </c>
      <c r="E33" s="1">
        <f>'adjusted numbers'!D33-'adjusted numbers'!E33</f>
        <v>122.19619999999986</v>
      </c>
      <c r="F33" s="1">
        <f>'adjusted numbers'!E33-'adjusted numbers'!F33</f>
        <v>271.75680000000011</v>
      </c>
      <c r="G33" s="1">
        <f>IF(('adjusted coverage'!G33*(0.95-'adjusted coverage'!H33))&lt;0,0,('adjusted coverage'!G33*(0.95-'adjusted coverage'!H33)))</f>
        <v>0</v>
      </c>
      <c r="H33" s="1">
        <f>'adjusted numbers'!G33-'adjusted numbers'!H33</f>
        <v>99.769599999999627</v>
      </c>
      <c r="I33" s="1">
        <f>'adjusted numbers'!H33-'adjusted numbers'!I33</f>
        <v>266.57190000000037</v>
      </c>
      <c r="J33" s="1">
        <f>IF(('adjusted coverage'!J33*(0.95-'adjusted coverage'!K33))&lt;0,0,('adjusted coverage'!J33*(0.95-'adjusted coverage'!K33)))</f>
        <v>9.7473999999998675</v>
      </c>
      <c r="K33" s="1">
        <f>'adjusted numbers'!J33-'adjusted numbers'!K33</f>
        <v>115.69740000000002</v>
      </c>
      <c r="L33" s="1">
        <f>'adjusted numbers'!K33-'adjusted numbers'!L33</f>
        <v>303.86459999999988</v>
      </c>
      <c r="M33" s="1">
        <f>IF(('adjusted coverage'!M33*(0.95-'adjusted coverage'!N33))&lt;0,0,('adjusted coverage'!M33*(0.95-'adjusted coverage'!N33)))</f>
        <v>50.166599999999995</v>
      </c>
      <c r="N33" s="1">
        <f>'adjusted numbers'!M33-'adjusted numbers'!N33</f>
        <v>153.81660000000011</v>
      </c>
      <c r="O33" s="1">
        <f>'adjusted numbers'!N33-'adjusted numbers'!O33</f>
        <v>297.06089999999995</v>
      </c>
      <c r="P33" s="1">
        <f>IF(('adjusted coverage'!P33*(0.95-'adjusted coverage'!Q33))&lt;0,0,('adjusted coverage'!P33*(0.95-'adjusted coverage'!Q33)))</f>
        <v>417.95006733999975</v>
      </c>
      <c r="Q33" s="1">
        <f>'adjusted numbers'!P33-'adjusted numbers'!Q33</f>
        <v>522.90006733999985</v>
      </c>
      <c r="R33" s="1">
        <f>'adjusted numbers'!Q33-'adjusted numbers'!R33</f>
        <v>224.10002886000007</v>
      </c>
      <c r="S33" s="1">
        <f>IF(('adjusted coverage'!S33*(0.95-'adjusted coverage'!T33))&lt;0,0,('adjusted coverage'!S33*(0.95-'adjusted coverage'!T33)))</f>
        <v>37.850041369999893</v>
      </c>
      <c r="T33" s="1">
        <f>'adjusted numbers'!S33-'adjusted numbers'!T33</f>
        <v>139.30004136999992</v>
      </c>
      <c r="U33" s="1">
        <f>'adjusted numbers'!T33-'adjusted numbers'!U33</f>
        <v>248.69994743000007</v>
      </c>
      <c r="V33" s="1">
        <f>IF(('adjusted coverage'!V33*(0.95-'adjusted coverage'!W33))&lt;0,0,('adjusted coverage'!V33*(0.95-'adjusted coverage'!W33)))</f>
        <v>0</v>
      </c>
      <c r="W33" s="1">
        <f>'adjusted numbers'!V33-'adjusted numbers'!W33</f>
        <v>98.00002996000012</v>
      </c>
      <c r="X33" s="1">
        <f>'adjusted numbers'!W33-'adjusted numbers'!X33</f>
        <v>203.50001204</v>
      </c>
      <c r="Y33" s="1">
        <f>IF(('adjusted coverage'!Y33*(0.95-'adjusted coverage'!Z33))&lt;0,0,('adjusted coverage'!Y33*(0.95-'adjusted coverage'!Z33)))</f>
        <v>0</v>
      </c>
      <c r="Z33" s="1">
        <f>'adjusted numbers'!Y33-'adjusted numbers'!Z33</f>
        <v>81.200027999999975</v>
      </c>
      <c r="AA33" s="1">
        <f>'adjusted numbers'!Z33-'adjusted numbers'!AA33</f>
        <v>153.3000884999999</v>
      </c>
      <c r="AB33" s="1">
        <f>IF(('adjusted coverage'!AB33*(0.95-'adjusted coverage'!AC33))&lt;0,0,('adjusted coverage'!AB33*(0.95-'adjusted coverage'!AC33)))</f>
        <v>0</v>
      </c>
      <c r="AC33" s="1">
        <f>'adjusted numbers'!AB33-'adjusted numbers'!AC33</f>
        <v>74.200099610000052</v>
      </c>
      <c r="AD33" s="1">
        <f>'adjusted numbers'!AC33-'adjusted numbers'!AD33</f>
        <v>164.29995443999996</v>
      </c>
      <c r="AE33" s="1">
        <f>IF(('adjusted coverage'!AE33*(0.95-'adjusted coverage'!AF33))&lt;0,0,('adjusted coverage'!AE33*(0.95-'adjusted coverage'!AF33)))</f>
        <v>0</v>
      </c>
      <c r="AF33" s="1">
        <f>'adjusted numbers'!AE33-'adjusted numbers'!AF33</f>
        <v>57.400020300000051</v>
      </c>
      <c r="AG33" s="1">
        <f>'adjusted numbers'!AF33-'adjusted numbers'!AG33</f>
        <v>119.60005049999972</v>
      </c>
    </row>
    <row r="34" spans="1:33" x14ac:dyDescent="0.25">
      <c r="A34" t="s">
        <v>92</v>
      </c>
      <c r="B34" t="s">
        <v>93</v>
      </c>
      <c r="C34" t="s">
        <v>87</v>
      </c>
      <c r="D34" s="1">
        <f>IF(('adjusted coverage'!D34*(0.95-'adjusted coverage'!E34))&lt;0,0,('adjusted coverage'!D34*(0.95-'adjusted coverage'!E34)))</f>
        <v>0</v>
      </c>
      <c r="E34" s="1">
        <f>'adjusted numbers'!D34-'adjusted numbers'!E34</f>
        <v>38.886400000000094</v>
      </c>
      <c r="F34" s="1">
        <f>'adjusted numbers'!E34-'adjusted numbers'!F34</f>
        <v>112.14560000000006</v>
      </c>
      <c r="G34" s="1">
        <f>IF(('adjusted coverage'!G34*(0.95-'adjusted coverage'!H34))&lt;0,0,('adjusted coverage'!G34*(0.95-'adjusted coverage'!H34)))</f>
        <v>0</v>
      </c>
      <c r="H34" s="1">
        <f>'adjusted numbers'!G34-'adjusted numbers'!H34</f>
        <v>47.627999999999929</v>
      </c>
      <c r="I34" s="1">
        <f>'adjusted numbers'!H34-'adjusted numbers'!I34</f>
        <v>114.37200000000007</v>
      </c>
      <c r="J34" s="1">
        <f>IF(('adjusted coverage'!J34*(0.95-'adjusted coverage'!K34))&lt;0,0,('adjusted coverage'!J34*(0.95-'adjusted coverage'!K34)))</f>
        <v>0</v>
      </c>
      <c r="K34" s="1">
        <f>'adjusted numbers'!J34-'adjusted numbers'!K34</f>
        <v>54.811400000000049</v>
      </c>
      <c r="L34" s="1">
        <f>'adjusted numbers'!K34-'adjusted numbers'!L34</f>
        <v>110.58159999999998</v>
      </c>
      <c r="M34" s="1">
        <f>IF(('adjusted coverage'!M34*(0.95-'adjusted coverage'!N34))&lt;0,0,('adjusted coverage'!M34*(0.95-'adjusted coverage'!N34)))</f>
        <v>0</v>
      </c>
      <c r="N34" s="1">
        <f>'adjusted numbers'!M34-'adjusted numbers'!N34</f>
        <v>59.490900000000011</v>
      </c>
      <c r="O34" s="1">
        <f>'adjusted numbers'!N34-'adjusted numbers'!O34</f>
        <v>85.881599999999935</v>
      </c>
      <c r="P34" s="1">
        <f>IF(('adjusted coverage'!P34*(0.95-'adjusted coverage'!Q34))&lt;0,0,('adjusted coverage'!P34*(0.95-'adjusted coverage'!Q34)))</f>
        <v>3.6500429799997445</v>
      </c>
      <c r="Q34" s="1">
        <f>'adjusted numbers'!P34-'adjusted numbers'!Q34</f>
        <v>77.700042979999807</v>
      </c>
      <c r="R34" s="1">
        <f>'adjusted numbers'!Q34-'adjusted numbers'!R34</f>
        <v>109.79996267000001</v>
      </c>
      <c r="S34" s="1">
        <f>IF(('adjusted coverage'!S34*(0.95-'adjusted coverage'!T34))&lt;0,0,('adjusted coverage'!S34*(0.95-'adjusted coverage'!T34)))</f>
        <v>0</v>
      </c>
      <c r="T34" s="1">
        <f>'adjusted numbers'!S34-'adjusted numbers'!T34</f>
        <v>58.799985090000064</v>
      </c>
      <c r="U34" s="1">
        <f>'adjusted numbers'!T34-'adjusted numbers'!U34</f>
        <v>87.700009409999893</v>
      </c>
      <c r="V34" s="1">
        <f>IF(('adjusted coverage'!V34*(0.95-'adjusted coverage'!W34))&lt;0,0,('adjusted coverage'!V34*(0.95-'adjusted coverage'!W34)))</f>
        <v>0</v>
      </c>
      <c r="W34" s="1">
        <f>'adjusted numbers'!V34-'adjusted numbers'!W34</f>
        <v>51.099997549999898</v>
      </c>
      <c r="X34" s="1">
        <f>'adjusted numbers'!W34-'adjusted numbers'!X34</f>
        <v>87.399950850000096</v>
      </c>
      <c r="Y34" s="1">
        <f>IF(('adjusted coverage'!Y34*(0.95-'adjusted coverage'!Z34))&lt;0,0,('adjusted coverage'!Y34*(0.95-'adjusted coverage'!Z34)))</f>
        <v>0</v>
      </c>
      <c r="Z34" s="1">
        <f>'adjusted numbers'!Y34-'adjusted numbers'!Z34</f>
        <v>51.799965000000157</v>
      </c>
      <c r="AA34" s="1">
        <f>'adjusted numbers'!Z34-'adjusted numbers'!AA34</f>
        <v>76.70001000000002</v>
      </c>
      <c r="AB34" s="1">
        <f>IF(('adjusted coverage'!AB34*(0.95-'adjusted coverage'!AC34))&lt;0,0,('adjusted coverage'!AB34*(0.95-'adjusted coverage'!AC34)))</f>
        <v>0</v>
      </c>
      <c r="AC34" s="1">
        <f>'adjusted numbers'!AB34-'adjusted numbers'!AC34</f>
        <v>48.299990550000075</v>
      </c>
      <c r="AD34" s="1">
        <f>'adjusted numbers'!AC34-'adjusted numbers'!AD34</f>
        <v>80.199997499999881</v>
      </c>
      <c r="AE34" s="1">
        <f>IF(('adjusted coverage'!AE34*(0.95-'adjusted coverage'!AF34))&lt;0,0,('adjusted coverage'!AE34*(0.95-'adjusted coverage'!AF34)))</f>
        <v>0</v>
      </c>
      <c r="AF34" s="1">
        <f>'adjusted numbers'!AE34-'adjusted numbers'!AF34</f>
        <v>45.499990760000173</v>
      </c>
      <c r="AG34" s="1">
        <f>'adjusted numbers'!AF34-'adjusted numbers'!AG34</f>
        <v>60.999958239999842</v>
      </c>
    </row>
    <row r="35" spans="1:33" x14ac:dyDescent="0.25">
      <c r="A35" t="s">
        <v>94</v>
      </c>
      <c r="B35" t="s">
        <v>95</v>
      </c>
      <c r="C35" t="s">
        <v>87</v>
      </c>
      <c r="D35" s="1">
        <f>IF(('adjusted coverage'!D35*(0.95-'adjusted coverage'!E35))&lt;0,0,('adjusted coverage'!D35*(0.95-'adjusted coverage'!E35)))</f>
        <v>0</v>
      </c>
      <c r="E35" s="1">
        <f>'adjusted numbers'!D35-'adjusted numbers'!E35</f>
        <v>115.90039999999999</v>
      </c>
      <c r="F35" s="1">
        <f>'adjusted numbers'!E35-'adjusted numbers'!F35</f>
        <v>263.66559999999981</v>
      </c>
      <c r="G35" s="1">
        <f>IF(('adjusted coverage'!G35*(0.95-'adjusted coverage'!H35))&lt;0,0,('adjusted coverage'!G35*(0.95-'adjusted coverage'!H35)))</f>
        <v>0</v>
      </c>
      <c r="H35" s="1">
        <f>'adjusted numbers'!G35-'adjusted numbers'!H35</f>
        <v>113.99850000000015</v>
      </c>
      <c r="I35" s="1">
        <f>'adjusted numbers'!H35-'adjusted numbers'!I35</f>
        <v>247.24350000000004</v>
      </c>
      <c r="J35" s="1">
        <f>IF(('adjusted coverage'!J35*(0.95-'adjusted coverage'!K35))&lt;0,0,('adjusted coverage'!J35*(0.95-'adjusted coverage'!K35)))</f>
        <v>7.1049999999998485</v>
      </c>
      <c r="K35" s="1">
        <f>'adjusted numbers'!J35-'adjusted numbers'!K35</f>
        <v>149.20499999999993</v>
      </c>
      <c r="L35" s="1">
        <f>'adjusted numbers'!K35-'adjusted numbers'!L35</f>
        <v>221.67600000000039</v>
      </c>
      <c r="M35" s="1">
        <f>IF(('adjusted coverage'!M35*(0.95-'adjusted coverage'!N35))&lt;0,0,('adjusted coverage'!M35*(0.95-'adjusted coverage'!N35)))</f>
        <v>31.359299999999742</v>
      </c>
      <c r="N35" s="1">
        <f>'adjusted numbers'!M35-'adjusted numbers'!N35</f>
        <v>175.20929999999998</v>
      </c>
      <c r="O35" s="1">
        <f>'adjusted numbers'!N35-'adjusted numbers'!O35</f>
        <v>240.51719999999978</v>
      </c>
      <c r="P35" s="1">
        <f>IF(('adjusted coverage'!P35*(0.95-'adjusted coverage'!Q35))&lt;0,0,('adjusted coverage'!P35*(0.95-'adjusted coverage'!Q35)))</f>
        <v>47.849909840000258</v>
      </c>
      <c r="Q35" s="1">
        <f>'adjusted numbers'!P35-'adjusted numbers'!Q35</f>
        <v>181.99990984000033</v>
      </c>
      <c r="R35" s="1">
        <f>'adjusted numbers'!Q35-'adjusted numbers'!R35</f>
        <v>210.50005050999971</v>
      </c>
      <c r="S35" s="1">
        <f>IF(('adjusted coverage'!S35*(0.95-'adjusted coverage'!T35))&lt;0,0,('adjusted coverage'!S35*(0.95-'adjusted coverage'!T35)))</f>
        <v>38.749941340000113</v>
      </c>
      <c r="T35" s="1">
        <f>'adjusted numbers'!S35-'adjusted numbers'!T35</f>
        <v>183.39994134000017</v>
      </c>
      <c r="U35" s="1">
        <f>'adjusted numbers'!T35-'adjusted numbers'!U35</f>
        <v>236.09995760999982</v>
      </c>
      <c r="V35" s="1">
        <f>IF(('adjusted coverage'!V35*(0.95-'adjusted coverage'!W35))&lt;0,0,('adjusted coverage'!V35*(0.95-'adjusted coverage'!W35)))</f>
        <v>30.000019319999687</v>
      </c>
      <c r="W35" s="1">
        <f>'adjusted numbers'!V35-'adjusted numbers'!W35</f>
        <v>172.20001931999968</v>
      </c>
      <c r="X35" s="1">
        <f>'adjusted numbers'!W35-'adjusted numbers'!X35</f>
        <v>195.29995428000029</v>
      </c>
      <c r="Y35" s="1">
        <f>IF(('adjusted coverage'!Y35*(0.95-'adjusted coverage'!Z35))&lt;0,0,('adjusted coverage'!Y35*(0.95-'adjusted coverage'!Z35)))</f>
        <v>0</v>
      </c>
      <c r="Z35" s="1">
        <f>'adjusted numbers'!Y35-'adjusted numbers'!Z35</f>
        <v>135.09993398999995</v>
      </c>
      <c r="AA35" s="1">
        <f>'adjusted numbers'!Z35-'adjusted numbers'!AA35</f>
        <v>154.90000106000025</v>
      </c>
      <c r="AB35" s="1">
        <f>IF(('adjusted coverage'!AB35*(0.95-'adjusted coverage'!AC35))&lt;0,0,('adjusted coverage'!AB35*(0.95-'adjusted coverage'!AC35)))</f>
        <v>0</v>
      </c>
      <c r="AC35" s="1">
        <f>'adjusted numbers'!AB35-'adjusted numbers'!AC35</f>
        <v>132.3002018799998</v>
      </c>
      <c r="AD35" s="1">
        <f>'adjusted numbers'!AC35-'adjusted numbers'!AD35</f>
        <v>151.69999152000037</v>
      </c>
      <c r="AE35" s="1">
        <f>IF(('adjusted coverage'!AE35*(0.95-'adjusted coverage'!AF35))&lt;0,0,('adjusted coverage'!AE35*(0.95-'adjusted coverage'!AF35)))</f>
        <v>0</v>
      </c>
      <c r="AF35" s="1">
        <f>'adjusted numbers'!AE35-'adjusted numbers'!AF35</f>
        <v>97.29987736000021</v>
      </c>
      <c r="AG35" s="1">
        <f>'adjusted numbers'!AF35-'adjusted numbers'!AG35</f>
        <v>117.70008343999962</v>
      </c>
    </row>
    <row r="36" spans="1:33" x14ac:dyDescent="0.25">
      <c r="A36" t="s">
        <v>96</v>
      </c>
      <c r="B36" t="s">
        <v>97</v>
      </c>
      <c r="C36" t="s">
        <v>87</v>
      </c>
      <c r="D36" s="1">
        <f>IF(('adjusted coverage'!D36*(0.95-'adjusted coverage'!E36))&lt;0,0,('adjusted coverage'!D36*(0.95-'adjusted coverage'!E36)))</f>
        <v>0</v>
      </c>
      <c r="E36" s="1">
        <f>'adjusted numbers'!D36-'adjusted numbers'!E36</f>
        <v>303.53959999999825</v>
      </c>
      <c r="F36" s="1">
        <f>'adjusted numbers'!E36-'adjusted numbers'!F36</f>
        <v>446.03990000000158</v>
      </c>
      <c r="G36" s="1">
        <f>IF(('adjusted coverage'!G36*(0.95-'adjusted coverage'!H36))&lt;0,0,('adjusted coverage'!G36*(0.95-'adjusted coverage'!H36)))</f>
        <v>0</v>
      </c>
      <c r="H36" s="1">
        <f>'adjusted numbers'!G36-'adjusted numbers'!H36</f>
        <v>322.75110000000132</v>
      </c>
      <c r="I36" s="1">
        <f>'adjusted numbers'!H36-'adjusted numbers'!I36</f>
        <v>470.84139999999934</v>
      </c>
      <c r="J36" s="1">
        <f>IF(('adjusted coverage'!J36*(0.95-'adjusted coverage'!K36))&lt;0,0,('adjusted coverage'!J36*(0.95-'adjusted coverage'!K36)))</f>
        <v>89.059199999999763</v>
      </c>
      <c r="K36" s="1">
        <f>'adjusted numbers'!J36-'adjusted numbers'!K36</f>
        <v>425.70920000000024</v>
      </c>
      <c r="L36" s="1">
        <f>'adjusted numbers'!K36-'adjusted numbers'!L36</f>
        <v>522.02029999999922</v>
      </c>
      <c r="M36" s="1">
        <f>IF(('adjusted coverage'!M36*(0.95-'adjusted coverage'!N36))&lt;0,0,('adjusted coverage'!M36*(0.95-'adjusted coverage'!N36)))</f>
        <v>147.4918999999995</v>
      </c>
      <c r="N36" s="1">
        <f>'adjusted numbers'!M36-'adjusted numbers'!N36</f>
        <v>470.34189999999944</v>
      </c>
      <c r="O36" s="1">
        <f>'adjusted numbers'!N36-'adjusted numbers'!O36</f>
        <v>468.65760000000046</v>
      </c>
      <c r="P36" s="1">
        <f>IF(('adjusted coverage'!P36*(0.95-'adjusted coverage'!Q36))&lt;0,0,('adjusted coverage'!P36*(0.95-'adjusted coverage'!Q36)))</f>
        <v>53.450209999999778</v>
      </c>
      <c r="Q36" s="1">
        <f>'adjusted numbers'!P36-'adjusted numbers'!Q36</f>
        <v>294.00021000000015</v>
      </c>
      <c r="R36" s="1">
        <f>'adjusted numbers'!Q36-'adjusted numbers'!R36</f>
        <v>291.99979619999976</v>
      </c>
      <c r="S36" s="1">
        <f>IF(('adjusted coverage'!S36*(0.95-'adjusted coverage'!T36))&lt;0,0,('adjusted coverage'!S36*(0.95-'adjusted coverage'!T36)))</f>
        <v>5.1999232799997799</v>
      </c>
      <c r="T36" s="1">
        <f>'adjusted numbers'!S36-'adjusted numbers'!T36</f>
        <v>241.49992328000008</v>
      </c>
      <c r="U36" s="1">
        <f>'adjusted numbers'!T36-'adjusted numbers'!U36</f>
        <v>252.00010281999948</v>
      </c>
      <c r="V36" s="1">
        <f>IF(('adjusted coverage'!V36*(0.95-'adjusted coverage'!W36))&lt;0,0,('adjusted coverage'!V36*(0.95-'adjusted coverage'!W36)))</f>
        <v>0</v>
      </c>
      <c r="W36" s="1">
        <f>'adjusted numbers'!V36-'adjusted numbers'!W36</f>
        <v>198.23440000000028</v>
      </c>
      <c r="X36" s="1">
        <f>'adjusted numbers'!W36-'adjusted numbers'!X36</f>
        <v>221.49659999999949</v>
      </c>
      <c r="Y36" s="1">
        <f>IF(('adjusted coverage'!Y36*(0.95-'adjusted coverage'!Z36))&lt;0,0,('adjusted coverage'!Y36*(0.95-'adjusted coverage'!Z36)))</f>
        <v>0</v>
      </c>
      <c r="Z36" s="1">
        <f>'adjusted numbers'!Y36-'adjusted numbers'!Z36</f>
        <v>166.92479999999978</v>
      </c>
      <c r="AA36" s="1">
        <f>'adjusted numbers'!Z36-'adjusted numbers'!AA36</f>
        <v>158.47920000000067</v>
      </c>
      <c r="AB36" s="1">
        <f>IF(('adjusted coverage'!AB36*(0.95-'adjusted coverage'!AC36))&lt;0,0,('adjusted coverage'!AB36*(0.95-'adjusted coverage'!AC36)))</f>
        <v>0</v>
      </c>
      <c r="AC36" s="1">
        <f>'adjusted numbers'!AB36-'adjusted numbers'!AC36</f>
        <v>146.29981610999948</v>
      </c>
      <c r="AD36" s="1">
        <f>'adjusted numbers'!AC36-'adjusted numbers'!AD36</f>
        <v>175.20005694000065</v>
      </c>
      <c r="AE36" s="1">
        <f>IF(('adjusted coverage'!AE36*(0.95-'adjusted coverage'!AF36))&lt;0,0,('adjusted coverage'!AE36*(0.95-'adjusted coverage'!AF36)))</f>
        <v>0</v>
      </c>
      <c r="AF36" s="1">
        <f>'adjusted numbers'!AE36-'adjusted numbers'!AF36</f>
        <v>127.39990480000051</v>
      </c>
      <c r="AG36" s="1">
        <f>'adjusted numbers'!AF36-'adjusted numbers'!AG36</f>
        <v>221.10017960000005</v>
      </c>
    </row>
    <row r="37" spans="1:33" x14ac:dyDescent="0.25">
      <c r="A37" t="s">
        <v>98</v>
      </c>
      <c r="B37" t="s">
        <v>99</v>
      </c>
      <c r="C37" t="s">
        <v>87</v>
      </c>
      <c r="D37" s="1">
        <f>IF(('adjusted coverage'!D37*(0.95-'adjusted coverage'!E37))&lt;0,0,('adjusted coverage'!D37*(0.95-'adjusted coverage'!E37)))</f>
        <v>0</v>
      </c>
      <c r="E37" s="1">
        <f>'adjusted numbers'!D37-'adjusted numbers'!E37</f>
        <v>74.0621000000001</v>
      </c>
      <c r="F37" s="1">
        <f>'adjusted numbers'!E37-'adjusted numbers'!F37</f>
        <v>198.97789999999986</v>
      </c>
      <c r="G37" s="1">
        <f>IF(('adjusted coverage'!G37*(0.95-'adjusted coverage'!H37))&lt;0,0,('adjusted coverage'!G37*(0.95-'adjusted coverage'!H37)))</f>
        <v>0</v>
      </c>
      <c r="H37" s="1">
        <f>'adjusted numbers'!G37-'adjusted numbers'!H37</f>
        <v>95.304300000000239</v>
      </c>
      <c r="I37" s="1">
        <f>'adjusted numbers'!H37-'adjusted numbers'!I37</f>
        <v>196.19419999999991</v>
      </c>
      <c r="J37" s="1">
        <f>IF(('adjusted coverage'!J37*(0.95-'adjusted coverage'!K37))&lt;0,0,('adjusted coverage'!J37*(0.95-'adjusted coverage'!K37)))</f>
        <v>0</v>
      </c>
      <c r="K37" s="1">
        <f>'adjusted numbers'!J37-'adjusted numbers'!K37</f>
        <v>109.60879999999997</v>
      </c>
      <c r="L37" s="1">
        <f>'adjusted numbers'!K37-'adjusted numbers'!L37</f>
        <v>203.55920000000015</v>
      </c>
      <c r="M37" s="1">
        <f>IF(('adjusted coverage'!M37*(0.95-'adjusted coverage'!N37))&lt;0,0,('adjusted coverage'!M37*(0.95-'adjusted coverage'!N37)))</f>
        <v>0</v>
      </c>
      <c r="N37" s="1">
        <f>'adjusted numbers'!M37-'adjusted numbers'!N37</f>
        <v>111.93000000000029</v>
      </c>
      <c r="O37" s="1">
        <f>'adjusted numbers'!N37-'adjusted numbers'!O37</f>
        <v>183.26999999999953</v>
      </c>
      <c r="P37" s="1">
        <f>IF(('adjusted coverage'!P37*(0.95-'adjusted coverage'!Q37))&lt;0,0,('adjusted coverage'!P37*(0.95-'adjusted coverage'!Q37)))</f>
        <v>0</v>
      </c>
      <c r="Q37" s="1">
        <f>'adjusted numbers'!P37-'adjusted numbers'!Q37</f>
        <v>126.00019250000014</v>
      </c>
      <c r="R37" s="1">
        <f>'adjusted numbers'!Q37-'adjusted numbers'!R37</f>
        <v>175.4998700000001</v>
      </c>
      <c r="S37" s="1">
        <f>IF(('adjusted coverage'!S37*(0.95-'adjusted coverage'!T37))&lt;0,0,('adjusted coverage'!S37*(0.95-'adjusted coverage'!T37)))</f>
        <v>36.600081759999554</v>
      </c>
      <c r="T37" s="1">
        <f>'adjusted numbers'!S37-'adjusted numbers'!T37</f>
        <v>192.50008175999983</v>
      </c>
      <c r="U37" s="1">
        <f>'adjusted numbers'!T37-'adjusted numbers'!U37</f>
        <v>177.50003854000033</v>
      </c>
      <c r="V37" s="1">
        <f>IF(('adjusted coverage'!V37*(0.95-'adjusted coverage'!W37))&lt;0,0,('adjusted coverage'!V37*(0.95-'adjusted coverage'!W37)))</f>
        <v>0</v>
      </c>
      <c r="W37" s="1">
        <f>'adjusted numbers'!V37-'adjusted numbers'!W37</f>
        <v>157.50000874999978</v>
      </c>
      <c r="X37" s="1">
        <f>'adjusted numbers'!W37-'adjusted numbers'!X37</f>
        <v>195.99993740000036</v>
      </c>
      <c r="Y37" s="1">
        <f>IF(('adjusted coverage'!Y37*(0.95-'adjusted coverage'!Z37))&lt;0,0,('adjusted coverage'!Y37*(0.95-'adjusted coverage'!Z37)))</f>
        <v>30.850008750000026</v>
      </c>
      <c r="Z37" s="1">
        <f>'adjusted numbers'!Y37-'adjusted numbers'!Z37</f>
        <v>194.60000875000014</v>
      </c>
      <c r="AA37" s="1">
        <f>'adjusted numbers'!Z37-'adjusted numbers'!AA37</f>
        <v>91.400009999999838</v>
      </c>
      <c r="AB37" s="1">
        <f>IF(('adjusted coverage'!AB37*(0.95-'adjusted coverage'!AC37))&lt;0,0,('adjusted coverage'!AB37*(0.95-'adjusted coverage'!AC37)))</f>
        <v>1.5499946099997488</v>
      </c>
      <c r="AC37" s="1">
        <f>'adjusted numbers'!AB37-'adjusted numbers'!AC37</f>
        <v>165.19999460999998</v>
      </c>
      <c r="AD37" s="1">
        <f>'adjusted numbers'!AC37-'adjusted numbers'!AD37</f>
        <v>93.300072540000201</v>
      </c>
      <c r="AE37" s="1">
        <f>IF(('adjusted coverage'!AE37*(0.95-'adjusted coverage'!AF37))&lt;0,0,('adjusted coverage'!AE37*(0.95-'adjusted coverage'!AF37)))</f>
        <v>0</v>
      </c>
      <c r="AF37" s="1">
        <f>'adjusted numbers'!AE37-'adjusted numbers'!AF37</f>
        <v>109.90016568999999</v>
      </c>
      <c r="AG37" s="1">
        <f>'adjusted numbers'!AF37-'adjusted numbers'!AG37</f>
        <v>100.59991470999967</v>
      </c>
    </row>
    <row r="38" spans="1:33" s="4" customFormat="1" x14ac:dyDescent="0.25">
      <c r="A38" s="4" t="s">
        <v>439</v>
      </c>
      <c r="B38" s="4" t="s">
        <v>433</v>
      </c>
      <c r="C38" s="4" t="s">
        <v>87</v>
      </c>
      <c r="D38" s="5">
        <f>SUM(D31:D37)</f>
        <v>67.430099999999499</v>
      </c>
      <c r="E38" s="5">
        <f t="shared" ref="E38:AG38" si="24">SUM(E31:E37)</f>
        <v>953.81859999999801</v>
      </c>
      <c r="F38" s="5">
        <f t="shared" si="24"/>
        <v>1690.5609000000015</v>
      </c>
      <c r="G38" s="5">
        <f t="shared" si="24"/>
        <v>65.412599999999998</v>
      </c>
      <c r="H38" s="5">
        <f t="shared" si="24"/>
        <v>934.14510000000155</v>
      </c>
      <c r="I38" s="5">
        <f t="shared" si="24"/>
        <v>1680.1848999999991</v>
      </c>
      <c r="J38" s="5">
        <f t="shared" si="24"/>
        <v>243.33199999999891</v>
      </c>
      <c r="K38" s="5">
        <f t="shared" si="24"/>
        <v>1244.3522</v>
      </c>
      <c r="L38" s="5">
        <f t="shared" si="24"/>
        <v>1826.8423</v>
      </c>
      <c r="M38" s="5">
        <f t="shared" si="24"/>
        <v>329.51979999999946</v>
      </c>
      <c r="N38" s="5">
        <f t="shared" si="24"/>
        <v>1312.6407000000002</v>
      </c>
      <c r="O38" s="5">
        <f t="shared" si="24"/>
        <v>1665.3752999999995</v>
      </c>
      <c r="P38" s="5">
        <f t="shared" si="24"/>
        <v>777.55029518999902</v>
      </c>
      <c r="Q38" s="5">
        <f t="shared" si="24"/>
        <v>1699.6005352899999</v>
      </c>
      <c r="R38" s="5">
        <f t="shared" si="24"/>
        <v>1492.89963311</v>
      </c>
      <c r="S38" s="5">
        <f t="shared" si="24"/>
        <v>225.4999608699988</v>
      </c>
      <c r="T38" s="5">
        <f t="shared" si="24"/>
        <v>1136.8000376599996</v>
      </c>
      <c r="U38" s="5">
        <f t="shared" si="24"/>
        <v>1403.7000680899996</v>
      </c>
      <c r="V38" s="5">
        <f t="shared" si="24"/>
        <v>55.249940849999888</v>
      </c>
      <c r="W38" s="5">
        <f t="shared" si="24"/>
        <v>870.93434406999995</v>
      </c>
      <c r="X38" s="5">
        <f t="shared" si="24"/>
        <v>1177.2965342300004</v>
      </c>
      <c r="Y38" s="5">
        <f t="shared" si="24"/>
        <v>40.699959609999596</v>
      </c>
      <c r="Z38" s="5">
        <f t="shared" si="24"/>
        <v>825.62471662999974</v>
      </c>
      <c r="AA38" s="5">
        <f t="shared" si="24"/>
        <v>871.27921017000085</v>
      </c>
      <c r="AB38" s="5">
        <f t="shared" si="24"/>
        <v>1.5499946099997488</v>
      </c>
      <c r="AC38" s="5">
        <f t="shared" si="24"/>
        <v>745.50005550999913</v>
      </c>
      <c r="AD38" s="5">
        <f t="shared" si="24"/>
        <v>892.49997619000169</v>
      </c>
      <c r="AE38" s="5">
        <f t="shared" si="24"/>
        <v>0</v>
      </c>
      <c r="AF38" s="5">
        <f t="shared" si="24"/>
        <v>578.19986574000109</v>
      </c>
      <c r="AG38" s="5">
        <f t="shared" si="24"/>
        <v>854.30034005999937</v>
      </c>
    </row>
    <row r="39" spans="1:33" x14ac:dyDescent="0.25">
      <c r="A39" t="s">
        <v>100</v>
      </c>
      <c r="B39" t="s">
        <v>101</v>
      </c>
      <c r="C39" t="s">
        <v>102</v>
      </c>
      <c r="D39" s="1">
        <f>IF(('adjusted coverage'!D39*(0.95-'adjusted coverage'!E39))&lt;0,0,('adjusted coverage'!D39*(0.95-'adjusted coverage'!E39)))</f>
        <v>6.0839999999997048</v>
      </c>
      <c r="E39" s="1">
        <f>'adjusted numbers'!D39-'adjusted numbers'!E39</f>
        <v>175.08399999999983</v>
      </c>
      <c r="F39" s="1">
        <f>'adjusted numbers'!E39-'adjusted numbers'!F39</f>
        <v>350.50600000000031</v>
      </c>
      <c r="G39" s="1">
        <f>IF(('adjusted coverage'!G39*(0.95-'adjusted coverage'!H39))&lt;0,0,('adjusted coverage'!G39*(0.95-'adjusted coverage'!H39)))</f>
        <v>22.847000000000133</v>
      </c>
      <c r="H39" s="1">
        <f>'adjusted numbers'!G39-'adjusted numbers'!H39</f>
        <v>193.34700000000021</v>
      </c>
      <c r="I39" s="1">
        <f>'adjusted numbers'!H39-'adjusted numbers'!I39</f>
        <v>388.05799999999954</v>
      </c>
      <c r="J39" s="1">
        <f>IF(('adjusted coverage'!J39*(0.95-'adjusted coverage'!K39))&lt;0,0,('adjusted coverage'!J39*(0.95-'adjusted coverage'!K39)))</f>
        <v>75.646499999999889</v>
      </c>
      <c r="K39" s="1">
        <f>'adjusted numbers'!J39-'adjusted numbers'!K39</f>
        <v>236.59650000000011</v>
      </c>
      <c r="L39" s="1">
        <f>'adjusted numbers'!K39-'adjusted numbers'!L39</f>
        <v>400.76549999999997</v>
      </c>
      <c r="M39" s="1">
        <f>IF(('adjusted coverage'!M39*(0.95-'adjusted coverage'!N39))&lt;0,0,('adjusted coverage'!M39*(0.95-'adjusted coverage'!N39)))</f>
        <v>96.471499999999565</v>
      </c>
      <c r="N39" s="1">
        <f>'adjusted numbers'!M39-'adjusted numbers'!N39</f>
        <v>254.62149999999974</v>
      </c>
      <c r="O39" s="1">
        <f>'adjusted numbers'!N39-'adjusted numbers'!O39</f>
        <v>384.30450000000019</v>
      </c>
      <c r="P39" s="1">
        <f>IF(('adjusted coverage'!P39*(0.95-'adjusted coverage'!Q39))&lt;0,0,('adjusted coverage'!P39*(0.95-'adjusted coverage'!Q39)))</f>
        <v>148.00002561999972</v>
      </c>
      <c r="Q39" s="1">
        <f>'adjusted numbers'!P39-'adjusted numbers'!Q39</f>
        <v>312.90002561999972</v>
      </c>
      <c r="R39" s="1">
        <f>'adjusted numbers'!Q39-'adjusted numbers'!R39</f>
        <v>507.10001828000031</v>
      </c>
      <c r="S39" s="1">
        <f>IF(('adjusted coverage'!S39*(0.95-'adjusted coverage'!T39))&lt;0,0,('adjusted coverage'!S39*(0.95-'adjusted coverage'!T39)))</f>
        <v>144.24998158999986</v>
      </c>
      <c r="T39" s="1">
        <f>'adjusted numbers'!S39-'adjusted numbers'!T39</f>
        <v>308.69998158999988</v>
      </c>
      <c r="U39" s="1">
        <f>'adjusted numbers'!T39-'adjusted numbers'!U39</f>
        <v>474.80000711000048</v>
      </c>
      <c r="V39" s="1">
        <f>IF(('adjusted coverage'!V39*(0.95-'adjusted coverage'!W39))&lt;0,0,('adjusted coverage'!V39*(0.95-'adjusted coverage'!W39)))</f>
        <v>153.59999328000018</v>
      </c>
      <c r="W39" s="1">
        <f>'adjusted numbers'!V39-'adjusted numbers'!W39</f>
        <v>323.39999328000022</v>
      </c>
      <c r="X39" s="1">
        <f>'adjusted numbers'!W39-'adjusted numbers'!X39</f>
        <v>311.59987811999963</v>
      </c>
      <c r="Y39" s="1">
        <f>IF(('adjusted coverage'!Y39*(0.95-'adjusted coverage'!Z39))&lt;0,0,('adjusted coverage'!Y39*(0.95-'adjusted coverage'!Z39)))</f>
        <v>138.90010191999934</v>
      </c>
      <c r="Z39" s="1">
        <f>'adjusted numbers'!Y39-'adjusted numbers'!Z39</f>
        <v>314.30010191999963</v>
      </c>
      <c r="AA39" s="1">
        <f>'adjusted numbers'!Z39-'adjusted numbers'!AA39</f>
        <v>255.69990908</v>
      </c>
      <c r="AB39" s="1">
        <f>IF(('adjusted coverage'!AB39*(0.95-'adjusted coverage'!AC39))&lt;0,0,('adjusted coverage'!AB39*(0.95-'adjusted coverage'!AC39)))</f>
        <v>127.89999075999977</v>
      </c>
      <c r="AC39" s="1">
        <f>'adjusted numbers'!AB39-'adjusted numbers'!AC39</f>
        <v>310.09999075999986</v>
      </c>
      <c r="AD39" s="1">
        <f>'adjusted numbers'!AC39-'adjusted numbers'!AD39</f>
        <v>251.39996083999995</v>
      </c>
      <c r="AE39" s="1">
        <f>IF(('adjusted coverage'!AE39*(0.95-'adjusted coverage'!AF39))&lt;0,0,('adjusted coverage'!AE39*(0.95-'adjusted coverage'!AF39)))</f>
        <v>75.30004956000019</v>
      </c>
      <c r="AF39" s="1">
        <f>'adjusted numbers'!AE39-'adjusted numbers'!AF39</f>
        <v>267.4000495600003</v>
      </c>
      <c r="AG39" s="1">
        <f>'adjusted numbers'!AF39-'adjusted numbers'!AG39</f>
        <v>260.09982693999973</v>
      </c>
    </row>
    <row r="40" spans="1:33" x14ac:dyDescent="0.25">
      <c r="A40" t="s">
        <v>103</v>
      </c>
      <c r="B40" t="s">
        <v>104</v>
      </c>
      <c r="C40" t="s">
        <v>102</v>
      </c>
      <c r="D40" s="1">
        <f>IF(('adjusted coverage'!D40*(0.95-'adjusted coverage'!E40))&lt;0,0,('adjusted coverage'!D40*(0.95-'adjusted coverage'!E40)))</f>
        <v>0</v>
      </c>
      <c r="E40" s="1">
        <f>'adjusted numbers'!D40-'adjusted numbers'!E40</f>
        <v>325.21860000000288</v>
      </c>
      <c r="F40" s="1">
        <f>'adjusted numbers'!E40-'adjusted numbers'!F40</f>
        <v>404.27590000000055</v>
      </c>
      <c r="G40" s="1">
        <f>IF(('adjusted coverage'!G40*(0.95-'adjusted coverage'!H40))&lt;0,0,('adjusted coverage'!G40*(0.95-'adjusted coverage'!H40)))</f>
        <v>0</v>
      </c>
      <c r="H40" s="1">
        <f>'adjusted numbers'!G40-'adjusted numbers'!H40</f>
        <v>197.92009999999937</v>
      </c>
      <c r="I40" s="1">
        <f>'adjusted numbers'!H40-'adjusted numbers'!I40</f>
        <v>461.02090000000135</v>
      </c>
      <c r="J40" s="1">
        <f>IF(('adjusted coverage'!J40*(0.95-'adjusted coverage'!K40))&lt;0,0,('adjusted coverage'!J40*(0.95-'adjusted coverage'!K40)))</f>
        <v>0</v>
      </c>
      <c r="K40" s="1">
        <f>'adjusted numbers'!J40-'adjusted numbers'!K40</f>
        <v>244.0150999999978</v>
      </c>
      <c r="L40" s="1">
        <f>'adjusted numbers'!K40-'adjusted numbers'!L40</f>
        <v>461.63490000000002</v>
      </c>
      <c r="M40" s="1">
        <f>IF(('adjusted coverage'!M40*(0.95-'adjusted coverage'!N40))&lt;0,0,('adjusted coverage'!M40*(0.95-'adjusted coverage'!N40)))</f>
        <v>0</v>
      </c>
      <c r="N40" s="1">
        <f>'adjusted numbers'!M40-'adjusted numbers'!N40</f>
        <v>306.66160000000127</v>
      </c>
      <c r="O40" s="1">
        <f>'adjusted numbers'!N40-'adjusted numbers'!O40</f>
        <v>391.44789999999921</v>
      </c>
      <c r="P40" s="1">
        <f>IF(('adjusted coverage'!P40*(0.95-'adjusted coverage'!Q40))&lt;0,0,('adjusted coverage'!P40*(0.95-'adjusted coverage'!Q40)))</f>
        <v>30.749660149999617</v>
      </c>
      <c r="Q40" s="1">
        <f>'adjusted numbers'!P40-'adjusted numbers'!Q40</f>
        <v>352.09966015000009</v>
      </c>
      <c r="R40" s="1">
        <f>'adjusted numbers'!Q40-'adjusted numbers'!R40</f>
        <v>425.89993709999999</v>
      </c>
      <c r="S40" s="1">
        <f>IF(('adjusted coverage'!S40*(0.95-'adjusted coverage'!T40))&lt;0,0,('adjusted coverage'!S40*(0.95-'adjusted coverage'!T40)))</f>
        <v>0</v>
      </c>
      <c r="T40" s="1">
        <f>'adjusted numbers'!S40-'adjusted numbers'!T40</f>
        <v>339.50032781000027</v>
      </c>
      <c r="U40" s="1">
        <f>'adjusted numbers'!T40-'adjusted numbers'!U40</f>
        <v>468.49985964000007</v>
      </c>
      <c r="V40" s="1">
        <f>IF(('adjusted coverage'!V40*(0.95-'adjusted coverage'!W40))&lt;0,0,('adjusted coverage'!V40*(0.95-'adjusted coverage'!W40)))</f>
        <v>0</v>
      </c>
      <c r="W40" s="1">
        <f>'adjusted numbers'!V40-'adjusted numbers'!W40</f>
        <v>279.22159999999985</v>
      </c>
      <c r="X40" s="1">
        <f>'adjusted numbers'!W40-'adjusted numbers'!X40</f>
        <v>372.53290000000015</v>
      </c>
      <c r="Y40" s="1">
        <f>IF(('adjusted coverage'!Y40*(0.95-'adjusted coverage'!Z40))&lt;0,0,('adjusted coverage'!Y40*(0.95-'adjusted coverage'!Z40)))</f>
        <v>0</v>
      </c>
      <c r="Z40" s="1">
        <f>'adjusted numbers'!Y40-'adjusted numbers'!Z40</f>
        <v>263.39040000000023</v>
      </c>
      <c r="AA40" s="1">
        <f>'adjusted numbers'!Z40-'adjusted numbers'!AA40</f>
        <v>326.34360000000015</v>
      </c>
      <c r="AB40" s="1">
        <f>IF(('adjusted coverage'!AB40*(0.95-'adjusted coverage'!AC40))&lt;0,0,('adjusted coverage'!AB40*(0.95-'adjusted coverage'!AC40)))</f>
        <v>0</v>
      </c>
      <c r="AC40" s="1">
        <f>'adjusted numbers'!AB40-'adjusted numbers'!AC40</f>
        <v>200.20001260000026</v>
      </c>
      <c r="AD40" s="1">
        <f>'adjusted numbers'!AC40-'adjusted numbers'!AD40</f>
        <v>296.30007839999962</v>
      </c>
      <c r="AE40" s="1">
        <f>IF(('adjusted coverage'!AE40*(0.95-'adjusted coverage'!AF40))&lt;0,0,('adjusted coverage'!AE40*(0.95-'adjusted coverage'!AF40)))</f>
        <v>0</v>
      </c>
      <c r="AF40" s="1">
        <f>'adjusted numbers'!AE40-'adjusted numbers'!AF40</f>
        <v>200.90027188000022</v>
      </c>
      <c r="AG40" s="1">
        <f>'adjusted numbers'!AF40-'adjusted numbers'!AG40</f>
        <v>300.10003671999948</v>
      </c>
    </row>
    <row r="41" spans="1:33" s="7" customFormat="1" x14ac:dyDescent="0.25">
      <c r="A41" s="7" t="s">
        <v>105</v>
      </c>
      <c r="B41" s="7" t="s">
        <v>106</v>
      </c>
      <c r="C41" s="7" t="s">
        <v>102</v>
      </c>
      <c r="D41" s="1">
        <f>IF(('adjusted coverage'!D41*(0.95-'adjusted coverage'!E41))&lt;0,0,('adjusted coverage'!D41*(0.95-'adjusted coverage'!E41)))</f>
        <v>1.6759999999997159</v>
      </c>
      <c r="E41" s="1">
        <f>'adjusted numbers'!D41-'adjusted numbers'!E41</f>
        <v>161.12599999999975</v>
      </c>
      <c r="F41" s="1">
        <f>'adjusted numbers'!E41-'adjusted numbers'!F41</f>
        <v>183.87949999999955</v>
      </c>
      <c r="G41" s="1">
        <f>IF(('adjusted coverage'!G41*(0.95-'adjusted coverage'!H41))&lt;0,0,('adjusted coverage'!G41*(0.95-'adjusted coverage'!H41)))</f>
        <v>0</v>
      </c>
      <c r="H41" s="1">
        <f>'adjusted numbers'!G41-'adjusted numbers'!H41</f>
        <v>114.50879999999961</v>
      </c>
      <c r="I41" s="1">
        <f>'adjusted numbers'!H41-'adjusted numbers'!I41</f>
        <v>204.04620000000068</v>
      </c>
      <c r="J41" s="1">
        <f>IF(('adjusted coverage'!J41*(0.95-'adjusted coverage'!K41))&lt;0,0,('adjusted coverage'!J41*(0.95-'adjusted coverage'!K41)))</f>
        <v>0</v>
      </c>
      <c r="K41" s="1">
        <f>'adjusted numbers'!J41-'adjusted numbers'!K41</f>
        <v>120.6043999999988</v>
      </c>
      <c r="L41" s="1">
        <f>'adjusted numbers'!K41-'adjusted numbers'!L41</f>
        <v>227.65860000000021</v>
      </c>
      <c r="M41" s="1">
        <f>IF(('adjusted coverage'!M41*(0.95-'adjusted coverage'!N41))&lt;0,0,('adjusted coverage'!M41*(0.95-'adjusted coverage'!N41)))</f>
        <v>0</v>
      </c>
      <c r="N41" s="1">
        <f>'adjusted numbers'!M41-'adjusted numbers'!N41</f>
        <v>152.77710000000025</v>
      </c>
      <c r="O41" s="1">
        <f>'adjusted numbers'!N41-'adjusted numbers'!O41</f>
        <v>239.51339999999982</v>
      </c>
      <c r="P41" s="1">
        <f>IF(('adjusted coverage'!P41*(0.95-'adjusted coverage'!Q41))&lt;0,0,('adjusted coverage'!P41*(0.95-'adjusted coverage'!Q41)))</f>
        <v>12.350026250000042</v>
      </c>
      <c r="Q41" s="1">
        <f>'adjusted numbers'!P41-'adjusted numbers'!Q41</f>
        <v>166.60002625000016</v>
      </c>
      <c r="R41" s="1">
        <f>'adjusted numbers'!Q41-'adjusted numbers'!R41</f>
        <v>319.90000049999981</v>
      </c>
      <c r="S41" s="1">
        <f>IF(('adjusted coverage'!S41*(0.95-'adjusted coverage'!T41))&lt;0,0,('adjusted coverage'!S41*(0.95-'adjusted coverage'!T41)))</f>
        <v>59.899851179999921</v>
      </c>
      <c r="T41" s="1">
        <f>'adjusted numbers'!S41-'adjusted numbers'!T41</f>
        <v>219.79985118000013</v>
      </c>
      <c r="U41" s="1">
        <f>'adjusted numbers'!T41-'adjusted numbers'!U41</f>
        <v>333.70007501999999</v>
      </c>
      <c r="V41" s="1">
        <f>IF(('adjusted coverage'!V41*(0.95-'adjusted coverage'!W41))&lt;0,0,('adjusted coverage'!V41*(0.95-'adjusted coverage'!W41)))</f>
        <v>14.400015539999648</v>
      </c>
      <c r="W41" s="1">
        <f>'adjusted numbers'!V41-'adjusted numbers'!W41</f>
        <v>185.50001553999982</v>
      </c>
      <c r="X41" s="1">
        <f>'adjusted numbers'!W41-'adjusted numbers'!X41</f>
        <v>278.49991485999999</v>
      </c>
      <c r="Y41" s="1">
        <f>IF(('adjusted coverage'!Y41*(0.95-'adjusted coverage'!Z41))&lt;0,0,('adjusted coverage'!Y41*(0.95-'adjusted coverage'!Z41)))</f>
        <v>0.20010360000017124</v>
      </c>
      <c r="Z41" s="1">
        <f>'adjusted numbers'!Y41-'adjusted numbers'!Z41</f>
        <v>173.60010360000024</v>
      </c>
      <c r="AA41" s="1">
        <f>'adjusted numbers'!Z41-'adjusted numbers'!AA41</f>
        <v>225.89997119999998</v>
      </c>
      <c r="AB41" s="1">
        <f>IF(('adjusted coverage'!AB41*(0.95-'adjusted coverage'!AC41))&lt;0,0,('adjusted coverage'!AB41*(0.95-'adjusted coverage'!AC41)))</f>
        <v>0</v>
      </c>
      <c r="AC41" s="1">
        <f>'adjusted numbers'!AB41-'adjusted numbers'!AC41</f>
        <v>97.300065169999925</v>
      </c>
      <c r="AD41" s="1">
        <f>'adjusted numbers'!AC41-'adjusted numbers'!AD41</f>
        <v>166.20004438000024</v>
      </c>
      <c r="AE41" s="1">
        <f>IF(('adjusted coverage'!AE41*(0.95-'adjusted coverage'!AF41))&lt;0,0,('adjusted coverage'!AE41*(0.95-'adjusted coverage'!AF41)))</f>
        <v>0</v>
      </c>
      <c r="AF41" s="1">
        <f>'adjusted numbers'!AE41-'adjusted numbers'!AF41</f>
        <v>97.29999614999997</v>
      </c>
      <c r="AG41" s="1">
        <f>'adjusted numbers'!AF41-'adjusted numbers'!AG41</f>
        <v>146.69993384999998</v>
      </c>
    </row>
    <row r="42" spans="1:33" x14ac:dyDescent="0.25">
      <c r="A42" t="s">
        <v>107</v>
      </c>
      <c r="B42" t="s">
        <v>108</v>
      </c>
      <c r="C42" t="s">
        <v>102</v>
      </c>
      <c r="D42" s="1">
        <f>IF(('adjusted coverage'!D42*(0.95-'adjusted coverage'!E42))&lt;0,0,('adjusted coverage'!D42*(0.95-'adjusted coverage'!E42)))</f>
        <v>0</v>
      </c>
      <c r="E42" s="1">
        <f>'adjusted numbers'!D42-'adjusted numbers'!E42</f>
        <v>351.46790000000055</v>
      </c>
      <c r="F42" s="1">
        <f>'adjusted numbers'!E42-'adjusted numbers'!F42</f>
        <v>739.04010000000108</v>
      </c>
      <c r="G42" s="1">
        <f>IF(('adjusted coverage'!G42*(0.95-'adjusted coverage'!H42))&lt;0,0,('adjusted coverage'!G42*(0.95-'adjusted coverage'!H42)))</f>
        <v>10.112600000000958</v>
      </c>
      <c r="H42" s="1">
        <f>'adjusted numbers'!G42-'adjusted numbers'!H42</f>
        <v>357.36260000000129</v>
      </c>
      <c r="I42" s="1">
        <f>'adjusted numbers'!H42-'adjusted numbers'!I42</f>
        <v>595.73790000000099</v>
      </c>
      <c r="J42" s="1">
        <f>IF(('adjusted coverage'!J42*(0.95-'adjusted coverage'!K42))&lt;0,0,('adjusted coverage'!J42*(0.95-'adjusted coverage'!K42)))</f>
        <v>26.327700000001478</v>
      </c>
      <c r="K42" s="1">
        <f>'adjusted numbers'!J42-'adjusted numbers'!K42</f>
        <v>363.02770000000146</v>
      </c>
      <c r="L42" s="1">
        <f>'adjusted numbers'!K42-'adjusted numbers'!L42</f>
        <v>532.95679999999902</v>
      </c>
      <c r="M42" s="1">
        <f>IF(('adjusted coverage'!M42*(0.95-'adjusted coverage'!N42))&lt;0,0,('adjusted coverage'!M42*(0.95-'adjusted coverage'!N42)))</f>
        <v>177.76470000000197</v>
      </c>
      <c r="N42" s="1">
        <f>'adjusted numbers'!M42-'adjusted numbers'!N42</f>
        <v>505.41470000000209</v>
      </c>
      <c r="O42" s="1">
        <f>'adjusted numbers'!N42-'adjusted numbers'!O42</f>
        <v>514.17730000000029</v>
      </c>
      <c r="P42" s="1">
        <f>IF(('adjusted coverage'!P42*(0.95-'adjusted coverage'!Q42))&lt;0,0,('adjusted coverage'!P42*(0.95-'adjusted coverage'!Q42)))</f>
        <v>26.199999999999907</v>
      </c>
      <c r="Q42" s="1">
        <f>'adjusted numbers'!P42-'adjusted numbers'!Q42</f>
        <v>259</v>
      </c>
      <c r="R42" s="1">
        <f>'adjusted numbers'!Q42-'adjusted numbers'!R42</f>
        <v>321</v>
      </c>
      <c r="S42" s="1">
        <f>IF(('adjusted coverage'!S42*(0.95-'adjusted coverage'!T42))&lt;0,0,('adjusted coverage'!S42*(0.95-'adjusted coverage'!T42)))</f>
        <v>136.2502485000002</v>
      </c>
      <c r="T42" s="1">
        <f>'adjusted numbers'!S42-'adjusted numbers'!T42</f>
        <v>472.50024850000045</v>
      </c>
      <c r="U42" s="1">
        <f>'adjusted numbers'!T42-'adjusted numbers'!U42</f>
        <v>516.00010399999974</v>
      </c>
      <c r="V42" s="1">
        <f>IF(('adjusted coverage'!V42*(0.95-'adjusted coverage'!W42))&lt;0,0,('adjusted coverage'!V42*(0.95-'adjusted coverage'!W42)))</f>
        <v>63.349893600000435</v>
      </c>
      <c r="W42" s="1">
        <f>'adjusted numbers'!V42-'adjusted numbers'!W42</f>
        <v>415.09989360000054</v>
      </c>
      <c r="X42" s="1">
        <f>'adjusted numbers'!W42-'adjusted numbers'!X42</f>
        <v>424.40002290000029</v>
      </c>
      <c r="Y42" s="1">
        <f>IF(('adjusted coverage'!Y42*(0.95-'adjusted coverage'!Z42))&lt;0,0,('adjusted coverage'!Y42*(0.95-'adjusted coverage'!Z42)))</f>
        <v>0</v>
      </c>
      <c r="Z42" s="1">
        <f>'adjusted numbers'!Y42-'adjusted numbers'!Z42</f>
        <v>300.29974408000089</v>
      </c>
      <c r="AA42" s="1">
        <f>'adjusted numbers'!Z42-'adjusted numbers'!AA42</f>
        <v>319.70031711999945</v>
      </c>
      <c r="AB42" s="1">
        <f>IF(('adjusted coverage'!AB42*(0.95-'adjusted coverage'!AC42))&lt;0,0,('adjusted coverage'!AB42*(0.95-'adjusted coverage'!AC42)))</f>
        <v>0</v>
      </c>
      <c r="AC42" s="1">
        <f>'adjusted numbers'!AB42-'adjusted numbers'!AC42</f>
        <v>333.20014405999973</v>
      </c>
      <c r="AD42" s="1">
        <f>'adjusted numbers'!AC42-'adjusted numbers'!AD42</f>
        <v>365.29975104000005</v>
      </c>
      <c r="AE42" s="1">
        <f>IF(('adjusted coverage'!AE42*(0.95-'adjusted coverage'!AF42))&lt;0,0,('adjusted coverage'!AE42*(0.95-'adjusted coverage'!AF42)))</f>
        <v>0</v>
      </c>
      <c r="AF42" s="1">
        <f>'adjusted numbers'!AE42-'adjusted numbers'!AF42</f>
        <v>338.80004927999926</v>
      </c>
      <c r="AG42" s="1">
        <f>'adjusted numbers'!AF42-'adjusted numbers'!AG42</f>
        <v>340.1998723200004</v>
      </c>
    </row>
    <row r="43" spans="1:33" s="4" customFormat="1" x14ac:dyDescent="0.25">
      <c r="A43" s="4" t="s">
        <v>440</v>
      </c>
      <c r="B43" s="4" t="s">
        <v>433</v>
      </c>
      <c r="C43" s="4" t="s">
        <v>102</v>
      </c>
      <c r="D43" s="5">
        <f>SUM(D39:D42)</f>
        <v>7.7599999999994207</v>
      </c>
      <c r="E43" s="5">
        <f t="shared" ref="E43:AG43" si="25">SUM(E39:E42)</f>
        <v>1012.896500000003</v>
      </c>
      <c r="F43" s="5">
        <f t="shared" si="25"/>
        <v>1677.7015000000015</v>
      </c>
      <c r="G43" s="5">
        <f t="shared" si="25"/>
        <v>32.959600000001089</v>
      </c>
      <c r="H43" s="5">
        <f t="shared" si="25"/>
        <v>863.13850000000048</v>
      </c>
      <c r="I43" s="5">
        <f t="shared" si="25"/>
        <v>1648.8630000000026</v>
      </c>
      <c r="J43" s="5">
        <f t="shared" si="25"/>
        <v>101.97420000000136</v>
      </c>
      <c r="K43" s="5">
        <f t="shared" si="25"/>
        <v>964.24369999999817</v>
      </c>
      <c r="L43" s="5">
        <f t="shared" si="25"/>
        <v>1623.0157999999992</v>
      </c>
      <c r="M43" s="5">
        <f t="shared" si="25"/>
        <v>274.23620000000153</v>
      </c>
      <c r="N43" s="5">
        <f t="shared" si="25"/>
        <v>1219.4749000000033</v>
      </c>
      <c r="O43" s="5">
        <f t="shared" si="25"/>
        <v>1529.4430999999995</v>
      </c>
      <c r="P43" s="5">
        <f t="shared" si="25"/>
        <v>217.29971201999928</v>
      </c>
      <c r="Q43" s="5">
        <f t="shared" si="25"/>
        <v>1090.59971202</v>
      </c>
      <c r="R43" s="5">
        <f t="shared" si="25"/>
        <v>1573.8999558800001</v>
      </c>
      <c r="S43" s="5">
        <f t="shared" si="25"/>
        <v>340.40008126999999</v>
      </c>
      <c r="T43" s="5">
        <f t="shared" si="25"/>
        <v>1340.5004090800007</v>
      </c>
      <c r="U43" s="5">
        <f t="shared" si="25"/>
        <v>1793.0000457700003</v>
      </c>
      <c r="V43" s="5">
        <f t="shared" si="25"/>
        <v>231.34990242000026</v>
      </c>
      <c r="W43" s="5">
        <f t="shared" si="25"/>
        <v>1203.2215024200004</v>
      </c>
      <c r="X43" s="5">
        <f t="shared" si="25"/>
        <v>1387.0327158800001</v>
      </c>
      <c r="Y43" s="5">
        <f t="shared" si="25"/>
        <v>139.10020551999952</v>
      </c>
      <c r="Z43" s="5">
        <f t="shared" si="25"/>
        <v>1051.590349600001</v>
      </c>
      <c r="AA43" s="5">
        <f t="shared" si="25"/>
        <v>1127.6437973999996</v>
      </c>
      <c r="AB43" s="5">
        <f t="shared" si="25"/>
        <v>127.89999075999977</v>
      </c>
      <c r="AC43" s="5">
        <f t="shared" si="25"/>
        <v>940.80021258999977</v>
      </c>
      <c r="AD43" s="5">
        <f t="shared" si="25"/>
        <v>1079.1998346599999</v>
      </c>
      <c r="AE43" s="5">
        <f t="shared" si="25"/>
        <v>75.30004956000019</v>
      </c>
      <c r="AF43" s="5">
        <f t="shared" si="25"/>
        <v>904.40036686999974</v>
      </c>
      <c r="AG43" s="5">
        <f t="shared" si="25"/>
        <v>1047.0996698299996</v>
      </c>
    </row>
    <row r="44" spans="1:33" x14ac:dyDescent="0.25">
      <c r="A44" t="s">
        <v>109</v>
      </c>
      <c r="B44" t="s">
        <v>110</v>
      </c>
      <c r="C44" t="s">
        <v>111</v>
      </c>
      <c r="D44" s="1">
        <f>IF(('adjusted coverage'!D44*(0.95-'adjusted coverage'!E44))&lt;0,0,('adjusted coverage'!D44*(0.95-'adjusted coverage'!E44)))</f>
        <v>0</v>
      </c>
      <c r="E44" s="1">
        <f>'adjusted numbers'!D44-'adjusted numbers'!E44</f>
        <v>76.874000000000251</v>
      </c>
      <c r="F44" s="1">
        <f>'adjusted numbers'!E44-'adjusted numbers'!F44</f>
        <v>170.221</v>
      </c>
      <c r="G44" s="1">
        <f>IF(('adjusted coverage'!G44*(0.95-'adjusted coverage'!H44))&lt;0,0,('adjusted coverage'!G44*(0.95-'adjusted coverage'!H44)))</f>
        <v>0</v>
      </c>
      <c r="H44" s="1">
        <f>'adjusted numbers'!G44-'adjusted numbers'!H44</f>
        <v>82.311599999999999</v>
      </c>
      <c r="I44" s="1">
        <f>'adjusted numbers'!H44-'adjusted numbers'!I44</f>
        <v>167.20440000000008</v>
      </c>
      <c r="J44" s="1">
        <f>IF(('adjusted coverage'!J44*(0.95-'adjusted coverage'!K44))&lt;0,0,('adjusted coverage'!J44*(0.95-'adjusted coverage'!K44)))</f>
        <v>0</v>
      </c>
      <c r="K44" s="1">
        <f>'adjusted numbers'!J44-'adjusted numbers'!K44</f>
        <v>86.489199999999983</v>
      </c>
      <c r="L44" s="1">
        <f>'adjusted numbers'!K44-'adjusted numbers'!L44</f>
        <v>174.05280000000039</v>
      </c>
      <c r="M44" s="1">
        <f>IF(('adjusted coverage'!M44*(0.95-'adjusted coverage'!N44))&lt;0,0,('adjusted coverage'!M44*(0.95-'adjusted coverage'!N44)))</f>
        <v>0</v>
      </c>
      <c r="N44" s="1">
        <f>'adjusted numbers'!M44-'adjusted numbers'!N44</f>
        <v>113.4042000000004</v>
      </c>
      <c r="O44" s="1">
        <f>'adjusted numbers'!N44-'adjusted numbers'!O44</f>
        <v>155.73479999999972</v>
      </c>
      <c r="P44" s="1">
        <f>IF(('adjusted coverage'!P44*(0.95-'adjusted coverage'!Q44))&lt;0,0,('adjusted coverage'!P44*(0.95-'adjusted coverage'!Q44)))</f>
        <v>5.6998829599997336</v>
      </c>
      <c r="Q44" s="1">
        <f>'adjusted numbers'!P44-'adjusted numbers'!Q44</f>
        <v>132.99988295999992</v>
      </c>
      <c r="R44" s="1">
        <f>'adjusted numbers'!Q44-'adjusted numbers'!R44</f>
        <v>153.00006234000011</v>
      </c>
      <c r="S44" s="1">
        <f>IF(('adjusted coverage'!S44*(0.95-'adjusted coverage'!T44))&lt;0,0,('adjusted coverage'!S44*(0.95-'adjusted coverage'!T44)))</f>
        <v>0</v>
      </c>
      <c r="T44" s="1">
        <f>'adjusted numbers'!S44-'adjusted numbers'!T44</f>
        <v>123.9000231</v>
      </c>
      <c r="U44" s="1">
        <f>'adjusted numbers'!T44-'adjusted numbers'!U44</f>
        <v>218.0999724000003</v>
      </c>
      <c r="V44" s="1">
        <f>IF(('adjusted coverage'!V44*(0.95-'adjusted coverage'!W44))&lt;0,0,('adjusted coverage'!V44*(0.95-'adjusted coverage'!W44)))</f>
        <v>0</v>
      </c>
      <c r="W44" s="1">
        <f>'adjusted numbers'!V44-'adjusted numbers'!W44</f>
        <v>100.10002940000004</v>
      </c>
      <c r="X44" s="1">
        <f>'adjusted numbers'!W44-'adjusted numbers'!X44</f>
        <v>150.90007480000031</v>
      </c>
      <c r="Y44" s="1">
        <f>IF(('adjusted coverage'!Y44*(0.95-'adjusted coverage'!Z44))&lt;0,0,('adjusted coverage'!Y44*(0.95-'adjusted coverage'!Z44)))</f>
        <v>0</v>
      </c>
      <c r="Z44" s="1">
        <f>'adjusted numbers'!Y44-'adjusted numbers'!Z44</f>
        <v>74.200084000000061</v>
      </c>
      <c r="AA44" s="1">
        <f>'adjusted numbers'!Z44-'adjusted numbers'!AA44</f>
        <v>87.799926400000004</v>
      </c>
      <c r="AB44" s="1">
        <f>IF(('adjusted coverage'!AB44*(0.95-'adjusted coverage'!AC44))&lt;0,0,('adjusted coverage'!AB44*(0.95-'adjusted coverage'!AC44)))</f>
        <v>0</v>
      </c>
      <c r="AC44" s="1">
        <f>'adjusted numbers'!AB44-'adjusted numbers'!AC44</f>
        <v>106.39991207999992</v>
      </c>
      <c r="AD44" s="1">
        <f>'adjusted numbers'!AC44-'adjusted numbers'!AD44</f>
        <v>149.09996606999994</v>
      </c>
      <c r="AE44" s="1">
        <f>IF(('adjusted coverage'!AE44*(0.95-'adjusted coverage'!AF44))&lt;0,0,('adjusted coverage'!AE44*(0.95-'adjusted coverage'!AF44)))</f>
        <v>0</v>
      </c>
      <c r="AF44" s="1">
        <f>'adjusted numbers'!AE44-'adjusted numbers'!AF44</f>
        <v>97.999840259999928</v>
      </c>
      <c r="AG44" s="1">
        <f>'adjusted numbers'!AF44-'adjusted numbers'!AG44</f>
        <v>156.00006324000015</v>
      </c>
    </row>
    <row r="45" spans="1:33" x14ac:dyDescent="0.25">
      <c r="A45" t="s">
        <v>112</v>
      </c>
      <c r="B45" t="s">
        <v>113</v>
      </c>
      <c r="C45" t="s">
        <v>111</v>
      </c>
      <c r="D45" s="1">
        <f>IF(('adjusted coverage'!D45*(0.95-'adjusted coverage'!E45))&lt;0,0,('adjusted coverage'!D45*(0.95-'adjusted coverage'!E45)))</f>
        <v>31.95820000000213</v>
      </c>
      <c r="E45" s="1">
        <f>'adjusted numbers'!D45-'adjusted numbers'!E45</f>
        <v>302.55820000000222</v>
      </c>
      <c r="F45" s="1">
        <f>'adjusted numbers'!E45-'adjusted numbers'!F45</f>
        <v>569.84979999999905</v>
      </c>
      <c r="G45" s="1">
        <f>IF(('adjusted coverage'!G45*(0.95-'adjusted coverage'!H45))&lt;0,0,('adjusted coverage'!G45*(0.95-'adjusted coverage'!H45)))</f>
        <v>18.682199999998847</v>
      </c>
      <c r="H45" s="1">
        <f>'adjusted numbers'!G45-'adjusted numbers'!H45</f>
        <v>292.6321999999991</v>
      </c>
      <c r="I45" s="1">
        <f>'adjusted numbers'!H45-'adjusted numbers'!I45</f>
        <v>539.51980000000003</v>
      </c>
      <c r="J45" s="1">
        <f>IF(('adjusted coverage'!J45*(0.95-'adjusted coverage'!K45))&lt;0,0,('adjusted coverage'!J45*(0.95-'adjusted coverage'!K45)))</f>
        <v>263.38679999999863</v>
      </c>
      <c r="K45" s="1">
        <f>'adjusted numbers'!J45-'adjusted numbers'!K45</f>
        <v>566.03679999999895</v>
      </c>
      <c r="L45" s="1">
        <f>'adjusted numbers'!K45-'adjusted numbers'!L45</f>
        <v>875.22269999999935</v>
      </c>
      <c r="M45" s="1">
        <f>IF(('adjusted coverage'!M45*(0.95-'adjusted coverage'!N45))&lt;0,0,('adjusted coverage'!M45*(0.95-'adjusted coverage'!N45)))</f>
        <v>136.69120000000152</v>
      </c>
      <c r="N45" s="1">
        <f>'adjusted numbers'!M45-'adjusted numbers'!N45</f>
        <v>388.79120000000148</v>
      </c>
      <c r="O45" s="1">
        <f>'adjusted numbers'!N45-'adjusted numbers'!O45</f>
        <v>485.06930000000011</v>
      </c>
      <c r="P45" s="1">
        <f>IF(('adjusted coverage'!P45*(0.95-'adjusted coverage'!Q45))&lt;0,0,('adjusted coverage'!P45*(0.95-'adjusted coverage'!Q45)))</f>
        <v>174.04995470999918</v>
      </c>
      <c r="Q45" s="1">
        <f>'adjusted numbers'!P45-'adjusted numbers'!Q45</f>
        <v>421.39995470999929</v>
      </c>
      <c r="R45" s="1">
        <f>'adjusted numbers'!Q45-'adjusted numbers'!R45</f>
        <v>482.09984259000021</v>
      </c>
      <c r="S45" s="1">
        <f>IF(('adjusted coverage'!S45*(0.95-'adjusted coverage'!T45))&lt;0,0,('adjusted coverage'!S45*(0.95-'adjusted coverage'!T45)))</f>
        <v>138.45006964999925</v>
      </c>
      <c r="T45" s="1">
        <f>'adjusted numbers'!S45-'adjusted numbers'!T45</f>
        <v>394.10006964999957</v>
      </c>
      <c r="U45" s="1">
        <f>'adjusted numbers'!T45-'adjusted numbers'!U45</f>
        <v>463.89993350000077</v>
      </c>
      <c r="V45" s="1">
        <f>IF(('adjusted coverage'!V45*(0.95-'adjusted coverage'!W45))&lt;0,0,('adjusted coverage'!V45*(0.95-'adjusted coverage'!W45)))</f>
        <v>5.7997026400002794</v>
      </c>
      <c r="W45" s="1">
        <f>'adjusted numbers'!V45-'adjusted numbers'!W45</f>
        <v>266.6997026400004</v>
      </c>
      <c r="X45" s="1">
        <f>'adjusted numbers'!W45-'adjusted numbers'!X45</f>
        <v>315.30010245999983</v>
      </c>
      <c r="Y45" s="1">
        <f>IF(('adjusted coverage'!Y45*(0.95-'adjusted coverage'!Z45))&lt;0,0,('adjusted coverage'!Y45*(0.95-'adjusted coverage'!Z45)))</f>
        <v>7.2498487999998904</v>
      </c>
      <c r="Z45" s="1">
        <f>'adjusted numbers'!Y45-'adjusted numbers'!Z45</f>
        <v>269.49984880000011</v>
      </c>
      <c r="AA45" s="1">
        <f>'adjusted numbers'!Z45-'adjusted numbers'!AA45</f>
        <v>301.00011244999951</v>
      </c>
      <c r="AB45" s="1">
        <f>IF(('adjusted coverage'!AB45*(0.95-'adjusted coverage'!AC45))&lt;0,0,('adjusted coverage'!AB45*(0.95-'adjusted coverage'!AC45)))</f>
        <v>9.0998291999999275</v>
      </c>
      <c r="AC45" s="1">
        <f>'adjusted numbers'!AB45-'adjusted numbers'!AC45</f>
        <v>278.59982920000039</v>
      </c>
      <c r="AD45" s="1">
        <f>'adjusted numbers'!AC45-'adjusted numbers'!AD45</f>
        <v>340.39989830000013</v>
      </c>
      <c r="AE45" s="1">
        <f>IF(('adjusted coverage'!AE45*(0.95-'adjusted coverage'!AF45))&lt;0,0,('adjusted coverage'!AE45*(0.95-'adjusted coverage'!AF45)))</f>
        <v>0</v>
      </c>
      <c r="AF45" s="1">
        <f>'adjusted numbers'!AE45-'adjusted numbers'!AF45</f>
        <v>235.2001045800007</v>
      </c>
      <c r="AG45" s="1">
        <f>'adjusted numbers'!AF45-'adjusted numbers'!AG45</f>
        <v>345.79984841999976</v>
      </c>
    </row>
    <row r="46" spans="1:33" x14ac:dyDescent="0.25">
      <c r="A46" t="s">
        <v>114</v>
      </c>
      <c r="B46" t="s">
        <v>115</v>
      </c>
      <c r="C46" t="s">
        <v>111</v>
      </c>
      <c r="D46" s="1">
        <f>IF(('adjusted coverage'!D46*(0.95-'adjusted coverage'!E46))&lt;0,0,('adjusted coverage'!D46*(0.95-'adjusted coverage'!E46)))</f>
        <v>23.423800000000451</v>
      </c>
      <c r="E46" s="1">
        <f>'adjusted numbers'!D46-'adjusted numbers'!E46</f>
        <v>396.22380000000067</v>
      </c>
      <c r="F46" s="1">
        <f>'adjusted numbers'!E46-'adjusted numbers'!F46</f>
        <v>634.10120000000006</v>
      </c>
      <c r="G46" s="1">
        <f>IF(('adjusted coverage'!G46*(0.95-'adjusted coverage'!H46))&lt;0,0,('adjusted coverage'!G46*(0.95-'adjusted coverage'!H46)))</f>
        <v>21.374400000001405</v>
      </c>
      <c r="H46" s="1">
        <f>'adjusted numbers'!G46-'adjusted numbers'!H46</f>
        <v>382.12440000000151</v>
      </c>
      <c r="I46" s="1">
        <f>'adjusted numbers'!H46-'adjusted numbers'!I46</f>
        <v>593.79460000000108</v>
      </c>
      <c r="J46" s="1">
        <f>IF(('adjusted coverage'!J46*(0.95-'adjusted coverage'!K46))&lt;0,0,('adjusted coverage'!J46*(0.95-'adjusted coverage'!K46)))</f>
        <v>206.09089999999867</v>
      </c>
      <c r="K46" s="1">
        <f>'adjusted numbers'!J46-'adjusted numbers'!K46</f>
        <v>590.79089999999906</v>
      </c>
      <c r="L46" s="1">
        <f>'adjusted numbers'!K46-'adjusted numbers'!L46</f>
        <v>777.39509999999882</v>
      </c>
      <c r="M46" s="1">
        <f>IF(('adjusted coverage'!M46*(0.95-'adjusted coverage'!N46))&lt;0,0,('adjusted coverage'!M46*(0.95-'adjusted coverage'!N46)))</f>
        <v>249.55479999999662</v>
      </c>
      <c r="N46" s="1">
        <f>'adjusted numbers'!M46-'adjusted numbers'!N46</f>
        <v>597.00479999999698</v>
      </c>
      <c r="O46" s="1">
        <f>'adjusted numbers'!N46-'adjusted numbers'!O46</f>
        <v>566.71769999999924</v>
      </c>
      <c r="P46" s="1">
        <f>IF(('adjusted coverage'!P46*(0.95-'adjusted coverage'!Q46))&lt;0,0,('adjusted coverage'!P46*(0.95-'adjusted coverage'!Q46)))</f>
        <v>272.25020565999887</v>
      </c>
      <c r="Q46" s="1">
        <f>'adjusted numbers'!P46-'adjusted numbers'!Q46</f>
        <v>609.70020565999948</v>
      </c>
      <c r="R46" s="1">
        <f>'adjusted numbers'!Q46-'adjusted numbers'!R46</f>
        <v>554.79992524000045</v>
      </c>
      <c r="S46" s="1">
        <f>IF(('adjusted coverage'!S46*(0.95-'adjusted coverage'!T46))&lt;0,0,('adjusted coverage'!S46*(0.95-'adjusted coverage'!T46)))</f>
        <v>182.54969192999948</v>
      </c>
      <c r="T46" s="1">
        <f>'adjusted numbers'!S46-'adjusted numbers'!T46</f>
        <v>525.69969192999997</v>
      </c>
      <c r="U46" s="1">
        <f>'adjusted numbers'!T46-'adjusted numbers'!U46</f>
        <v>527.30000627000027</v>
      </c>
      <c r="V46" s="1">
        <f>IF(('adjusted coverage'!V46*(0.95-'adjusted coverage'!W46))&lt;0,0,('adjusted coverage'!V46*(0.95-'adjusted coverage'!W46)))</f>
        <v>150.90299999999957</v>
      </c>
      <c r="W46" s="1">
        <f>'adjusted numbers'!V46-'adjusted numbers'!W46</f>
        <v>515.40300000000025</v>
      </c>
      <c r="X46" s="1">
        <f>'adjusted numbers'!W46-'adjusted numbers'!X46</f>
        <v>501.55199999999968</v>
      </c>
      <c r="Y46" s="1">
        <f>IF(('adjusted coverage'!Y46*(0.95-'adjusted coverage'!Z46))&lt;0,0,('adjusted coverage'!Y46*(0.95-'adjusted coverage'!Z46)))</f>
        <v>45.29977613999975</v>
      </c>
      <c r="Z46" s="1">
        <f>'adjusted numbers'!Y46-'adjusted numbers'!Z46</f>
        <v>382.19977613999981</v>
      </c>
      <c r="AA46" s="1">
        <f>'adjusted numbers'!Z46-'adjusted numbers'!AA46</f>
        <v>270.30005825999979</v>
      </c>
      <c r="AB46" s="1">
        <f>IF(('adjusted coverage'!AB46*(0.95-'adjusted coverage'!AC46))&lt;0,0,('adjusted coverage'!AB46*(0.95-'adjusted coverage'!AC46)))</f>
        <v>107.44966203999923</v>
      </c>
      <c r="AC46" s="1">
        <f>'adjusted numbers'!AB46-'adjusted numbers'!AC46</f>
        <v>482.99966203999975</v>
      </c>
      <c r="AD46" s="1">
        <f>'adjusted numbers'!AC46-'adjusted numbers'!AD46</f>
        <v>432.00012226000035</v>
      </c>
      <c r="AE46" s="1">
        <f>IF(('adjusted coverage'!AE46*(0.95-'adjusted coverage'!AF46))&lt;0,0,('adjusted coverage'!AE46*(0.95-'adjusted coverage'!AF46)))</f>
        <v>41.199742120000707</v>
      </c>
      <c r="AF46" s="1">
        <f>'adjusted numbers'!AE46-'adjusted numbers'!AF46</f>
        <v>419.2997421200007</v>
      </c>
      <c r="AG46" s="1">
        <f>'adjusted numbers'!AF46-'adjusted numbers'!AG46</f>
        <v>437.1999791799999</v>
      </c>
    </row>
    <row r="47" spans="1:33" x14ac:dyDescent="0.25">
      <c r="A47" t="s">
        <v>116</v>
      </c>
      <c r="B47" t="s">
        <v>117</v>
      </c>
      <c r="C47" t="s">
        <v>111</v>
      </c>
      <c r="D47" s="1">
        <f>IF(('adjusted coverage'!D47*(0.95-'adjusted coverage'!E47))&lt;0,0,('adjusted coverage'!D47*(0.95-'adjusted coverage'!E47)))</f>
        <v>31.029999999999962</v>
      </c>
      <c r="E47" s="1">
        <f>'adjusted numbers'!D47-'adjusted numbers'!E47</f>
        <v>103.52999999999997</v>
      </c>
      <c r="F47" s="1">
        <f>'adjusted numbers'!E47-'adjusted numbers'!F47</f>
        <v>158.91999999999985</v>
      </c>
      <c r="G47" s="1">
        <f>IF(('adjusted coverage'!G47*(0.95-'adjusted coverage'!H47))&lt;0,0,('adjusted coverage'!G47*(0.95-'adjusted coverage'!H47)))</f>
        <v>11.129599999999943</v>
      </c>
      <c r="H47" s="1">
        <f>'adjusted numbers'!G47-'adjusted numbers'!H47</f>
        <v>86.329600000000028</v>
      </c>
      <c r="I47" s="1">
        <f>'adjusted numbers'!H47-'adjusted numbers'!I47</f>
        <v>140.77439999999979</v>
      </c>
      <c r="J47" s="1">
        <f>IF(('adjusted coverage'!J47*(0.95-'adjusted coverage'!K47))&lt;0,0,('adjusted coverage'!J47*(0.95-'adjusted coverage'!K47)))</f>
        <v>43.773600000000009</v>
      </c>
      <c r="K47" s="1">
        <f>'adjusted numbers'!J47-'adjusted numbers'!K47</f>
        <v>113.92360000000008</v>
      </c>
      <c r="L47" s="1">
        <f>'adjusted numbers'!K47-'adjusted numbers'!L47</f>
        <v>145.63139999999999</v>
      </c>
      <c r="M47" s="1">
        <f>IF(('adjusted coverage'!M47*(0.95-'adjusted coverage'!N47))&lt;0,0,('adjusted coverage'!M47*(0.95-'adjusted coverage'!N47)))</f>
        <v>28.022800000000011</v>
      </c>
      <c r="N47" s="1">
        <f>'adjusted numbers'!M47-'adjusted numbers'!N47</f>
        <v>91.422800000000052</v>
      </c>
      <c r="O47" s="1">
        <f>'adjusted numbers'!N47-'adjusted numbers'!O47</f>
        <v>101.31319999999982</v>
      </c>
      <c r="P47" s="1">
        <f>IF(('adjusted coverage'!P47*(0.95-'adjusted coverage'!Q47))&lt;0,0,('adjusted coverage'!P47*(0.95-'adjusted coverage'!Q47)))</f>
        <v>49.650024780000045</v>
      </c>
      <c r="Q47" s="1">
        <f>'adjusted numbers'!P47-'adjusted numbers'!Q47</f>
        <v>111.30002478000006</v>
      </c>
      <c r="R47" s="1">
        <f>'adjusted numbers'!Q47-'adjusted numbers'!R47</f>
        <v>107.69994837000002</v>
      </c>
      <c r="S47" s="1">
        <f>IF(('adjusted coverage'!S47*(0.95-'adjusted coverage'!T47))&lt;0,0,('adjusted coverage'!S47*(0.95-'adjusted coverage'!T47)))</f>
        <v>36.650003500000054</v>
      </c>
      <c r="T47" s="1">
        <f>'adjusted numbers'!S47-'adjusted numbers'!T47</f>
        <v>102.90000350000014</v>
      </c>
      <c r="U47" s="1">
        <f>'adjusted numbers'!T47-'adjusted numbers'!U47</f>
        <v>109.59998524999969</v>
      </c>
      <c r="V47" s="1">
        <f>IF(('adjusted coverage'!V47*(0.95-'adjusted coverage'!W47))&lt;0,0,('adjusted coverage'!V47*(0.95-'adjusted coverage'!W47)))</f>
        <v>7.9500073499999875</v>
      </c>
      <c r="W47" s="1">
        <f>'adjusted numbers'!V47-'adjusted numbers'!W47</f>
        <v>77.700007350000078</v>
      </c>
      <c r="X47" s="1">
        <f>'adjusted numbers'!W47-'adjusted numbers'!X47</f>
        <v>95.799978899999815</v>
      </c>
      <c r="Y47" s="1">
        <f>IF(('adjusted coverage'!Y47*(0.95-'adjusted coverage'!Z47))&lt;0,0,('adjusted coverage'!Y47*(0.95-'adjusted coverage'!Z47)))</f>
        <v>0</v>
      </c>
      <c r="Z47" s="1">
        <f>'adjusted numbers'!Y47-'adjusted numbers'!Z47</f>
        <v>51.100017639999805</v>
      </c>
      <c r="AA47" s="1">
        <f>'adjusted numbers'!Z47-'adjusted numbers'!AA47</f>
        <v>22.400031310000031</v>
      </c>
      <c r="AB47" s="1">
        <f>IF(('adjusted coverage'!AB47*(0.95-'adjusted coverage'!AC47))&lt;0,0,('adjusted coverage'!AB47*(0.95-'adjusted coverage'!AC47)))</f>
        <v>19.249964509999753</v>
      </c>
      <c r="AC47" s="1">
        <f>'adjusted numbers'!AB47-'adjusted numbers'!AC47</f>
        <v>88.899964509999791</v>
      </c>
      <c r="AD47" s="1">
        <f>'adjusted numbers'!AC47-'adjusted numbers'!AD47</f>
        <v>90.599995640000088</v>
      </c>
      <c r="AE47" s="1">
        <f>IF(('adjusted coverage'!AE47*(0.95-'adjusted coverage'!AF47))&lt;0,0,('adjusted coverage'!AE47*(0.95-'adjusted coverage'!AF47)))</f>
        <v>0</v>
      </c>
      <c r="AF47" s="1">
        <f>'adjusted numbers'!AE47-'adjusted numbers'!AF47</f>
        <v>67.900018829999908</v>
      </c>
      <c r="AG47" s="1">
        <f>'adjusted numbers'!AF47-'adjusted numbers'!AG47</f>
        <v>89.600018070000033</v>
      </c>
    </row>
    <row r="48" spans="1:33" s="4" customFormat="1" x14ac:dyDescent="0.25">
      <c r="A48" s="4" t="s">
        <v>441</v>
      </c>
      <c r="B48" s="4" t="s">
        <v>433</v>
      </c>
      <c r="C48" s="4" t="s">
        <v>111</v>
      </c>
      <c r="D48" s="5">
        <f>SUM(D44:D47)</f>
        <v>86.412000000002536</v>
      </c>
      <c r="E48" s="5">
        <f t="shared" ref="E48:AG48" si="26">SUM(E44:E47)</f>
        <v>879.18600000000311</v>
      </c>
      <c r="F48" s="5">
        <f t="shared" si="26"/>
        <v>1533.091999999999</v>
      </c>
      <c r="G48" s="5">
        <f t="shared" si="26"/>
        <v>51.186200000000198</v>
      </c>
      <c r="H48" s="5">
        <f t="shared" si="26"/>
        <v>843.39780000000064</v>
      </c>
      <c r="I48" s="5">
        <f t="shared" si="26"/>
        <v>1441.293200000001</v>
      </c>
      <c r="J48" s="5">
        <f t="shared" si="26"/>
        <v>513.25129999999729</v>
      </c>
      <c r="K48" s="5">
        <f t="shared" si="26"/>
        <v>1357.2404999999981</v>
      </c>
      <c r="L48" s="5">
        <f t="shared" si="26"/>
        <v>1972.3019999999985</v>
      </c>
      <c r="M48" s="5">
        <f t="shared" si="26"/>
        <v>414.26879999999818</v>
      </c>
      <c r="N48" s="5">
        <f t="shared" si="26"/>
        <v>1190.6229999999989</v>
      </c>
      <c r="O48" s="5">
        <f t="shared" si="26"/>
        <v>1308.8349999999989</v>
      </c>
      <c r="P48" s="5">
        <f t="shared" si="26"/>
        <v>501.65006810999779</v>
      </c>
      <c r="Q48" s="5">
        <f t="shared" si="26"/>
        <v>1275.4000681099988</v>
      </c>
      <c r="R48" s="5">
        <f t="shared" si="26"/>
        <v>1297.5997785400009</v>
      </c>
      <c r="S48" s="5">
        <f t="shared" si="26"/>
        <v>357.64976507999882</v>
      </c>
      <c r="T48" s="5">
        <f t="shared" si="26"/>
        <v>1146.5997881799997</v>
      </c>
      <c r="U48" s="5">
        <f t="shared" si="26"/>
        <v>1318.899897420001</v>
      </c>
      <c r="V48" s="5">
        <f t="shared" si="26"/>
        <v>164.65270998999983</v>
      </c>
      <c r="W48" s="5">
        <f t="shared" si="26"/>
        <v>959.90273939000076</v>
      </c>
      <c r="X48" s="5">
        <f t="shared" si="26"/>
        <v>1063.5521561599996</v>
      </c>
      <c r="Y48" s="5">
        <f t="shared" si="26"/>
        <v>52.549624939999639</v>
      </c>
      <c r="Z48" s="5">
        <f t="shared" si="26"/>
        <v>776.99972657999979</v>
      </c>
      <c r="AA48" s="5">
        <f t="shared" si="26"/>
        <v>681.50012841999933</v>
      </c>
      <c r="AB48" s="5">
        <f t="shared" si="26"/>
        <v>135.79945574999891</v>
      </c>
      <c r="AC48" s="5">
        <f t="shared" si="26"/>
        <v>956.89936782999985</v>
      </c>
      <c r="AD48" s="5">
        <f t="shared" si="26"/>
        <v>1012.0999822700005</v>
      </c>
      <c r="AE48" s="5">
        <f t="shared" si="26"/>
        <v>41.199742120000707</v>
      </c>
      <c r="AF48" s="5">
        <f t="shared" si="26"/>
        <v>820.39970579000124</v>
      </c>
      <c r="AG48" s="5">
        <f t="shared" si="26"/>
        <v>1028.5999089099998</v>
      </c>
    </row>
    <row r="49" spans="1:33" x14ac:dyDescent="0.25">
      <c r="A49" t="s">
        <v>118</v>
      </c>
      <c r="B49" t="s">
        <v>119</v>
      </c>
      <c r="C49" t="s">
        <v>120</v>
      </c>
      <c r="D49" s="1">
        <f>IF(('adjusted coverage'!D49*(0.95-'adjusted coverage'!E49))&lt;0,0,('adjusted coverage'!D49*(0.95-'adjusted coverage'!E49)))</f>
        <v>0</v>
      </c>
      <c r="E49" s="1">
        <f>'adjusted numbers'!D49-'adjusted numbers'!E49</f>
        <v>51.099999999999909</v>
      </c>
      <c r="F49" s="1">
        <f>'adjusted numbers'!E49-'adjusted numbers'!F49</f>
        <v>92.900000000000091</v>
      </c>
      <c r="G49" s="1">
        <f>IF(('adjusted coverage'!G49*(0.95-'adjusted coverage'!H49))&lt;0,0,('adjusted coverage'!G49*(0.95-'adjusted coverage'!H49)))</f>
        <v>0</v>
      </c>
      <c r="H49" s="1">
        <f>'adjusted numbers'!G49-'adjusted numbers'!H49</f>
        <v>53.900000000000091</v>
      </c>
      <c r="I49" s="1">
        <f>'adjusted numbers'!H49-'adjusted numbers'!I49</f>
        <v>89.099999999999909</v>
      </c>
      <c r="J49" s="1">
        <f>IF(('adjusted coverage'!J49*(0.95-'adjusted coverage'!K49))&lt;0,0,('adjusted coverage'!J49*(0.95-'adjusted coverage'!K49)))</f>
        <v>0</v>
      </c>
      <c r="K49" s="1">
        <f>'adjusted numbers'!J49-'adjusted numbers'!K49</f>
        <v>48.245400000000018</v>
      </c>
      <c r="L49" s="1">
        <f>'adjusted numbers'!K49-'adjusted numbers'!L49</f>
        <v>93.974600000000009</v>
      </c>
      <c r="M49" s="1">
        <f>IF(('adjusted coverage'!M49*(0.95-'adjusted coverage'!N49))&lt;0,0,('adjusted coverage'!M49*(0.95-'adjusted coverage'!N49)))</f>
        <v>4.9173999999999332</v>
      </c>
      <c r="N49" s="1">
        <f>'adjusted numbers'!M49-'adjusted numbers'!N49</f>
        <v>58.367399999999975</v>
      </c>
      <c r="O49" s="1">
        <f>'adjusted numbers'!N49-'adjusted numbers'!O49</f>
        <v>105.18960000000004</v>
      </c>
      <c r="P49" s="1">
        <f>IF(('adjusted coverage'!P49*(0.95-'adjusted coverage'!Q49))&lt;0,0,('adjusted coverage'!P49*(0.95-'adjusted coverage'!Q49)))</f>
        <v>16.899971999999931</v>
      </c>
      <c r="Q49" s="1">
        <f>'adjusted numbers'!P49-'adjusted numbers'!Q49</f>
        <v>67.899971999999934</v>
      </c>
      <c r="R49" s="1">
        <f>'adjusted numbers'!Q49-'adjusted numbers'!R49</f>
        <v>88.10000100000002</v>
      </c>
      <c r="S49" s="1">
        <f>IF(('adjusted coverage'!S49*(0.95-'adjusted coverage'!T49))&lt;0,0,('adjusted coverage'!S49*(0.95-'adjusted coverage'!T49)))</f>
        <v>7.4999927200000247</v>
      </c>
      <c r="T49" s="1">
        <f>'adjusted numbers'!S49-'adjusted numbers'!T49</f>
        <v>58.099992720000046</v>
      </c>
      <c r="U49" s="1">
        <f>'adjusted numbers'!T49-'adjusted numbers'!U49</f>
        <v>78.900013279999939</v>
      </c>
      <c r="V49" s="1">
        <f>IF(('adjusted coverage'!V49*(0.95-'adjusted coverage'!W49))&lt;0,0,('adjusted coverage'!V49*(0.95-'adjusted coverage'!W49)))</f>
        <v>0</v>
      </c>
      <c r="W49" s="1">
        <f>'adjusted numbers'!V49-'adjusted numbers'!W49</f>
        <v>48.299984529999961</v>
      </c>
      <c r="X49" s="1">
        <f>'adjusted numbers'!W49-'adjusted numbers'!X49</f>
        <v>81.199990619999994</v>
      </c>
      <c r="Y49" s="1">
        <f>IF(('adjusted coverage'!Y49*(0.95-'adjusted coverage'!Z49))&lt;0,0,('adjusted coverage'!Y49*(0.95-'adjusted coverage'!Z49)))</f>
        <v>0</v>
      </c>
      <c r="Z49" s="1">
        <f>'adjusted numbers'!Y49-'adjusted numbers'!Z49</f>
        <v>36.399977459999945</v>
      </c>
      <c r="AA49" s="1">
        <f>'adjusted numbers'!Z49-'adjusted numbers'!AA49</f>
        <v>72.099978390000047</v>
      </c>
      <c r="AB49" s="1">
        <f>IF(('adjusted coverage'!AB49*(0.95-'adjusted coverage'!AC49))&lt;0,0,('adjusted coverage'!AB49*(0.95-'adjusted coverage'!AC49)))</f>
        <v>0</v>
      </c>
      <c r="AC49" s="1">
        <f>'adjusted numbers'!AB49-'adjusted numbers'!AC49</f>
        <v>37.799976759999936</v>
      </c>
      <c r="AD49" s="1">
        <f>'adjusted numbers'!AC49-'adjusted numbers'!AD49</f>
        <v>63.199991140000066</v>
      </c>
      <c r="AE49" s="1">
        <f>IF(('adjusted coverage'!AE49*(0.95-'adjusted coverage'!AF49))&lt;0,0,('adjusted coverage'!AE49*(0.95-'adjusted coverage'!AF49)))</f>
        <v>0</v>
      </c>
      <c r="AF49" s="1">
        <f>'adjusted numbers'!AE49-'adjusted numbers'!AF49</f>
        <v>42.699996499999997</v>
      </c>
      <c r="AG49" s="1">
        <f>'adjusted numbers'!AF49-'adjusted numbers'!AG49</f>
        <v>60.299986950000061</v>
      </c>
    </row>
    <row r="50" spans="1:33" x14ac:dyDescent="0.25">
      <c r="A50" t="s">
        <v>121</v>
      </c>
      <c r="B50" t="s">
        <v>122</v>
      </c>
      <c r="C50" t="s">
        <v>120</v>
      </c>
      <c r="D50" s="1">
        <f>IF(('adjusted coverage'!D50*(0.95-'adjusted coverage'!E50))&lt;0,0,('adjusted coverage'!D50*(0.95-'adjusted coverage'!E50)))</f>
        <v>0</v>
      </c>
      <c r="E50" s="1">
        <f>'adjusted numbers'!D50-'adjusted numbers'!E50</f>
        <v>103.59999999999991</v>
      </c>
      <c r="F50" s="1">
        <f>'adjusted numbers'!E50-'adjusted numbers'!F50</f>
        <v>191.90000000000009</v>
      </c>
      <c r="G50" s="1">
        <f>IF(('adjusted coverage'!G50*(0.95-'adjusted coverage'!H50))&lt;0,0,('adjusted coverage'!G50*(0.95-'adjusted coverage'!H50)))</f>
        <v>4.8000000000001073</v>
      </c>
      <c r="H50" s="1">
        <f>'adjusted numbers'!G50-'adjusted numbers'!H50</f>
        <v>116.90000000000009</v>
      </c>
      <c r="I50" s="1">
        <f>'adjusted numbers'!H50-'adjusted numbers'!I50</f>
        <v>193.09999999999991</v>
      </c>
      <c r="J50" s="1">
        <f>IF(('adjusted coverage'!J50*(0.95-'adjusted coverage'!K50))&lt;0,0,('adjusted coverage'!J50*(0.95-'adjusted coverage'!K50)))</f>
        <v>0</v>
      </c>
      <c r="K50" s="1">
        <f>'adjusted numbers'!J50-'adjusted numbers'!K50</f>
        <v>79.606800000000021</v>
      </c>
      <c r="L50" s="1">
        <f>'adjusted numbers'!K50-'adjusted numbers'!L50</f>
        <v>173.11320000000023</v>
      </c>
      <c r="M50" s="1">
        <f>IF(('adjusted coverage'!M50*(0.95-'adjusted coverage'!N50))&lt;0,0,('adjusted coverage'!M50*(0.95-'adjusted coverage'!N50)))</f>
        <v>0</v>
      </c>
      <c r="N50" s="1">
        <f>'adjusted numbers'!M50-'adjusted numbers'!N50</f>
        <v>95.057199999999966</v>
      </c>
      <c r="O50" s="1">
        <f>'adjusted numbers'!N50-'adjusted numbers'!O50</f>
        <v>173.53929999999991</v>
      </c>
      <c r="P50" s="1">
        <f>IF(('adjusted coverage'!P50*(0.95-'adjusted coverage'!Q50))&lt;0,0,('adjusted coverage'!P50*(0.95-'adjusted coverage'!Q50)))</f>
        <v>0</v>
      </c>
      <c r="Q50" s="1">
        <f>'adjusted numbers'!P50-'adjusted numbers'!Q50</f>
        <v>85.400024850000136</v>
      </c>
      <c r="R50" s="1">
        <f>'adjusted numbers'!Q50-'adjusted numbers'!R50</f>
        <v>145.6000276499999</v>
      </c>
      <c r="S50" s="1">
        <f>IF(('adjusted coverage'!S50*(0.95-'adjusted coverage'!T50))&lt;0,0,('adjusted coverage'!S50*(0.95-'adjusted coverage'!T50)))</f>
        <v>0</v>
      </c>
      <c r="T50" s="1">
        <f>'adjusted numbers'!S50-'adjusted numbers'!T50</f>
        <v>90.999970950000034</v>
      </c>
      <c r="U50" s="1">
        <f>'adjusted numbers'!T50-'adjusted numbers'!U50</f>
        <v>139.0000278</v>
      </c>
      <c r="V50" s="1">
        <f>IF(('adjusted coverage'!V50*(0.95-'adjusted coverage'!W50))&lt;0,0,('adjusted coverage'!V50*(0.95-'adjusted coverage'!W50)))</f>
        <v>0</v>
      </c>
      <c r="W50" s="1">
        <f>'adjusted numbers'!V50-'adjusted numbers'!W50</f>
        <v>67.199893599999996</v>
      </c>
      <c r="X50" s="1">
        <f>'adjusted numbers'!W50-'adjusted numbers'!X50</f>
        <v>114.29997915000013</v>
      </c>
      <c r="Y50" s="1">
        <f>IF(('adjusted coverage'!Y50*(0.95-'adjusted coverage'!Z50))&lt;0,0,('adjusted coverage'!Y50*(0.95-'adjusted coverage'!Z50)))</f>
        <v>0</v>
      </c>
      <c r="Z50" s="1">
        <f>'adjusted numbers'!Y50-'adjusted numbers'!Z50</f>
        <v>68.60005375999981</v>
      </c>
      <c r="AA50" s="1">
        <f>'adjusted numbers'!Z50-'adjusted numbers'!AA50</f>
        <v>92.89994624000019</v>
      </c>
      <c r="AB50" s="1">
        <f>IF(('adjusted coverage'!AB50*(0.95-'adjusted coverage'!AC50))&lt;0,0,('adjusted coverage'!AB50*(0.95-'adjusted coverage'!AC50)))</f>
        <v>0</v>
      </c>
      <c r="AC50" s="1">
        <f>'adjusted numbers'!AB50-'adjusted numbers'!AC50</f>
        <v>69.99995330999991</v>
      </c>
      <c r="AD50" s="1">
        <f>'adjusted numbers'!AC50-'adjusted numbers'!AD50</f>
        <v>97.500065090000135</v>
      </c>
      <c r="AE50" s="1">
        <f>IF(('adjusted coverage'!AE50*(0.95-'adjusted coverage'!AF50))&lt;0,0,('adjusted coverage'!AE50*(0.95-'adjusted coverage'!AF50)))</f>
        <v>0</v>
      </c>
      <c r="AF50" s="1">
        <f>'adjusted numbers'!AE50-'adjusted numbers'!AF50</f>
        <v>124.60011480000003</v>
      </c>
      <c r="AG50" s="1">
        <f>'adjusted numbers'!AF50-'adjusted numbers'!AG50</f>
        <v>127.89998669999977</v>
      </c>
    </row>
    <row r="51" spans="1:33" x14ac:dyDescent="0.25">
      <c r="A51" t="s">
        <v>123</v>
      </c>
      <c r="B51" t="s">
        <v>124</v>
      </c>
      <c r="C51" t="s">
        <v>120</v>
      </c>
      <c r="D51" s="1">
        <f>IF(('adjusted coverage'!D51*(0.95-'adjusted coverage'!E51))&lt;0,0,('adjusted coverage'!D51*(0.95-'adjusted coverage'!E51)))</f>
        <v>0</v>
      </c>
      <c r="E51" s="1">
        <f>'adjusted numbers'!D51-'adjusted numbers'!E51</f>
        <v>43.507800000000088</v>
      </c>
      <c r="F51" s="1">
        <f>'adjusted numbers'!E51-'adjusted numbers'!F51</f>
        <v>98.640699999999924</v>
      </c>
      <c r="G51" s="1">
        <f>IF(('adjusted coverage'!G51*(0.95-'adjusted coverage'!H51))&lt;0,0,('adjusted coverage'!G51*(0.95-'adjusted coverage'!H51)))</f>
        <v>0</v>
      </c>
      <c r="H51" s="1">
        <f>'adjusted numbers'!G51-'adjusted numbers'!H51</f>
        <v>48.610099999999875</v>
      </c>
      <c r="I51" s="1">
        <f>'adjusted numbers'!H51-'adjusted numbers'!I51</f>
        <v>107.34240000000011</v>
      </c>
      <c r="J51" s="1">
        <f>IF(('adjusted coverage'!J51*(0.95-'adjusted coverage'!K51))&lt;0,0,('adjusted coverage'!J51*(0.95-'adjusted coverage'!K51)))</f>
        <v>2.9299999999999375</v>
      </c>
      <c r="K51" s="1">
        <f>'adjusted numbers'!J51-'adjusted numbers'!K51</f>
        <v>61.529999999999973</v>
      </c>
      <c r="L51" s="1">
        <f>'adjusted numbers'!K51-'adjusted numbers'!L51</f>
        <v>99.033999999999878</v>
      </c>
      <c r="M51" s="1">
        <f>IF(('adjusted coverage'!M51*(0.95-'adjusted coverage'!N51))&lt;0,0,('adjusted coverage'!M51*(0.95-'adjusted coverage'!N51)))</f>
        <v>14.974099999999929</v>
      </c>
      <c r="N51" s="1">
        <f>'adjusted numbers'!M51-'adjusted numbers'!N51</f>
        <v>69.624099999999999</v>
      </c>
      <c r="O51" s="1">
        <f>'adjusted numbers'!N51-'adjusted numbers'!O51</f>
        <v>108.53489999999999</v>
      </c>
      <c r="P51" s="1">
        <f>IF(('adjusted coverage'!P51*(0.95-'adjusted coverage'!Q51))&lt;0,0,('adjusted coverage'!P51*(0.95-'adjusted coverage'!Q51)))</f>
        <v>15.249974449999925</v>
      </c>
      <c r="Q51" s="1">
        <f>'adjusted numbers'!P51-'adjusted numbers'!Q51</f>
        <v>67.199974450000013</v>
      </c>
      <c r="R51" s="1">
        <f>'adjusted numbers'!Q51-'adjusted numbers'!R51</f>
        <v>81.800002450000079</v>
      </c>
      <c r="S51" s="1">
        <f>IF(('adjusted coverage'!S51*(0.95-'adjusted coverage'!T51))&lt;0,0,('adjusted coverage'!S51*(0.95-'adjusted coverage'!T51)))</f>
        <v>0</v>
      </c>
      <c r="T51" s="1">
        <f>'adjusted numbers'!S51-'adjusted numbers'!T51</f>
        <v>57.399971020000066</v>
      </c>
      <c r="U51" s="1">
        <f>'adjusted numbers'!T51-'adjusted numbers'!U51</f>
        <v>71.599987479999982</v>
      </c>
      <c r="V51" s="1">
        <f>IF(('adjusted coverage'!V51*(0.95-'adjusted coverage'!W51))&lt;0,0,('adjusted coverage'!V51*(0.95-'adjusted coverage'!W51)))</f>
        <v>0</v>
      </c>
      <c r="W51" s="1">
        <f>'adjusted numbers'!V51-'adjusted numbers'!W51</f>
        <v>44.100019599999996</v>
      </c>
      <c r="X51" s="1">
        <f>'adjusted numbers'!W51-'adjusted numbers'!X51</f>
        <v>47.399972899999966</v>
      </c>
      <c r="Y51" s="1">
        <f>IF(('adjusted coverage'!Y51*(0.95-'adjusted coverage'!Z51))&lt;0,0,('adjusted coverage'!Y51*(0.95-'adjusted coverage'!Z51)))</f>
        <v>0</v>
      </c>
      <c r="Z51" s="1">
        <f>'adjusted numbers'!Y51-'adjusted numbers'!Z51</f>
        <v>50.399930490000088</v>
      </c>
      <c r="AA51" s="1">
        <f>'adjusted numbers'!Z51-'adjusted numbers'!AA51</f>
        <v>46.100018159999991</v>
      </c>
      <c r="AB51" s="1">
        <f>IF(('adjusted coverage'!AB51*(0.95-'adjusted coverage'!AC51))&lt;0,0,('adjusted coverage'!AB51*(0.95-'adjusted coverage'!AC51)))</f>
        <v>0</v>
      </c>
      <c r="AC51" s="1">
        <f>'adjusted numbers'!AB51-'adjusted numbers'!AC51</f>
        <v>32.899984039999936</v>
      </c>
      <c r="AD51" s="1">
        <f>'adjusted numbers'!AC51-'adjusted numbers'!AD51</f>
        <v>74.099994359999982</v>
      </c>
      <c r="AE51" s="1">
        <f>IF(('adjusted coverage'!AE51*(0.95-'adjusted coverage'!AF51))&lt;0,0,('adjusted coverage'!AE51*(0.95-'adjusted coverage'!AF51)))</f>
        <v>0</v>
      </c>
      <c r="AF51" s="1">
        <f>'adjusted numbers'!AE51-'adjusted numbers'!AF51</f>
        <v>40.600005600000031</v>
      </c>
      <c r="AG51" s="1">
        <f>'adjusted numbers'!AF51-'adjusted numbers'!AG51</f>
        <v>53.89997900000003</v>
      </c>
    </row>
    <row r="52" spans="1:33" x14ac:dyDescent="0.25">
      <c r="A52" t="s">
        <v>125</v>
      </c>
      <c r="B52" t="s">
        <v>126</v>
      </c>
      <c r="C52" t="s">
        <v>120</v>
      </c>
      <c r="D52" s="1">
        <f>IF(('adjusted coverage'!D52*(0.95-'adjusted coverage'!E52))&lt;0,0,('adjusted coverage'!D52*(0.95-'adjusted coverage'!E52)))</f>
        <v>68.283399999999546</v>
      </c>
      <c r="E52" s="1">
        <f>'adjusted numbers'!D52-'adjusted numbers'!E52</f>
        <v>245.18339999999989</v>
      </c>
      <c r="F52" s="1">
        <f>'adjusted numbers'!E52-'adjusted numbers'!F52</f>
        <v>322.66559999999981</v>
      </c>
      <c r="G52" s="1">
        <f>IF(('adjusted coverage'!G52*(0.95-'adjusted coverage'!H52))&lt;0,0,('adjusted coverage'!G52*(0.95-'adjusted coverage'!H52)))</f>
        <v>104.80079999999964</v>
      </c>
      <c r="H52" s="1">
        <f>'adjusted numbers'!G52-'adjusted numbers'!H52</f>
        <v>272.7507999999998</v>
      </c>
      <c r="I52" s="1">
        <f>'adjusted numbers'!H52-'adjusted numbers'!I52</f>
        <v>316.75370000000021</v>
      </c>
      <c r="J52" s="1">
        <f>IF(('adjusted coverage'!J52*(0.95-'adjusted coverage'!K52))&lt;0,0,('adjusted coverage'!J52*(0.95-'adjusted coverage'!K52)))</f>
        <v>139.52299999999974</v>
      </c>
      <c r="K52" s="1">
        <f>'adjusted numbers'!J52-'adjusted numbers'!K52</f>
        <v>309.67299999999977</v>
      </c>
      <c r="L52" s="1">
        <f>'adjusted numbers'!K52-'adjusted numbers'!L52</f>
        <v>294.35950000000003</v>
      </c>
      <c r="M52" s="1">
        <f>IF(('adjusted coverage'!M52*(0.95-'adjusted coverage'!N52))&lt;0,0,('adjusted coverage'!M52*(0.95-'adjusted coverage'!N52)))</f>
        <v>155.71199999999979</v>
      </c>
      <c r="N52" s="1">
        <f>'adjusted numbers'!M52-'adjusted numbers'!N52</f>
        <v>317.91199999999981</v>
      </c>
      <c r="O52" s="1">
        <f>'adjusted numbers'!N52-'adjusted numbers'!O52</f>
        <v>300.07000000000016</v>
      </c>
      <c r="P52" s="1">
        <f>IF(('adjusted coverage'!P52*(0.95-'adjusted coverage'!Q52))&lt;0,0,('adjusted coverage'!P52*(0.95-'adjusted coverage'!Q52)))</f>
        <v>62.250150989999824</v>
      </c>
      <c r="Q52" s="1">
        <f>'adjusted numbers'!P52-'adjusted numbers'!Q52</f>
        <v>214.90015098999993</v>
      </c>
      <c r="R52" s="1">
        <f>'adjusted numbers'!Q52-'adjusted numbers'!R52</f>
        <v>219.60006131</v>
      </c>
      <c r="S52" s="1">
        <f>IF(('adjusted coverage'!S52*(0.95-'adjusted coverage'!T52))&lt;0,0,('adjusted coverage'!S52*(0.95-'adjusted coverage'!T52)))</f>
        <v>47.399999999999444</v>
      </c>
      <c r="T52" s="1">
        <f>'adjusted numbers'!S52-'adjusted numbers'!T52</f>
        <v>197.39999999999964</v>
      </c>
      <c r="U52" s="1">
        <f>'adjusted numbers'!T52-'adjusted numbers'!U52</f>
        <v>181.60005000000001</v>
      </c>
      <c r="V52" s="1">
        <f>IF(('adjusted coverage'!V52*(0.95-'adjusted coverage'!W52))&lt;0,0,('adjusted coverage'!V52*(0.95-'adjusted coverage'!W52)))</f>
        <v>45.499959119999929</v>
      </c>
      <c r="W52" s="1">
        <f>'adjusted numbers'!V52-'adjusted numbers'!W52</f>
        <v>137.89995911999995</v>
      </c>
      <c r="X52" s="1">
        <f>'adjusted numbers'!W52-'adjusted numbers'!X52</f>
        <v>115.5999952799998</v>
      </c>
      <c r="Y52" s="1">
        <f>IF(('adjusted coverage'!Y52*(0.95-'adjusted coverage'!Z52))&lt;0,0,('adjusted coverage'!Y52*(0.95-'adjusted coverage'!Z52)))</f>
        <v>0</v>
      </c>
      <c r="Z52" s="1">
        <f>'adjusted numbers'!Y52-'adjusted numbers'!Z52</f>
        <v>86.799978719999899</v>
      </c>
      <c r="AA52" s="1">
        <f>'adjusted numbers'!Z52-'adjusted numbers'!AA52</f>
        <v>93.199934880000228</v>
      </c>
      <c r="AB52" s="1">
        <f>IF(('adjusted coverage'!AB52*(0.95-'adjusted coverage'!AC52))&lt;0,0,('adjusted coverage'!AB52*(0.95-'adjusted coverage'!AC52)))</f>
        <v>2.5499588399997748</v>
      </c>
      <c r="AC52" s="1">
        <f>'adjusted numbers'!AB52-'adjusted numbers'!AC52</f>
        <v>96.599958839999772</v>
      </c>
      <c r="AD52" s="1">
        <f>'adjusted numbers'!AC52-'adjusted numbers'!AD52</f>
        <v>85.399958160000097</v>
      </c>
      <c r="AE52" s="1">
        <f>IF(('adjusted coverage'!AE52*(0.95-'adjusted coverage'!AF52))&lt;0,0,('adjusted coverage'!AE52*(0.95-'adjusted coverage'!AF52)))</f>
        <v>0</v>
      </c>
      <c r="AF52" s="1">
        <f>'adjusted numbers'!AE52-'adjusted numbers'!AF52</f>
        <v>91.699982780000028</v>
      </c>
      <c r="AG52" s="1">
        <f>'adjusted numbers'!AF52-'adjusted numbers'!AG52</f>
        <v>84.300012720000041</v>
      </c>
    </row>
    <row r="53" spans="1:33" x14ac:dyDescent="0.25">
      <c r="A53" t="s">
        <v>127</v>
      </c>
      <c r="B53" t="s">
        <v>128</v>
      </c>
      <c r="C53" t="s">
        <v>120</v>
      </c>
      <c r="D53" s="1">
        <f>IF(('adjusted coverage'!D53*(0.95-'adjusted coverage'!E53))&lt;0,0,('adjusted coverage'!D53*(0.95-'adjusted coverage'!E53)))</f>
        <v>0</v>
      </c>
      <c r="E53" s="1">
        <f>'adjusted numbers'!D53-'adjusted numbers'!E53</f>
        <v>197.4189000000024</v>
      </c>
      <c r="F53" s="1">
        <f>'adjusted numbers'!E53-'adjusted numbers'!F53</f>
        <v>313.50859999999921</v>
      </c>
      <c r="G53" s="1">
        <f>IF(('adjusted coverage'!G53*(0.95-'adjusted coverage'!H53))&lt;0,0,('adjusted coverage'!G53*(0.95-'adjusted coverage'!H53)))</f>
        <v>0</v>
      </c>
      <c r="H53" s="1">
        <f>'adjusted numbers'!G53-'adjusted numbers'!H53</f>
        <v>148.86620000000039</v>
      </c>
      <c r="I53" s="1">
        <f>'adjusted numbers'!H53-'adjusted numbers'!I53</f>
        <v>283.28379999999925</v>
      </c>
      <c r="J53" s="1">
        <f>IF(('adjusted coverage'!J53*(0.95-'adjusted coverage'!K53))&lt;0,0,('adjusted coverage'!J53*(0.95-'adjusted coverage'!K53)))</f>
        <v>0</v>
      </c>
      <c r="K53" s="1">
        <f>'adjusted numbers'!J53-'adjusted numbers'!K53</f>
        <v>221.08240000000114</v>
      </c>
      <c r="L53" s="1">
        <f>'adjusted numbers'!K53-'adjusted numbers'!L53</f>
        <v>366.68859999999859</v>
      </c>
      <c r="M53" s="1">
        <f>IF(('adjusted coverage'!M53*(0.95-'adjusted coverage'!N53))&lt;0,0,('adjusted coverage'!M53*(0.95-'adjusted coverage'!N53)))</f>
        <v>26.587099999998635</v>
      </c>
      <c r="N53" s="1">
        <f>'adjusted numbers'!M53-'adjusted numbers'!N53</f>
        <v>281.08709999999883</v>
      </c>
      <c r="O53" s="1">
        <f>'adjusted numbers'!N53-'adjusted numbers'!O53</f>
        <v>323.54540000000088</v>
      </c>
      <c r="P53" s="1">
        <f>IF(('adjusted coverage'!P53*(0.95-'adjusted coverage'!Q53))&lt;0,0,('adjusted coverage'!P53*(0.95-'adjusted coverage'!Q53)))</f>
        <v>53.300111999999181</v>
      </c>
      <c r="Q53" s="1">
        <f>'adjusted numbers'!P53-'adjusted numbers'!Q53</f>
        <v>298.90011199999935</v>
      </c>
      <c r="R53" s="1">
        <f>'adjusted numbers'!Q53-'adjusted numbers'!R53</f>
        <v>296.60006799999974</v>
      </c>
      <c r="S53" s="1">
        <f>IF(('adjusted coverage'!S53*(0.95-'adjusted coverage'!T53))&lt;0,0,('adjusted coverage'!S53*(0.95-'adjusted coverage'!T53)))</f>
        <v>15.649796299999194</v>
      </c>
      <c r="T53" s="1">
        <f>'adjusted numbers'!S53-'adjusted numbers'!T53</f>
        <v>262.49979629999962</v>
      </c>
      <c r="U53" s="1">
        <f>'adjusted numbers'!T53-'adjusted numbers'!U53</f>
        <v>253.00002089999998</v>
      </c>
      <c r="V53" s="1">
        <f>IF(('adjusted coverage'!V53*(0.95-'adjusted coverage'!W53))&lt;0,0,('adjusted coverage'!V53*(0.95-'adjusted coverage'!W53)))</f>
        <v>0</v>
      </c>
      <c r="W53" s="1">
        <f>'adjusted numbers'!V53-'adjusted numbers'!W53</f>
        <v>223.29989639999985</v>
      </c>
      <c r="X53" s="1">
        <f>'adjusted numbers'!W53-'adjusted numbers'!X53</f>
        <v>250.20003960000031</v>
      </c>
      <c r="Y53" s="1">
        <f>IF(('adjusted coverage'!Y53*(0.95-'adjusted coverage'!Z53))&lt;0,0,('adjusted coverage'!Y53*(0.95-'adjusted coverage'!Z53)))</f>
        <v>0</v>
      </c>
      <c r="Z53" s="1">
        <f>'adjusted numbers'!Y53-'adjusted numbers'!Z53</f>
        <v>186.19985160000033</v>
      </c>
      <c r="AA53" s="1">
        <f>'adjusted numbers'!Z53-'adjusted numbers'!AA53</f>
        <v>137.30004179999924</v>
      </c>
      <c r="AB53" s="1">
        <f>IF(('adjusted coverage'!AB53*(0.95-'adjusted coverage'!AC53))&lt;0,0,('adjusted coverage'!AB53*(0.95-'adjusted coverage'!AC53)))</f>
        <v>0</v>
      </c>
      <c r="AC53" s="1">
        <f>'adjusted numbers'!AB53-'adjusted numbers'!AC53</f>
        <v>212.80000000000018</v>
      </c>
      <c r="AD53" s="1">
        <f>'adjusted numbers'!AC53-'adjusted numbers'!AD53</f>
        <v>179.69999999999982</v>
      </c>
      <c r="AE53" s="1">
        <f>IF(('adjusted coverage'!AE53*(0.95-'adjusted coverage'!AF53))&lt;0,0,('adjusted coverage'!AE53*(0.95-'adjusted coverage'!AF53)))</f>
        <v>0</v>
      </c>
      <c r="AF53" s="1">
        <f>'adjusted numbers'!AE53-'adjusted numbers'!AF53</f>
        <v>159.60007251999923</v>
      </c>
      <c r="AG53" s="1">
        <f>'adjusted numbers'!AF53-'adjusted numbers'!AG53</f>
        <v>181.90002448000087</v>
      </c>
    </row>
    <row r="54" spans="1:33" x14ac:dyDescent="0.25">
      <c r="A54" t="s">
        <v>129</v>
      </c>
      <c r="B54" t="s">
        <v>467</v>
      </c>
      <c r="C54" t="s">
        <v>120</v>
      </c>
      <c r="D54" s="1">
        <f>IF(('adjusted coverage'!D54*(0.95-'adjusted coverage'!E54))&lt;0,0,('adjusted coverage'!D54*(0.95-'adjusted coverage'!E54)))</f>
        <v>0</v>
      </c>
      <c r="E54" s="1">
        <f>'adjusted numbers'!D54-'adjusted numbers'!E54</f>
        <v>70.700000000000045</v>
      </c>
      <c r="F54" s="1">
        <f>'adjusted numbers'!E54-'adjusted numbers'!F54</f>
        <v>80.299999999999955</v>
      </c>
      <c r="G54" s="1">
        <f>IF(('adjusted coverage'!G54*(0.95-'adjusted coverage'!H54))&lt;0,0,('adjusted coverage'!G54*(0.95-'adjusted coverage'!H54)))</f>
        <v>0</v>
      </c>
      <c r="H54" s="1">
        <f>'adjusted numbers'!G54-'adjusted numbers'!H54</f>
        <v>77</v>
      </c>
      <c r="I54" s="1">
        <f>'adjusted numbers'!H54-'adjusted numbers'!I54</f>
        <v>88</v>
      </c>
      <c r="J54" s="1">
        <f>IF(('adjusted coverage'!J54*(0.95-'adjusted coverage'!K54))&lt;0,0,('adjusted coverage'!J54*(0.95-'adjusted coverage'!K54)))</f>
        <v>10.950000000000058</v>
      </c>
      <c r="K54" s="1">
        <f>'adjusted numbers'!J54-'adjusted numbers'!K54</f>
        <v>88.900000000000091</v>
      </c>
      <c r="L54" s="1">
        <f>'adjusted numbers'!K54-'adjusted numbers'!L54</f>
        <v>101.09999999999991</v>
      </c>
      <c r="M54" s="1">
        <f>IF(('adjusted coverage'!M54*(0.95-'adjusted coverage'!N54))&lt;0,0,('adjusted coverage'!M54*(0.95-'adjusted coverage'!N54)))</f>
        <v>19.349999999999941</v>
      </c>
      <c r="N54" s="1">
        <f>'adjusted numbers'!M54-'adjusted numbers'!N54</f>
        <v>97.299999999999955</v>
      </c>
      <c r="O54" s="1">
        <f>'adjusted numbers'!N54-'adjusted numbers'!O54</f>
        <v>110.70000000000005</v>
      </c>
      <c r="P54" s="1">
        <f>IF(('adjusted coverage'!P54*(0.95-'adjusted coverage'!Q54))&lt;0,0,('adjusted coverage'!P54*(0.95-'adjusted coverage'!Q54)))</f>
        <v>50.149999999999871</v>
      </c>
      <c r="Q54" s="1">
        <f>'adjusted numbers'!P54-'adjusted numbers'!Q54</f>
        <v>128.09999999999991</v>
      </c>
      <c r="R54" s="1">
        <f>'adjusted numbers'!Q54-'adjusted numbers'!R54</f>
        <v>145.90000000000009</v>
      </c>
      <c r="S54" s="1">
        <f>IF(('adjusted coverage'!S54*(0.95-'adjusted coverage'!T54))&lt;0,0,('adjusted coverage'!S54*(0.95-'adjusted coverage'!T54)))</f>
        <v>4.6499999999997543</v>
      </c>
      <c r="T54" s="1">
        <f>'adjusted numbers'!S54-'adjusted numbers'!T54</f>
        <v>82.599999999999909</v>
      </c>
      <c r="U54" s="1">
        <f>'adjusted numbers'!T54-'adjusted numbers'!U54</f>
        <v>93.900000000000091</v>
      </c>
      <c r="V54" s="1">
        <f>IF(('adjusted coverage'!V54*(0.95-'adjusted coverage'!W54))&lt;0,0,('adjusted coverage'!V54*(0.95-'adjusted coverage'!W54)))</f>
        <v>34.950000000000017</v>
      </c>
      <c r="W54" s="1">
        <f>'adjusted numbers'!V54-'adjusted numbers'!W54</f>
        <v>106.40000000000009</v>
      </c>
      <c r="X54" s="1">
        <f>'adjusted numbers'!W54-'adjusted numbers'!X54</f>
        <v>69.099999999999909</v>
      </c>
      <c r="Y54" s="1">
        <f>IF(('adjusted coverage'!Y54*(0.95-'adjusted coverage'!Z54))&lt;0,0,('adjusted coverage'!Y54*(0.95-'adjusted coverage'!Z54)))</f>
        <v>0</v>
      </c>
      <c r="Z54" s="1">
        <f>'adjusted numbers'!Y54-'adjusted numbers'!Z54</f>
        <v>67.900000000000091</v>
      </c>
      <c r="AA54" s="1">
        <f>'adjusted numbers'!Z54-'adjusted numbers'!AA54</f>
        <v>55.099999999999909</v>
      </c>
      <c r="AB54" s="1">
        <f>IF(('adjusted coverage'!AB54*(0.95-'adjusted coverage'!AC54))&lt;0,0,('adjusted coverage'!AB54*(0.95-'adjusted coverage'!AC54)))</f>
        <v>0</v>
      </c>
      <c r="AC54" s="1">
        <f>'adjusted numbers'!AB54-'adjusted numbers'!AC54</f>
        <v>44.799999999999955</v>
      </c>
      <c r="AD54" s="1">
        <f>'adjusted numbers'!AC54-'adjusted numbers'!AD54</f>
        <v>47.700000000000045</v>
      </c>
      <c r="AE54" s="1">
        <f>IF(('adjusted coverage'!AE54*(0.95-'adjusted coverage'!AF54))&lt;0,0,('adjusted coverage'!AE54*(0.95-'adjusted coverage'!AF54)))</f>
        <v>0</v>
      </c>
      <c r="AF54" s="1">
        <f>'adjusted numbers'!AE54-'adjusted numbers'!AF54</f>
        <v>49.700000000000045</v>
      </c>
      <c r="AG54" s="1">
        <f>'adjusted numbers'!AF54-'adjusted numbers'!AG54</f>
        <v>53.799999999999955</v>
      </c>
    </row>
    <row r="55" spans="1:33" s="4" customFormat="1" x14ac:dyDescent="0.25">
      <c r="A55" s="4" t="s">
        <v>442</v>
      </c>
      <c r="B55" s="4" t="s">
        <v>433</v>
      </c>
      <c r="C55" s="4" t="s">
        <v>120</v>
      </c>
      <c r="D55" s="5">
        <f>SUM(D49:D54)</f>
        <v>68.283399999999546</v>
      </c>
      <c r="E55" s="5">
        <f t="shared" ref="E55:AG55" si="27">SUM(E49:E54)</f>
        <v>711.51010000000224</v>
      </c>
      <c r="F55" s="5">
        <f t="shared" si="27"/>
        <v>1099.9148999999991</v>
      </c>
      <c r="G55" s="5">
        <f t="shared" si="27"/>
        <v>109.60079999999975</v>
      </c>
      <c r="H55" s="5">
        <f t="shared" si="27"/>
        <v>718.02710000000025</v>
      </c>
      <c r="I55" s="5">
        <f t="shared" si="27"/>
        <v>1077.5798999999993</v>
      </c>
      <c r="J55" s="5">
        <f t="shared" si="27"/>
        <v>153.40299999999974</v>
      </c>
      <c r="K55" s="5">
        <f t="shared" si="27"/>
        <v>809.03760000000102</v>
      </c>
      <c r="L55" s="5">
        <f t="shared" si="27"/>
        <v>1128.2698999999986</v>
      </c>
      <c r="M55" s="5">
        <f t="shared" si="27"/>
        <v>221.54059999999822</v>
      </c>
      <c r="N55" s="5">
        <f t="shared" si="27"/>
        <v>919.34779999999853</v>
      </c>
      <c r="O55" s="5">
        <f t="shared" si="27"/>
        <v>1121.579200000001</v>
      </c>
      <c r="P55" s="5">
        <f t="shared" si="27"/>
        <v>197.85020943999874</v>
      </c>
      <c r="Q55" s="5">
        <f t="shared" si="27"/>
        <v>862.40023428999928</v>
      </c>
      <c r="R55" s="5">
        <f t="shared" si="27"/>
        <v>977.60016040999983</v>
      </c>
      <c r="S55" s="5">
        <f t="shared" si="27"/>
        <v>75.199789019998406</v>
      </c>
      <c r="T55" s="5">
        <f t="shared" si="27"/>
        <v>748.99973098999931</v>
      </c>
      <c r="U55" s="5">
        <f t="shared" si="27"/>
        <v>818.00009946</v>
      </c>
      <c r="V55" s="5">
        <f t="shared" si="27"/>
        <v>80.449959119999946</v>
      </c>
      <c r="W55" s="5">
        <f t="shared" si="27"/>
        <v>627.19975324999984</v>
      </c>
      <c r="X55" s="5">
        <f t="shared" si="27"/>
        <v>677.79997755000011</v>
      </c>
      <c r="Y55" s="5">
        <f t="shared" si="27"/>
        <v>0</v>
      </c>
      <c r="Z55" s="5">
        <f t="shared" si="27"/>
        <v>496.29979203000016</v>
      </c>
      <c r="AA55" s="5">
        <f t="shared" si="27"/>
        <v>496.6999194699996</v>
      </c>
      <c r="AB55" s="5">
        <f t="shared" si="27"/>
        <v>2.5499588399997748</v>
      </c>
      <c r="AC55" s="5">
        <f t="shared" si="27"/>
        <v>494.89987294999969</v>
      </c>
      <c r="AD55" s="5">
        <f t="shared" si="27"/>
        <v>547.60000875000014</v>
      </c>
      <c r="AE55" s="5">
        <f t="shared" si="27"/>
        <v>0</v>
      </c>
      <c r="AF55" s="5">
        <f t="shared" si="27"/>
        <v>508.90017219999936</v>
      </c>
      <c r="AG55" s="5">
        <f t="shared" si="27"/>
        <v>562.09998985000072</v>
      </c>
    </row>
    <row r="56" spans="1:33" x14ac:dyDescent="0.25">
      <c r="A56" t="s">
        <v>131</v>
      </c>
      <c r="B56" t="s">
        <v>132</v>
      </c>
      <c r="C56" t="s">
        <v>133</v>
      </c>
      <c r="D56" s="1">
        <f>IF(('adjusted coverage'!D56*(0.95-'adjusted coverage'!E56))&lt;0,0,('adjusted coverage'!D56*(0.95-'adjusted coverage'!E56)))</f>
        <v>0</v>
      </c>
      <c r="E56" s="1">
        <f>'adjusted numbers'!D56-'adjusted numbers'!E56</f>
        <v>54.957000000000335</v>
      </c>
      <c r="F56" s="1">
        <f>'adjusted numbers'!E56-'adjusted numbers'!F56</f>
        <v>96.472499999999854</v>
      </c>
      <c r="G56" s="1">
        <f>IF(('adjusted coverage'!G56*(0.95-'adjusted coverage'!H56))&lt;0,0,('adjusted coverage'!G56*(0.95-'adjusted coverage'!H56)))</f>
        <v>0</v>
      </c>
      <c r="H56" s="1">
        <f>'adjusted numbers'!G56-'adjusted numbers'!H56</f>
        <v>99.508500000000822</v>
      </c>
      <c r="I56" s="1">
        <f>'adjusted numbers'!H56-'adjusted numbers'!I56</f>
        <v>139.04699999999957</v>
      </c>
      <c r="J56" s="1">
        <f>IF(('adjusted coverage'!J56*(0.95-'adjusted coverage'!K56))&lt;0,0,('adjusted coverage'!J56*(0.95-'adjusted coverage'!K56)))</f>
        <v>0</v>
      </c>
      <c r="K56" s="1">
        <f>'adjusted numbers'!J56-'adjusted numbers'!K56</f>
        <v>129.6211000000003</v>
      </c>
      <c r="L56" s="1">
        <f>'adjusted numbers'!K56-'adjusted numbers'!L56</f>
        <v>180.87089999999989</v>
      </c>
      <c r="M56" s="1">
        <f>IF(('adjusted coverage'!M56*(0.95-'adjusted coverage'!N56))&lt;0,0,('adjusted coverage'!M56*(0.95-'adjusted coverage'!N56)))</f>
        <v>18.159699999999891</v>
      </c>
      <c r="N56" s="1">
        <f>'adjusted numbers'!M56-'adjusted numbers'!N56</f>
        <v>140.60969999999998</v>
      </c>
      <c r="O56" s="1">
        <f>'adjusted numbers'!N56-'adjusted numbers'!O56</f>
        <v>139.36929999999984</v>
      </c>
      <c r="P56" s="1">
        <f>IF(('adjusted coverage'!P56*(0.95-'adjusted coverage'!Q56))&lt;0,0,('adjusted coverage'!P56*(0.95-'adjusted coverage'!Q56)))</f>
        <v>43.849982499999662</v>
      </c>
      <c r="Q56" s="1">
        <f>'adjusted numbers'!P56-'adjusted numbers'!Q56</f>
        <v>166.5999824999999</v>
      </c>
      <c r="R56" s="1">
        <f>'adjusted numbers'!Q56-'adjusted numbers'!R56</f>
        <v>150.40005125000016</v>
      </c>
      <c r="S56" s="1">
        <f>IF(('adjusted coverage'!S56*(0.95-'adjusted coverage'!T56))&lt;0,0,('adjusted coverage'!S56*(0.95-'adjusted coverage'!T56)))</f>
        <v>47.850007350000048</v>
      </c>
      <c r="T56" s="1">
        <f>'adjusted numbers'!S56-'adjusted numbers'!T56</f>
        <v>172.90000735000012</v>
      </c>
      <c r="U56" s="1">
        <f>'adjusted numbers'!T56-'adjusted numbers'!U56</f>
        <v>208.10008174999984</v>
      </c>
      <c r="V56" s="1">
        <f>IF(('adjusted coverage'!V56*(0.95-'adjusted coverage'!W56))&lt;0,0,('adjusted coverage'!V56*(0.95-'adjusted coverage'!W56)))</f>
        <v>14.75008952999957</v>
      </c>
      <c r="W56" s="1">
        <f>'adjusted numbers'!V56-'adjusted numbers'!W56</f>
        <v>125.3000895299997</v>
      </c>
      <c r="X56" s="1">
        <f>'adjusted numbers'!W56-'adjusted numbers'!X56</f>
        <v>146.69989422000026</v>
      </c>
      <c r="Y56" s="1">
        <f>IF(('adjusted coverage'!Y56*(0.95-'adjusted coverage'!Z56))&lt;0,0,('adjusted coverage'!Y56*(0.95-'adjusted coverage'!Z56)))</f>
        <v>31.099997760000186</v>
      </c>
      <c r="Z56" s="1">
        <f>'adjusted numbers'!Y56-'adjusted numbers'!Z56</f>
        <v>153.29999776000022</v>
      </c>
      <c r="AA56" s="1">
        <f>'adjusted numbers'!Z56-'adjusted numbers'!AA56</f>
        <v>188.20012223999993</v>
      </c>
      <c r="AB56" s="1">
        <f>IF(('adjusted coverage'!AB56*(0.95-'adjusted coverage'!AC56))&lt;0,0,('adjusted coverage'!AB56*(0.95-'adjusted coverage'!AC56)))</f>
        <v>32.300112420000033</v>
      </c>
      <c r="AC56" s="1">
        <f>'adjusted numbers'!AB56-'adjusted numbers'!AC56</f>
        <v>151.2001124200001</v>
      </c>
      <c r="AD56" s="1">
        <f>'adjusted numbers'!AC56-'adjusted numbers'!AD56</f>
        <v>174.79990757999985</v>
      </c>
      <c r="AE56" s="1">
        <f>IF(('adjusted coverage'!AE56*(0.95-'adjusted coverage'!AF56))&lt;0,0,('adjusted coverage'!AE56*(0.95-'adjusted coverage'!AF56)))</f>
        <v>11.950018200000187</v>
      </c>
      <c r="AF56" s="1">
        <f>'adjusted numbers'!AE56-'adjusted numbers'!AF56</f>
        <v>147.70001820000016</v>
      </c>
      <c r="AG56" s="1">
        <f>'adjusted numbers'!AF56-'adjusted numbers'!AG56</f>
        <v>148.30000604999987</v>
      </c>
    </row>
    <row r="57" spans="1:33" x14ac:dyDescent="0.25">
      <c r="A57" t="s">
        <v>134</v>
      </c>
      <c r="B57" t="s">
        <v>135</v>
      </c>
      <c r="C57" t="s">
        <v>133</v>
      </c>
      <c r="D57" s="1">
        <f>IF(('adjusted coverage'!D57*(0.95-'adjusted coverage'!E57))&lt;0,0,('adjusted coverage'!D57*(0.95-'adjusted coverage'!E57)))</f>
        <v>127.35319999999753</v>
      </c>
      <c r="E57" s="1">
        <f>'adjusted numbers'!D57-'adjusted numbers'!E57</f>
        <v>431.95319999999811</v>
      </c>
      <c r="F57" s="1">
        <f>'adjusted numbers'!E57-'adjusted numbers'!F57</f>
        <v>536.33829999999944</v>
      </c>
      <c r="G57" s="1">
        <f>IF(('adjusted coverage'!G57*(0.95-'adjusted coverage'!H57))&lt;0,0,('adjusted coverage'!G57*(0.95-'adjusted coverage'!H57)))</f>
        <v>102.24210000000022</v>
      </c>
      <c r="H57" s="1">
        <f>'adjusted numbers'!G57-'adjusted numbers'!H57</f>
        <v>359.94210000000021</v>
      </c>
      <c r="I57" s="1">
        <f>'adjusted numbers'!H57-'adjusted numbers'!I57</f>
        <v>406.42640000000029</v>
      </c>
      <c r="J57" s="1">
        <f>IF(('adjusted coverage'!J57*(0.95-'adjusted coverage'!K57))&lt;0,0,('adjusted coverage'!J57*(0.95-'adjusted coverage'!K57)))</f>
        <v>164.74170000000103</v>
      </c>
      <c r="K57" s="1">
        <f>'adjusted numbers'!J57-'adjusted numbers'!K57</f>
        <v>390.69170000000122</v>
      </c>
      <c r="L57" s="1">
        <f>'adjusted numbers'!K57-'adjusted numbers'!L57</f>
        <v>358.70579999999973</v>
      </c>
      <c r="M57" s="1">
        <f>IF(('adjusted coverage'!M57*(0.95-'adjusted coverage'!N57))&lt;0,0,('adjusted coverage'!M57*(0.95-'adjusted coverage'!N57)))</f>
        <v>250.55429999999879</v>
      </c>
      <c r="N57" s="1">
        <f>'adjusted numbers'!M57-'adjusted numbers'!N57</f>
        <v>477.50429999999915</v>
      </c>
      <c r="O57" s="1">
        <f>'adjusted numbers'!N57-'adjusted numbers'!O57</f>
        <v>308.55169999999953</v>
      </c>
      <c r="P57" s="1">
        <f>IF(('adjusted coverage'!P57*(0.95-'adjusted coverage'!Q57))&lt;0,0,('adjusted coverage'!P57*(0.95-'adjusted coverage'!Q57)))</f>
        <v>451.44986776999929</v>
      </c>
      <c r="Q57" s="1">
        <f>'adjusted numbers'!P57-'adjusted numbers'!Q57</f>
        <v>744.79986776999976</v>
      </c>
      <c r="R57" s="1">
        <f>'adjusted numbers'!Q57-'adjusted numbers'!R57</f>
        <v>451.20010958000057</v>
      </c>
      <c r="S57" s="1">
        <f>IF(('adjusted coverage'!S57*(0.95-'adjusted coverage'!T57))&lt;0,0,('adjusted coverage'!S57*(0.95-'adjusted coverage'!T57)))</f>
        <v>380.1001352400001</v>
      </c>
      <c r="T57" s="1">
        <f>'adjusted numbers'!S57-'adjusted numbers'!T57</f>
        <v>676.20013524000024</v>
      </c>
      <c r="U57" s="1">
        <f>'adjusted numbers'!T57-'adjusted numbers'!U57</f>
        <v>453.29996375999963</v>
      </c>
      <c r="V57" s="1">
        <f>IF(('adjusted coverage'!V57*(0.95-'adjusted coverage'!W57))&lt;0,0,('adjusted coverage'!V57*(0.95-'adjusted coverage'!W57)))</f>
        <v>365.17680000000064</v>
      </c>
      <c r="W57" s="1">
        <f>'adjusted numbers'!V57-'adjusted numbers'!W57</f>
        <v>705.82680000000073</v>
      </c>
      <c r="X57" s="1">
        <f>'adjusted numbers'!W57-'adjusted numbers'!X57</f>
        <v>496.66769999999997</v>
      </c>
      <c r="Y57" s="1">
        <f>IF(('adjusted coverage'!Y57*(0.95-'adjusted coverage'!Z57))&lt;0,0,('adjusted coverage'!Y57*(0.95-'adjusted coverage'!Z57)))</f>
        <v>241.24997311999974</v>
      </c>
      <c r="Z57" s="1">
        <f>'adjusted numbers'!Y57-'adjusted numbers'!Z57</f>
        <v>565.59997311999996</v>
      </c>
      <c r="AA57" s="1">
        <f>'adjusted numbers'!Z57-'adjusted numbers'!AA57</f>
        <v>339.39977513000031</v>
      </c>
      <c r="AB57" s="1">
        <f>IF(('adjusted coverage'!AB57*(0.95-'adjusted coverage'!AC57))&lt;0,0,('adjusted coverage'!AB57*(0.95-'adjusted coverage'!AC57)))</f>
        <v>233.44961317999977</v>
      </c>
      <c r="AC57" s="1">
        <f>'adjusted numbers'!AB57-'adjusted numbers'!AC57</f>
        <v>573.99961317999987</v>
      </c>
      <c r="AD57" s="1">
        <f>'adjusted numbers'!AC57-'adjusted numbers'!AD57</f>
        <v>331.00009256999965</v>
      </c>
      <c r="AE57" s="1">
        <f>IF(('adjusted coverage'!AE57*(0.95-'adjusted coverage'!AF57))&lt;0,0,('adjusted coverage'!AE57*(0.95-'adjusted coverage'!AF57)))</f>
        <v>135.09967239999926</v>
      </c>
      <c r="AF57" s="1">
        <f>'adjusted numbers'!AE57-'adjusted numbers'!AF57</f>
        <v>489.29967239999951</v>
      </c>
      <c r="AG57" s="1">
        <f>'adjusted numbers'!AF57-'adjusted numbers'!AG57</f>
        <v>373.70012680000127</v>
      </c>
    </row>
    <row r="58" spans="1:33" x14ac:dyDescent="0.25">
      <c r="A58" t="s">
        <v>136</v>
      </c>
      <c r="B58" t="s">
        <v>137</v>
      </c>
      <c r="C58" t="s">
        <v>133</v>
      </c>
      <c r="D58" s="1">
        <f>IF(('adjusted coverage'!D58*(0.95-'adjusted coverage'!E58))&lt;0,0,('adjusted coverage'!D58*(0.95-'adjusted coverage'!E58)))</f>
        <v>0</v>
      </c>
      <c r="E58" s="1">
        <f>'adjusted numbers'!D58-'adjusted numbers'!E58</f>
        <v>278.9471999999987</v>
      </c>
      <c r="F58" s="1">
        <f>'adjusted numbers'!E58-'adjusted numbers'!F58</f>
        <v>578.95480000000225</v>
      </c>
      <c r="G58" s="1">
        <f>IF(('adjusted coverage'!G58*(0.95-'adjusted coverage'!H58))&lt;0,0,('adjusted coverage'!G58*(0.95-'adjusted coverage'!H58)))</f>
        <v>0</v>
      </c>
      <c r="H58" s="1">
        <f>'adjusted numbers'!G58-'adjusted numbers'!H58</f>
        <v>289.2463000000007</v>
      </c>
      <c r="I58" s="1">
        <f>'adjusted numbers'!H58-'adjusted numbers'!I58</f>
        <v>490.94520000000193</v>
      </c>
      <c r="J58" s="1">
        <f>IF(('adjusted coverage'!J58*(0.95-'adjusted coverage'!K58))&lt;0,0,('adjusted coverage'!J58*(0.95-'adjusted coverage'!K58)))</f>
        <v>5.511699999998986</v>
      </c>
      <c r="K58" s="1">
        <f>'adjusted numbers'!J58-'adjusted numbers'!K58</f>
        <v>357.86169999999947</v>
      </c>
      <c r="L58" s="1">
        <f>'adjusted numbers'!K58-'adjusted numbers'!L58</f>
        <v>536.00180000000182</v>
      </c>
      <c r="M58" s="1">
        <f>IF(('adjusted coverage'!M58*(0.95-'adjusted coverage'!N58))&lt;0,0,('adjusted coverage'!M58*(0.95-'adjusted coverage'!N58)))</f>
        <v>115.73019999999781</v>
      </c>
      <c r="N58" s="1">
        <f>'adjusted numbers'!M58-'adjusted numbers'!N58</f>
        <v>467.03019999999833</v>
      </c>
      <c r="O58" s="1">
        <f>'adjusted numbers'!N58-'adjusted numbers'!O58</f>
        <v>541.11479999999847</v>
      </c>
      <c r="P58" s="1">
        <f>IF(('adjusted coverage'!P58*(0.95-'adjusted coverage'!Q58))&lt;0,0,('adjusted coverage'!P58*(0.95-'adjusted coverage'!Q58)))</f>
        <v>223.60016855999856</v>
      </c>
      <c r="Q58" s="1">
        <f>'adjusted numbers'!P58-'adjusted numbers'!Q58</f>
        <v>560.00016855999911</v>
      </c>
      <c r="R58" s="1">
        <f>'adjusted numbers'!Q58-'adjusted numbers'!R58</f>
        <v>642.49998104000042</v>
      </c>
      <c r="S58" s="1">
        <f>IF(('adjusted coverage'!S58*(0.95-'adjusted coverage'!T58))&lt;0,0,('adjusted coverage'!S58*(0.95-'adjusted coverage'!T58)))</f>
        <v>247.45017751999947</v>
      </c>
      <c r="T58" s="1">
        <f>'adjusted numbers'!S58-'adjusted numbers'!T58</f>
        <v>625.10017752000022</v>
      </c>
      <c r="U58" s="1">
        <f>'adjusted numbers'!T58-'adjusted numbers'!U58</f>
        <v>825.39984618000017</v>
      </c>
      <c r="V58" s="1">
        <f>IF(('adjusted coverage'!V58*(0.95-'adjusted coverage'!W58))&lt;0,0,('adjusted coverage'!V58*(0.95-'adjusted coverage'!W58)))</f>
        <v>101.84994035999934</v>
      </c>
      <c r="W58" s="1">
        <f>'adjusted numbers'!V58-'adjusted numbers'!W58</f>
        <v>468.29994035999971</v>
      </c>
      <c r="X58" s="1">
        <f>'adjusted numbers'!W58-'adjusted numbers'!X58</f>
        <v>624.20000979000088</v>
      </c>
      <c r="Y58" s="1">
        <f>IF(('adjusted coverage'!Y58*(0.95-'adjusted coverage'!Z58))&lt;0,0,('adjusted coverage'!Y58*(0.95-'adjusted coverage'!Z58)))</f>
        <v>108.64961129000055</v>
      </c>
      <c r="Z58" s="1">
        <f>'adjusted numbers'!Y58-'adjusted numbers'!Z58</f>
        <v>478.79961129000094</v>
      </c>
      <c r="AA58" s="1">
        <f>'adjusted numbers'!Z58-'adjusted numbers'!AA58</f>
        <v>431.70017065999946</v>
      </c>
      <c r="AB58" s="1">
        <f>IF(('adjusted coverage'!AB58*(0.95-'adjusted coverage'!AC58))&lt;0,0,('adjusted coverage'!AB58*(0.95-'adjusted coverage'!AC58)))</f>
        <v>123.00013593999961</v>
      </c>
      <c r="AC58" s="1">
        <f>'adjusted numbers'!AB58-'adjusted numbers'!AC58</f>
        <v>490.70013594000011</v>
      </c>
      <c r="AD58" s="1">
        <f>'adjusted numbers'!AC58-'adjusted numbers'!AD58</f>
        <v>481.30010605999996</v>
      </c>
      <c r="AE58" s="1">
        <f>IF(('adjusted coverage'!AE58*(0.95-'adjusted coverage'!AF58))&lt;0,0,('adjusted coverage'!AE58*(0.95-'adjusted coverage'!AF58)))</f>
        <v>82.499800500000063</v>
      </c>
      <c r="AF58" s="1">
        <f>'adjusted numbers'!AE58-'adjusted numbers'!AF58</f>
        <v>474.59980050000013</v>
      </c>
      <c r="AG58" s="1">
        <f>'adjusted numbers'!AF58-'adjusted numbers'!AG58</f>
        <v>465.90027780000037</v>
      </c>
    </row>
    <row r="59" spans="1:33" x14ac:dyDescent="0.25">
      <c r="A59" t="s">
        <v>138</v>
      </c>
      <c r="B59" t="s">
        <v>139</v>
      </c>
      <c r="C59" t="s">
        <v>133</v>
      </c>
      <c r="D59" s="1">
        <f>IF(('adjusted coverage'!D59*(0.95-'adjusted coverage'!E59))&lt;0,0,('adjusted coverage'!D59*(0.95-'adjusted coverage'!E59)))</f>
        <v>40.142100000000525</v>
      </c>
      <c r="E59" s="1">
        <f>'adjusted numbers'!D59-'adjusted numbers'!E59</f>
        <v>162.19210000000066</v>
      </c>
      <c r="F59" s="1">
        <f>'adjusted numbers'!E59-'adjusted numbers'!F59</f>
        <v>178.80539999999974</v>
      </c>
      <c r="G59" s="1">
        <f>IF(('adjusted coverage'!G59*(0.95-'adjusted coverage'!H59))&lt;0,0,('adjusted coverage'!G59*(0.95-'adjusted coverage'!H59)))</f>
        <v>51.312699999999104</v>
      </c>
      <c r="H59" s="1">
        <f>'adjusted numbers'!G59-'adjusted numbers'!H59</f>
        <v>173.01269999999931</v>
      </c>
      <c r="I59" s="1">
        <f>'adjusted numbers'!H59-'adjusted numbers'!I59</f>
        <v>219.57830000000013</v>
      </c>
      <c r="J59" s="1">
        <f>IF(('adjusted coverage'!J59*(0.95-'adjusted coverage'!K59))&lt;0,0,('adjusted coverage'!J59*(0.95-'adjusted coverage'!K59)))</f>
        <v>65.414099999999493</v>
      </c>
      <c r="K59" s="1">
        <f>'adjusted numbers'!J59-'adjusted numbers'!K59</f>
        <v>183.16409999999951</v>
      </c>
      <c r="L59" s="1">
        <f>'adjusted numbers'!K59-'adjusted numbers'!L59</f>
        <v>262.58339999999998</v>
      </c>
      <c r="M59" s="1">
        <f>IF(('adjusted coverage'!M59*(0.95-'adjusted coverage'!N59))&lt;0,0,('adjusted coverage'!M59*(0.95-'adjusted coverage'!N59)))</f>
        <v>49.015200000000121</v>
      </c>
      <c r="N59" s="1">
        <f>'adjusted numbers'!M59-'adjusted numbers'!N59</f>
        <v>160.11520000000019</v>
      </c>
      <c r="O59" s="1">
        <f>'adjusted numbers'!N59-'adjusted numbers'!O59</f>
        <v>197.01680000000033</v>
      </c>
      <c r="P59" s="1">
        <f>IF(('adjusted coverage'!P59*(0.95-'adjusted coverage'!Q59))&lt;0,0,('adjusted coverage'!P59*(0.95-'adjusted coverage'!Q59)))</f>
        <v>51.350075249999897</v>
      </c>
      <c r="Q59" s="1">
        <f>'adjusted numbers'!P59-'adjusted numbers'!Q59</f>
        <v>162.4000752500001</v>
      </c>
      <c r="R59" s="1">
        <f>'adjusted numbers'!Q59-'adjusted numbers'!R59</f>
        <v>220.59993660000009</v>
      </c>
      <c r="S59" s="1">
        <f>IF(('adjusted coverage'!S59*(0.95-'adjusted coverage'!T59))&lt;0,0,('adjusted coverage'!S59*(0.95-'adjusted coverage'!T59)))</f>
        <v>81.999923279999578</v>
      </c>
      <c r="T59" s="1">
        <f>'adjusted numbers'!S59-'adjusted numbers'!T59</f>
        <v>195.2999232799998</v>
      </c>
      <c r="U59" s="1">
        <f>'adjusted numbers'!T59-'adjusted numbers'!U59</f>
        <v>266.20009482000023</v>
      </c>
      <c r="V59" s="1">
        <f>IF(('adjusted coverage'!V59*(0.95-'adjusted coverage'!W59))&lt;0,0,('adjusted coverage'!V59*(0.95-'adjusted coverage'!W59)))</f>
        <v>54.149896120000044</v>
      </c>
      <c r="W59" s="1">
        <f>'adjusted numbers'!V59-'adjusted numbers'!W59</f>
        <v>177.79989612000008</v>
      </c>
      <c r="X59" s="1">
        <f>'adjusted numbers'!W59-'adjusted numbers'!X59</f>
        <v>215.20011377999981</v>
      </c>
      <c r="Y59" s="1">
        <f>IF(('adjusted coverage'!Y59*(0.95-'adjusted coverage'!Z59))&lt;0,0,('adjusted coverage'!Y59*(0.95-'adjusted coverage'!Z59)))</f>
        <v>36.94997697000035</v>
      </c>
      <c r="Z59" s="1">
        <f>'adjusted numbers'!Y59-'adjusted numbers'!Z59</f>
        <v>148.39997697000035</v>
      </c>
      <c r="AA59" s="1">
        <f>'adjusted numbers'!Z59-'adjusted numbers'!AA59</f>
        <v>153.10002407999991</v>
      </c>
      <c r="AB59" s="1">
        <f>IF(('adjusted coverage'!AB59*(0.95-'adjusted coverage'!AC59))&lt;0,0,('adjusted coverage'!AB59*(0.95-'adjusted coverage'!AC59)))</f>
        <v>66.799964159999547</v>
      </c>
      <c r="AC59" s="1">
        <f>'adjusted numbers'!AB59-'adjusted numbers'!AC59</f>
        <v>181.99996415999976</v>
      </c>
      <c r="AD59" s="1">
        <f>'adjusted numbers'!AC59-'adjusted numbers'!AD59</f>
        <v>171.99995904000025</v>
      </c>
      <c r="AE59" s="1">
        <f>IF(('adjusted coverage'!AE59*(0.95-'adjusted coverage'!AF59))&lt;0,0,('adjusted coverage'!AE59*(0.95-'adjusted coverage'!AF59)))</f>
        <v>7.6500030100001908</v>
      </c>
      <c r="AF59" s="1">
        <f>'adjusted numbers'!AE59-'adjusted numbers'!AF59</f>
        <v>125.30000301000018</v>
      </c>
      <c r="AG59" s="1">
        <f>'adjusted numbers'!AF59-'adjusted numbers'!AG59</f>
        <v>139.20002108999961</v>
      </c>
    </row>
    <row r="60" spans="1:33" x14ac:dyDescent="0.25">
      <c r="A60" t="s">
        <v>140</v>
      </c>
      <c r="B60" t="s">
        <v>141</v>
      </c>
      <c r="C60" t="s">
        <v>133</v>
      </c>
      <c r="D60" s="1">
        <f>IF(('adjusted coverage'!D60*(0.95-'adjusted coverage'!E60))&lt;0,0,('adjusted coverage'!D60*(0.95-'adjusted coverage'!E60)))</f>
        <v>83.516699999998821</v>
      </c>
      <c r="E60" s="1">
        <f>'adjusted numbers'!D60-'adjusted numbers'!E60</f>
        <v>410.8166999999994</v>
      </c>
      <c r="F60" s="1">
        <f>'adjusted numbers'!E60-'adjusted numbers'!F60</f>
        <v>506.50080000000071</v>
      </c>
      <c r="G60" s="1">
        <f>IF(('adjusted coverage'!G60*(0.95-'adjusted coverage'!H60))&lt;0,0,('adjusted coverage'!G60*(0.95-'adjusted coverage'!H60)))</f>
        <v>126.12440000000015</v>
      </c>
      <c r="H60" s="1">
        <f>'adjusted numbers'!G60-'adjusted numbers'!H60</f>
        <v>453.87440000000061</v>
      </c>
      <c r="I60" s="1">
        <f>'adjusted numbers'!H60-'adjusted numbers'!I60</f>
        <v>693.71160000000054</v>
      </c>
      <c r="J60" s="1">
        <f>IF(('adjusted coverage'!J60*(0.95-'adjusted coverage'!K60))&lt;0,0,('adjusted coverage'!J60*(0.95-'adjusted coverage'!K60)))</f>
        <v>168.02990000000068</v>
      </c>
      <c r="K60" s="1">
        <f>'adjusted numbers'!J60-'adjusted numbers'!K60</f>
        <v>489.47990000000118</v>
      </c>
      <c r="L60" s="1">
        <f>'adjusted numbers'!K60-'adjusted numbers'!L60</f>
        <v>702.96509999999853</v>
      </c>
      <c r="M60" s="1">
        <f>IF(('adjusted coverage'!M60*(0.95-'adjusted coverage'!N60))&lt;0,0,('adjusted coverage'!M60*(0.95-'adjusted coverage'!N60)))</f>
        <v>273.159999999999</v>
      </c>
      <c r="N60" s="1">
        <f>'adjusted numbers'!M60-'adjusted numbers'!N60</f>
        <v>582.25999999999931</v>
      </c>
      <c r="O60" s="1">
        <f>'adjusted numbers'!N60-'adjusted numbers'!O60</f>
        <v>520.00900000000001</v>
      </c>
      <c r="P60" s="1">
        <f>IF(('adjusted coverage'!P60*(0.95-'adjusted coverage'!Q60))&lt;0,0,('adjusted coverage'!P60*(0.95-'adjusted coverage'!Q60)))</f>
        <v>204.04987679999982</v>
      </c>
      <c r="Q60" s="1">
        <f>'adjusted numbers'!P60-'adjusted numbers'!Q60</f>
        <v>392.69987679999986</v>
      </c>
      <c r="R60" s="1">
        <f>'adjusted numbers'!Q60-'adjusted numbers'!R60</f>
        <v>391.80001630000015</v>
      </c>
      <c r="S60" s="1">
        <f>IF(('adjusted coverage'!S60*(0.95-'adjusted coverage'!T60))&lt;0,0,('adjusted coverage'!S60*(0.95-'adjusted coverage'!T60)))</f>
        <v>442.90016155999893</v>
      </c>
      <c r="T60" s="1">
        <f>'adjusted numbers'!S60-'adjusted numbers'!T60</f>
        <v>759.50016155999947</v>
      </c>
      <c r="U60" s="1">
        <f>'adjusted numbers'!T60-'adjusted numbers'!U60</f>
        <v>699.49996584000019</v>
      </c>
      <c r="V60" s="1">
        <f>IF(('adjusted coverage'!V60*(0.95-'adjusted coverage'!W60))&lt;0,0,('adjusted coverage'!V60*(0.95-'adjusted coverage'!W60)))</f>
        <v>241.20000350000061</v>
      </c>
      <c r="W60" s="1">
        <f>'adjusted numbers'!V60-'adjusted numbers'!W60</f>
        <v>576.10000350000064</v>
      </c>
      <c r="X60" s="1">
        <f>'adjusted numbers'!W60-'adjusted numbers'!X60</f>
        <v>504.39992289999918</v>
      </c>
      <c r="Y60" s="1">
        <f>IF(('adjusted coverage'!Y60*(0.95-'adjusted coverage'!Z60))&lt;0,0,('adjusted coverage'!Y60*(0.95-'adjusted coverage'!Z60)))</f>
        <v>182.44965231000012</v>
      </c>
      <c r="Z60" s="1">
        <f>'adjusted numbers'!Y60-'adjusted numbers'!Z60</f>
        <v>524.29965231000006</v>
      </c>
      <c r="AA60" s="1">
        <f>'adjusted numbers'!Z60-'adjusted numbers'!AA60</f>
        <v>435.70026833999964</v>
      </c>
      <c r="AB60" s="1">
        <f>IF(('adjusted coverage'!AB60*(0.95-'adjusted coverage'!AC60))&lt;0,0,('adjusted coverage'!AB60*(0.95-'adjusted coverage'!AC60)))</f>
        <v>161.44992363000043</v>
      </c>
      <c r="AC60" s="1">
        <f>'adjusted numbers'!AB60-'adjusted numbers'!AC60</f>
        <v>505.39992363000056</v>
      </c>
      <c r="AD60" s="1">
        <f>'adjusted numbers'!AC60-'adjusted numbers'!AD60</f>
        <v>385.10004041999946</v>
      </c>
      <c r="AE60" s="1">
        <f>IF(('adjusted coverage'!AE60*(0.95-'adjusted coverage'!AF60))&lt;0,0,('adjusted coverage'!AE60*(0.95-'adjusted coverage'!AF60)))</f>
        <v>12.599972000000093</v>
      </c>
      <c r="AF60" s="1">
        <f>'adjusted numbers'!AE60-'adjusted numbers'!AF60</f>
        <v>351.39997200000016</v>
      </c>
      <c r="AG60" s="1">
        <f>'adjusted numbers'!AF60-'adjusted numbers'!AG60</f>
        <v>324.10014560000036</v>
      </c>
    </row>
    <row r="61" spans="1:33" s="4" customFormat="1" x14ac:dyDescent="0.25">
      <c r="A61" s="4" t="s">
        <v>443</v>
      </c>
      <c r="B61" s="4" t="s">
        <v>433</v>
      </c>
      <c r="C61" s="4" t="s">
        <v>133</v>
      </c>
      <c r="D61" s="5">
        <f>SUM(D56:D60)</f>
        <v>251.01199999999687</v>
      </c>
      <c r="E61" s="5">
        <f t="shared" ref="E61:AG61" si="28">SUM(E56:E60)</f>
        <v>1338.8661999999972</v>
      </c>
      <c r="F61" s="5">
        <f t="shared" si="28"/>
        <v>1897.071800000002</v>
      </c>
      <c r="G61" s="5">
        <f t="shared" si="28"/>
        <v>279.67919999999947</v>
      </c>
      <c r="H61" s="5">
        <f t="shared" si="28"/>
        <v>1375.5840000000017</v>
      </c>
      <c r="I61" s="5">
        <f t="shared" si="28"/>
        <v>1949.7085000000025</v>
      </c>
      <c r="J61" s="5">
        <f t="shared" si="28"/>
        <v>403.69740000000019</v>
      </c>
      <c r="K61" s="5">
        <f t="shared" si="28"/>
        <v>1550.8185000000017</v>
      </c>
      <c r="L61" s="5">
        <f t="shared" si="28"/>
        <v>2041.127</v>
      </c>
      <c r="M61" s="5">
        <f t="shared" si="28"/>
        <v>706.61939999999561</v>
      </c>
      <c r="N61" s="5">
        <f t="shared" si="28"/>
        <v>1827.5193999999969</v>
      </c>
      <c r="O61" s="5">
        <f t="shared" si="28"/>
        <v>1706.0615999999982</v>
      </c>
      <c r="P61" s="5">
        <f t="shared" si="28"/>
        <v>974.29997087999732</v>
      </c>
      <c r="Q61" s="5">
        <f t="shared" si="28"/>
        <v>2026.4999708799987</v>
      </c>
      <c r="R61" s="5">
        <f t="shared" si="28"/>
        <v>1856.5000947700014</v>
      </c>
      <c r="S61" s="5">
        <f t="shared" si="28"/>
        <v>1200.3004049499982</v>
      </c>
      <c r="T61" s="5">
        <f t="shared" si="28"/>
        <v>2429.0004049499998</v>
      </c>
      <c r="U61" s="5">
        <f t="shared" si="28"/>
        <v>2452.4999523500001</v>
      </c>
      <c r="V61" s="5">
        <f t="shared" si="28"/>
        <v>777.12672951000013</v>
      </c>
      <c r="W61" s="5">
        <f t="shared" si="28"/>
        <v>2053.3267295100009</v>
      </c>
      <c r="X61" s="5">
        <f t="shared" si="28"/>
        <v>1987.1676406900001</v>
      </c>
      <c r="Y61" s="5">
        <f t="shared" si="28"/>
        <v>600.39921145000096</v>
      </c>
      <c r="Z61" s="5">
        <f t="shared" si="28"/>
        <v>1870.3992114500015</v>
      </c>
      <c r="AA61" s="5">
        <f t="shared" si="28"/>
        <v>1548.1003604499992</v>
      </c>
      <c r="AB61" s="5">
        <f t="shared" si="28"/>
        <v>616.99974932999942</v>
      </c>
      <c r="AC61" s="5">
        <f t="shared" si="28"/>
        <v>1903.2997493300004</v>
      </c>
      <c r="AD61" s="5">
        <f t="shared" si="28"/>
        <v>1544.2001056699992</v>
      </c>
      <c r="AE61" s="5">
        <f t="shared" si="28"/>
        <v>249.7994661099998</v>
      </c>
      <c r="AF61" s="5">
        <f t="shared" si="28"/>
        <v>1588.2994661100001</v>
      </c>
      <c r="AG61" s="5">
        <f t="shared" si="28"/>
        <v>1451.2005773400015</v>
      </c>
    </row>
    <row r="62" spans="1:33" x14ac:dyDescent="0.25">
      <c r="A62" t="s">
        <v>142</v>
      </c>
      <c r="B62" t="s">
        <v>143</v>
      </c>
      <c r="C62" t="s">
        <v>144</v>
      </c>
      <c r="D62" s="1">
        <f>IF(('adjusted coverage'!D62*(0.95-'adjusted coverage'!E62))&lt;0,0,('adjusted coverage'!D62*(0.95-'adjusted coverage'!E62)))</f>
        <v>35.310400000000776</v>
      </c>
      <c r="E62" s="1">
        <f>'adjusted numbers'!D62-'adjusted numbers'!E62</f>
        <v>238.26040000000103</v>
      </c>
      <c r="F62" s="1">
        <f>'adjusted numbers'!E62-'adjusted numbers'!F62</f>
        <v>338.12360000000035</v>
      </c>
      <c r="G62" s="1">
        <f>IF(('adjusted coverage'!G62*(0.95-'adjusted coverage'!H62))&lt;0,0,('adjusted coverage'!G62*(0.95-'adjusted coverage'!H62)))</f>
        <v>60.976800000000068</v>
      </c>
      <c r="H62" s="1">
        <f>'adjusted numbers'!G62-'adjusted numbers'!H62</f>
        <v>254.32680000000028</v>
      </c>
      <c r="I62" s="1">
        <f>'adjusted numbers'!H62-'adjusted numbers'!I62</f>
        <v>362.41769999999951</v>
      </c>
      <c r="J62" s="1">
        <f>IF(('adjusted coverage'!J62*(0.95-'adjusted coverage'!K62))&lt;0,0,('adjusted coverage'!J62*(0.95-'adjusted coverage'!K62)))</f>
        <v>146.44189999999998</v>
      </c>
      <c r="K62" s="1">
        <f>'adjusted numbers'!J62-'adjusted numbers'!K62</f>
        <v>336.99189999999999</v>
      </c>
      <c r="L62" s="1">
        <f>'adjusted numbers'!K62-'adjusted numbers'!L62</f>
        <v>408.61160000000064</v>
      </c>
      <c r="M62" s="1">
        <f>IF(('adjusted coverage'!M62*(0.95-'adjusted coverage'!N62))&lt;0,0,('adjusted coverage'!M62*(0.95-'adjusted coverage'!N62)))</f>
        <v>245.1921999999995</v>
      </c>
      <c r="N62" s="1">
        <f>'adjusted numbers'!M62-'adjusted numbers'!N62</f>
        <v>427.24219999999968</v>
      </c>
      <c r="O62" s="1">
        <f>'adjusted numbers'!N62-'adjusted numbers'!O62</f>
        <v>419.95580000000064</v>
      </c>
      <c r="P62" s="1">
        <f>IF(('adjusted coverage'!P62*(0.95-'adjusted coverage'!Q62))&lt;0,0,('adjusted coverage'!P62*(0.95-'adjusted coverage'!Q62)))</f>
        <v>244.20010248000034</v>
      </c>
      <c r="Q62" s="1">
        <f>'adjusted numbers'!P62-'adjusted numbers'!Q62</f>
        <v>430.50010248000035</v>
      </c>
      <c r="R62" s="1">
        <f>'adjusted numbers'!Q62-'adjusted numbers'!R62</f>
        <v>380.49993971999993</v>
      </c>
      <c r="S62" s="1">
        <f>IF(('adjusted coverage'!S62*(0.95-'adjusted coverage'!T62))&lt;0,0,('adjusted coverage'!S62*(0.95-'adjusted coverage'!T62)))</f>
        <v>214.84992572999946</v>
      </c>
      <c r="T62" s="1">
        <f>'adjusted numbers'!S62-'adjusted numbers'!T62</f>
        <v>398.29992572999981</v>
      </c>
      <c r="U62" s="1">
        <f>'adjusted numbers'!T62-'adjusted numbers'!U62</f>
        <v>316.70011827000008</v>
      </c>
      <c r="V62" s="1">
        <f>IF(('adjusted coverage'!V62*(0.95-'adjusted coverage'!W62))&lt;0,0,('adjusted coverage'!V62*(0.95-'adjusted coverage'!W62)))</f>
        <v>160.95014468999983</v>
      </c>
      <c r="W62" s="1">
        <f>'adjusted numbers'!V62-'adjusted numbers'!W62</f>
        <v>348.60014468999998</v>
      </c>
      <c r="X62" s="1">
        <f>'adjusted numbers'!W62-'adjusted numbers'!X62</f>
        <v>299.89986561000023</v>
      </c>
      <c r="Y62" s="1">
        <f>IF(('adjusted coverage'!Y62*(0.95-'adjusted coverage'!Z62))&lt;0,0,('adjusted coverage'!Y62*(0.95-'adjusted coverage'!Z62)))</f>
        <v>92.299986000000558</v>
      </c>
      <c r="Z62" s="1">
        <f>'adjusted numbers'!Y62-'adjusted numbers'!Z62</f>
        <v>280.69998600000054</v>
      </c>
      <c r="AA62" s="1">
        <f>'adjusted numbers'!Z62-'adjusted numbers'!AA62</f>
        <v>224.29999679999946</v>
      </c>
      <c r="AB62" s="1">
        <f>IF(('adjusted coverage'!AB62*(0.95-'adjusted coverage'!AC62))&lt;0,0,('adjusted coverage'!AB62*(0.95-'adjusted coverage'!AC62)))</f>
        <v>63.899964159999918</v>
      </c>
      <c r="AC62" s="1">
        <f>'adjusted numbers'!AB62-'adjusted numbers'!AC62</f>
        <v>252.69996416000004</v>
      </c>
      <c r="AD62" s="1">
        <f>'adjusted numbers'!AC62-'adjusted numbers'!AD62</f>
        <v>183.80016063999983</v>
      </c>
      <c r="AE62" s="1">
        <f>IF(('adjusted coverage'!AE62*(0.95-'adjusted coverage'!AF62))&lt;0,0,('adjusted coverage'!AE62*(0.95-'adjusted coverage'!AF62)))</f>
        <v>20.599798399999941</v>
      </c>
      <c r="AF62" s="1">
        <f>'adjusted numbers'!AE62-'adjusted numbers'!AF62</f>
        <v>222.59979840000005</v>
      </c>
      <c r="AG62" s="1">
        <f>'adjusted numbers'!AF62-'adjusted numbers'!AG62</f>
        <v>186.90005559999963</v>
      </c>
    </row>
    <row r="63" spans="1:33" x14ac:dyDescent="0.25">
      <c r="A63" t="s">
        <v>145</v>
      </c>
      <c r="B63" t="s">
        <v>146</v>
      </c>
      <c r="C63" t="s">
        <v>144</v>
      </c>
      <c r="D63" s="1">
        <f>IF(('adjusted coverage'!D63*(0.95-'adjusted coverage'!E63))&lt;0,0,('adjusted coverage'!D63*(0.95-'adjusted coverage'!E63)))</f>
        <v>148.52390000000133</v>
      </c>
      <c r="E63" s="1">
        <f>'adjusted numbers'!D63-'adjusted numbers'!E63</f>
        <v>315.47390000000132</v>
      </c>
      <c r="F63" s="1">
        <f>'adjusted numbers'!E63-'adjusted numbers'!F63</f>
        <v>278.83359999999948</v>
      </c>
      <c r="G63" s="1">
        <f>IF(('adjusted coverage'!G63*(0.95-'adjusted coverage'!H63))&lt;0,0,('adjusted coverage'!G63*(0.95-'adjusted coverage'!H63)))</f>
        <v>107.89660000000057</v>
      </c>
      <c r="H63" s="1">
        <f>'adjusted numbers'!G63-'adjusted numbers'!H63</f>
        <v>267.84660000000076</v>
      </c>
      <c r="I63" s="1">
        <f>'adjusted numbers'!H63-'adjusted numbers'!I63</f>
        <v>256.95640000000003</v>
      </c>
      <c r="J63" s="1">
        <f>IF(('adjusted coverage'!J63*(0.95-'adjusted coverage'!K63))&lt;0,0,('adjusted coverage'!J63*(0.95-'adjusted coverage'!K63)))</f>
        <v>165.39460000000003</v>
      </c>
      <c r="K63" s="1">
        <f>'adjusted numbers'!J63-'adjusted numbers'!K63</f>
        <v>327.79460000000017</v>
      </c>
      <c r="L63" s="1">
        <f>'adjusted numbers'!K63-'adjusted numbers'!L63</f>
        <v>325.90990000000056</v>
      </c>
      <c r="M63" s="1">
        <f>IF(('adjusted coverage'!M63*(0.95-'adjusted coverage'!N63))&lt;0,0,('adjusted coverage'!M63*(0.95-'adjusted coverage'!N63)))</f>
        <v>222.32499999999939</v>
      </c>
      <c r="N63" s="1">
        <f>'adjusted numbers'!M63-'adjusted numbers'!N63</f>
        <v>380.27499999999964</v>
      </c>
      <c r="O63" s="1">
        <f>'adjusted numbers'!N63-'adjusted numbers'!O63</f>
        <v>323.59949999999981</v>
      </c>
      <c r="P63" s="1">
        <f>IF(('adjusted coverage'!P63*(0.95-'adjusted coverage'!Q63))&lt;0,0,('adjusted coverage'!P63*(0.95-'adjusted coverage'!Q63)))</f>
        <v>111.10005487999966</v>
      </c>
      <c r="Q63" s="1">
        <f>'adjusted numbers'!P63-'adjusted numbers'!Q63</f>
        <v>263.90005487999997</v>
      </c>
      <c r="R63" s="1">
        <f>'adjusted numbers'!Q63-'adjusted numbers'!R63</f>
        <v>329.60005151999985</v>
      </c>
      <c r="S63" s="1">
        <f>IF(('adjusted coverage'!S63*(0.95-'adjusted coverage'!T63))&lt;0,0,('adjusted coverage'!S63*(0.95-'adjusted coverage'!T63)))</f>
        <v>207.50001763999978</v>
      </c>
      <c r="T63" s="1">
        <f>'adjusted numbers'!S63-'adjusted numbers'!T63</f>
        <v>363.30001764000008</v>
      </c>
      <c r="U63" s="1">
        <f>'adjusted numbers'!T63-'adjusted numbers'!U63</f>
        <v>258.20004856000014</v>
      </c>
      <c r="V63" s="1">
        <f>IF(('adjusted coverage'!V63*(0.95-'adjusted coverage'!W63))&lt;0,0,('adjusted coverage'!V63*(0.95-'adjusted coverage'!W63)))</f>
        <v>105.29992915999986</v>
      </c>
      <c r="W63" s="1">
        <f>'adjusted numbers'!V63-'adjusted numbers'!W63</f>
        <v>270.19992916000001</v>
      </c>
      <c r="X63" s="1">
        <f>'adjusted numbers'!W63-'adjusted numbers'!X63</f>
        <v>248.79989973999955</v>
      </c>
      <c r="Y63" s="1">
        <f>IF(('adjusted coverage'!Y63*(0.95-'adjusted coverage'!Z63))&lt;0,0,('adjusted coverage'!Y63*(0.95-'adjusted coverage'!Z63)))</f>
        <v>104.9000874999999</v>
      </c>
      <c r="Z63" s="1">
        <f>'adjusted numbers'!Y63-'adjusted numbers'!Z63</f>
        <v>267.40008750000015</v>
      </c>
      <c r="AA63" s="1">
        <f>'adjusted numbers'!Z63-'adjusted numbers'!AA63</f>
        <v>204.09999999999991</v>
      </c>
      <c r="AB63" s="1">
        <f>IF(('adjusted coverage'!AB63*(0.95-'adjusted coverage'!AC63))&lt;0,0,('adjusted coverage'!AB63*(0.95-'adjusted coverage'!AC63)))</f>
        <v>96.750080849999904</v>
      </c>
      <c r="AC63" s="1">
        <f>'adjusted numbers'!AB63-'adjusted numbers'!AC63</f>
        <v>268.80008085000009</v>
      </c>
      <c r="AD63" s="1">
        <f>'adjusted numbers'!AC63-'adjusted numbers'!AD63</f>
        <v>176.19984599999998</v>
      </c>
      <c r="AE63" s="1">
        <f>IF(('adjusted coverage'!AE63*(0.95-'adjusted coverage'!AF63))&lt;0,0,('adjusted coverage'!AE63*(0.95-'adjusted coverage'!AF63)))</f>
        <v>54.350066009999679</v>
      </c>
      <c r="AF63" s="1">
        <f>'adjusted numbers'!AE63-'adjusted numbers'!AF63</f>
        <v>234.50006600999995</v>
      </c>
      <c r="AG63" s="1">
        <f>'adjusted numbers'!AF63-'adjusted numbers'!AG63</f>
        <v>179.49994673999981</v>
      </c>
    </row>
    <row r="64" spans="1:33" x14ac:dyDescent="0.25">
      <c r="A64" t="s">
        <v>147</v>
      </c>
      <c r="B64" t="s">
        <v>148</v>
      </c>
      <c r="C64" t="s">
        <v>144</v>
      </c>
      <c r="D64" s="1">
        <f>IF(('adjusted coverage'!D64*(0.95-'adjusted coverage'!E64))&lt;0,0,('adjusted coverage'!D64*(0.95-'adjusted coverage'!E64)))</f>
        <v>209.04179999999903</v>
      </c>
      <c r="E64" s="1">
        <f>'adjusted numbers'!D64-'adjusted numbers'!E64</f>
        <v>382.74179999999933</v>
      </c>
      <c r="F64" s="1">
        <f>'adjusted numbers'!E64-'adjusted numbers'!F64</f>
        <v>398.73119999999972</v>
      </c>
      <c r="G64" s="1">
        <f>IF(('adjusted coverage'!G64*(0.95-'adjusted coverage'!H64))&lt;0,0,('adjusted coverage'!G64*(0.95-'adjusted coverage'!H64)))</f>
        <v>198.00369999999918</v>
      </c>
      <c r="H64" s="1">
        <f>'adjusted numbers'!G64-'adjusted numbers'!H64</f>
        <v>358.2536999999993</v>
      </c>
      <c r="I64" s="1">
        <f>'adjusted numbers'!H64-'adjusted numbers'!I64</f>
        <v>297.82029999999986</v>
      </c>
      <c r="J64" s="1">
        <f>IF(('adjusted coverage'!J64*(0.95-'adjusted coverage'!K64))&lt;0,0,('adjusted coverage'!J64*(0.95-'adjusted coverage'!K64)))</f>
        <v>210.2360000000011</v>
      </c>
      <c r="K64" s="1">
        <f>'adjusted numbers'!J64-'adjusted numbers'!K64</f>
        <v>369.58600000000115</v>
      </c>
      <c r="L64" s="1">
        <f>'adjusted numbers'!K64-'adjusted numbers'!L64</f>
        <v>287.7470000000003</v>
      </c>
      <c r="M64" s="1">
        <f>IF(('adjusted coverage'!M64*(0.95-'adjusted coverage'!N64))&lt;0,0,('adjusted coverage'!M64*(0.95-'adjusted coverage'!N64)))</f>
        <v>333.25889999999987</v>
      </c>
      <c r="N64" s="1">
        <f>'adjusted numbers'!M64-'adjusted numbers'!N64</f>
        <v>498.55889999999999</v>
      </c>
      <c r="O64" s="1">
        <f>'adjusted numbers'!N64-'adjusted numbers'!O64</f>
        <v>285.57060000000001</v>
      </c>
      <c r="P64" s="1">
        <f>IF(('adjusted coverage'!P64*(0.95-'adjusted coverage'!Q64))&lt;0,0,('adjusted coverage'!P64*(0.95-'adjusted coverage'!Q64)))</f>
        <v>228.35009939999989</v>
      </c>
      <c r="Q64" s="1">
        <f>'adjusted numbers'!P64-'adjusted numbers'!Q64</f>
        <v>384.30009939999991</v>
      </c>
      <c r="R64" s="1">
        <f>'adjusted numbers'!Q64-'adjusted numbers'!R64</f>
        <v>271.20001305000005</v>
      </c>
      <c r="S64" s="1">
        <f>IF(('adjusted coverage'!S64*(0.95-'adjusted coverage'!T64))&lt;0,0,('adjusted coverage'!S64*(0.95-'adjusted coverage'!T64)))</f>
        <v>218.99985551999964</v>
      </c>
      <c r="T64" s="1">
        <f>'adjusted numbers'!S64-'adjusted numbers'!T64</f>
        <v>380.09985551999989</v>
      </c>
      <c r="U64" s="1">
        <f>'adjusted numbers'!T64-'adjusted numbers'!U64</f>
        <v>304.89992208000012</v>
      </c>
      <c r="V64" s="1">
        <f>IF(('adjusted coverage'!V64*(0.95-'adjusted coverage'!W64))&lt;0,0,('adjusted coverage'!V64*(0.95-'adjusted coverage'!W64)))</f>
        <v>193.55007875000027</v>
      </c>
      <c r="W64" s="1">
        <f>'adjusted numbers'!V64-'adjusted numbers'!W64</f>
        <v>359.80007875000047</v>
      </c>
      <c r="X64" s="1">
        <f>'adjusted numbers'!W64-'adjusted numbers'!X64</f>
        <v>290.19984874999955</v>
      </c>
      <c r="Y64" s="1">
        <f>IF(('adjusted coverage'!Y64*(0.95-'adjusted coverage'!Z64))&lt;0,0,('adjusted coverage'!Y64*(0.95-'adjusted coverage'!Z64)))</f>
        <v>123.29990913999995</v>
      </c>
      <c r="Z64" s="1">
        <f>'adjusted numbers'!Y64-'adjusted numbers'!Z64</f>
        <v>295.39990914000009</v>
      </c>
      <c r="AA64" s="1">
        <f>'adjusted numbers'!Z64-'adjusted numbers'!AA64</f>
        <v>252.60005035999984</v>
      </c>
      <c r="AB64" s="1">
        <f>IF(('adjusted coverage'!AB64*(0.95-'adjusted coverage'!AC64))&lt;0,0,('adjusted coverage'!AB64*(0.95-'adjusted coverage'!AC64)))</f>
        <v>91.400073920000082</v>
      </c>
      <c r="AC64" s="1">
        <f>'adjusted numbers'!AB64-'adjusted numbers'!AC64</f>
        <v>263.20007392000025</v>
      </c>
      <c r="AD64" s="1">
        <f>'adjusted numbers'!AC64-'adjusted numbers'!AD64</f>
        <v>213.29993927999976</v>
      </c>
      <c r="AE64" s="1">
        <f>IF(('adjusted coverage'!AE64*(0.95-'adjusted coverage'!AF64))&lt;0,0,('adjusted coverage'!AE64*(0.95-'adjusted coverage'!AF64)))</f>
        <v>22.19991684000021</v>
      </c>
      <c r="AF64" s="1">
        <f>'adjusted numbers'!AE64-'adjusted numbers'!AF64</f>
        <v>198.09991684000033</v>
      </c>
      <c r="AG64" s="1">
        <f>'adjusted numbers'!AF64-'adjusted numbers'!AG64</f>
        <v>169.40003765999973</v>
      </c>
    </row>
    <row r="65" spans="1:33" x14ac:dyDescent="0.25">
      <c r="A65" t="s">
        <v>149</v>
      </c>
      <c r="B65" t="s">
        <v>150</v>
      </c>
      <c r="C65" t="s">
        <v>144</v>
      </c>
      <c r="D65" s="1">
        <f>IF(('adjusted coverage'!D65*(0.95-'adjusted coverage'!E65))&lt;0,0,('adjusted coverage'!D65*(0.95-'adjusted coverage'!E65)))</f>
        <v>0</v>
      </c>
      <c r="E65" s="1">
        <f>'adjusted numbers'!D65-'adjusted numbers'!E65</f>
        <v>177.39120000000003</v>
      </c>
      <c r="F65" s="1">
        <f>'adjusted numbers'!E65-'adjusted numbers'!F65</f>
        <v>240.9397999999992</v>
      </c>
      <c r="G65" s="1">
        <f>IF(('adjusted coverage'!G65*(0.95-'adjusted coverage'!H65))&lt;0,0,('adjusted coverage'!G65*(0.95-'adjusted coverage'!H65)))</f>
        <v>21.660799999999359</v>
      </c>
      <c r="H65" s="1">
        <f>'adjusted numbers'!G65-'adjusted numbers'!H65</f>
        <v>236.56079999999974</v>
      </c>
      <c r="I65" s="1">
        <f>'adjusted numbers'!H65-'adjusted numbers'!I65</f>
        <v>160.61420000000044</v>
      </c>
      <c r="J65" s="1">
        <f>IF(('adjusted coverage'!J65*(0.95-'adjusted coverage'!K65))&lt;0,0,('adjusted coverage'!J65*(0.95-'adjusted coverage'!K65)))</f>
        <v>103.99180000000119</v>
      </c>
      <c r="K65" s="1">
        <f>'adjusted numbers'!J65-'adjusted numbers'!K65</f>
        <v>311.34180000000151</v>
      </c>
      <c r="L65" s="1">
        <f>'adjusted numbers'!K65-'adjusted numbers'!L65</f>
        <v>153.34270000000015</v>
      </c>
      <c r="M65" s="1">
        <f>IF(('adjusted coverage'!M65*(0.95-'adjusted coverage'!N65))&lt;0,0,('adjusted coverage'!M65*(0.95-'adjusted coverage'!N65)))</f>
        <v>200.78070000000062</v>
      </c>
      <c r="N65" s="1">
        <f>'adjusted numbers'!M65-'adjusted numbers'!N65</f>
        <v>415.38070000000062</v>
      </c>
      <c r="O65" s="1">
        <f>'adjusted numbers'!N65-'adjusted numbers'!O65</f>
        <v>310.64479999999912</v>
      </c>
      <c r="P65" s="1">
        <f>IF(('adjusted coverage'!P65*(0.95-'adjusted coverage'!Q65))&lt;0,0,('adjusted coverage'!P65*(0.95-'adjusted coverage'!Q65)))</f>
        <v>283.45022141000055</v>
      </c>
      <c r="Q65" s="1">
        <f>'adjusted numbers'!P65-'adjusted numbers'!Q65</f>
        <v>489.30022141000063</v>
      </c>
      <c r="R65" s="1">
        <f>'adjusted numbers'!Q65-'adjusted numbers'!R65</f>
        <v>285.19990523999968</v>
      </c>
      <c r="S65" s="1">
        <f>IF(('adjusted coverage'!S65*(0.95-'adjusted coverage'!T65))&lt;0,0,('adjusted coverage'!S65*(0.95-'adjusted coverage'!T65)))</f>
        <v>237.49978943999935</v>
      </c>
      <c r="T65" s="1">
        <f>'adjusted numbers'!S65-'adjusted numbers'!T65</f>
        <v>426.29978943999959</v>
      </c>
      <c r="U65" s="1">
        <f>'adjusted numbers'!T65-'adjusted numbers'!U65</f>
        <v>281.70021056000041</v>
      </c>
      <c r="V65" s="1">
        <f>IF(('adjusted coverage'!V65*(0.95-'adjusted coverage'!W65))&lt;0,0,('adjusted coverage'!V65*(0.95-'adjusted coverage'!W65)))</f>
        <v>162.10013580000009</v>
      </c>
      <c r="W65" s="1">
        <f>'adjusted numbers'!V65-'adjusted numbers'!W65</f>
        <v>355.60013580000032</v>
      </c>
      <c r="X65" s="1">
        <f>'adjusted numbers'!W65-'adjusted numbers'!X65</f>
        <v>221.90003369999977</v>
      </c>
      <c r="Y65" s="1">
        <f>IF(('adjusted coverage'!Y65*(0.95-'adjusted coverage'!Z65))&lt;0,0,('adjusted coverage'!Y65*(0.95-'adjusted coverage'!Z65)))</f>
        <v>124.6499906899997</v>
      </c>
      <c r="Z65" s="1">
        <f>'adjusted numbers'!Y65-'adjusted numbers'!Z65</f>
        <v>338.79999068999996</v>
      </c>
      <c r="AA65" s="1">
        <f>'adjusted numbers'!Z65-'adjusted numbers'!AA65</f>
        <v>214.19998260999955</v>
      </c>
      <c r="AB65" s="1">
        <f>IF(('adjusted coverage'!AB65*(0.95-'adjusted coverage'!AC65))&lt;0,0,('adjusted coverage'!AB65*(0.95-'adjusted coverage'!AC65)))</f>
        <v>113.35018535999998</v>
      </c>
      <c r="AC65" s="1">
        <f>'adjusted numbers'!AB65-'adjusted numbers'!AC65</f>
        <v>328.30018536000034</v>
      </c>
      <c r="AD65" s="1">
        <f>'adjusted numbers'!AC65-'adjusted numbers'!AD65</f>
        <v>219.70000809000021</v>
      </c>
      <c r="AE65" s="1">
        <f>IF(('adjusted coverage'!AE65*(0.95-'adjusted coverage'!AF65))&lt;0,0,('adjusted coverage'!AE65*(0.95-'adjusted coverage'!AF65)))</f>
        <v>104.09990255999986</v>
      </c>
      <c r="AF65" s="1">
        <f>'adjusted numbers'!AE65-'adjusted numbers'!AF65</f>
        <v>314.99990256000001</v>
      </c>
      <c r="AG65" s="1">
        <f>'adjusted numbers'!AF65-'adjusted numbers'!AG65</f>
        <v>203.50006733999999</v>
      </c>
    </row>
    <row r="66" spans="1:33" x14ac:dyDescent="0.25">
      <c r="A66" t="s">
        <v>151</v>
      </c>
      <c r="B66" t="s">
        <v>152</v>
      </c>
      <c r="C66" t="s">
        <v>144</v>
      </c>
      <c r="D66" s="1">
        <f>IF(('adjusted coverage'!D66*(0.95-'adjusted coverage'!E66))&lt;0,0,('adjusted coverage'!D66*(0.95-'adjusted coverage'!E66)))</f>
        <v>10.93239999999928</v>
      </c>
      <c r="E66" s="1">
        <f>'adjusted numbers'!D66-'adjusted numbers'!E66</f>
        <v>216.5323999999996</v>
      </c>
      <c r="F66" s="1">
        <f>'adjusted numbers'!E66-'adjusted numbers'!F66</f>
        <v>387.71459999999979</v>
      </c>
      <c r="G66" s="1">
        <f>IF(('adjusted coverage'!G66*(0.95-'adjusted coverage'!H66))&lt;0,0,('adjusted coverage'!G66*(0.95-'adjusted coverage'!H66)))</f>
        <v>87.310400000000129</v>
      </c>
      <c r="H66" s="1">
        <f>'adjusted numbers'!G66-'adjusted numbers'!H66</f>
        <v>340.11040000000048</v>
      </c>
      <c r="I66" s="1">
        <f>'adjusted numbers'!H66-'adjusted numbers'!I66</f>
        <v>501.27310000000125</v>
      </c>
      <c r="J66" s="1">
        <f>IF(('adjusted coverage'!J66*(0.95-'adjusted coverage'!K66))&lt;0,0,('adjusted coverage'!J66*(0.95-'adjusted coverage'!K66)))</f>
        <v>224.08039999999889</v>
      </c>
      <c r="K66" s="1">
        <f>'adjusted numbers'!J66-'adjusted numbers'!K66</f>
        <v>465.83039999999892</v>
      </c>
      <c r="L66" s="1">
        <f>'adjusted numbers'!K66-'adjusted numbers'!L66</f>
        <v>574.96059999999943</v>
      </c>
      <c r="M66" s="1">
        <f>IF(('adjusted coverage'!M66*(0.95-'adjusted coverage'!N66))&lt;0,0,('adjusted coverage'!M66*(0.95-'adjusted coverage'!N66)))</f>
        <v>277.65219999999965</v>
      </c>
      <c r="N66" s="1">
        <f>'adjusted numbers'!M66-'adjusted numbers'!N66</f>
        <v>513.20219999999972</v>
      </c>
      <c r="O66" s="1">
        <f>'adjusted numbers'!N66-'adjusted numbers'!O66</f>
        <v>582.29230000000007</v>
      </c>
      <c r="P66" s="1">
        <f>IF(('adjusted coverage'!P66*(0.95-'adjusted coverage'!Q66))&lt;0,0,('adjusted coverage'!P66*(0.95-'adjusted coverage'!Q66)))</f>
        <v>382.14985124999896</v>
      </c>
      <c r="Q66" s="1">
        <f>'adjusted numbers'!P66-'adjusted numbers'!Q66</f>
        <v>627.8998512499993</v>
      </c>
      <c r="R66" s="1">
        <f>'adjusted numbers'!Q66-'adjusted numbers'!R66</f>
        <v>550.10007050000058</v>
      </c>
      <c r="S66" s="1">
        <f>IF(('adjusted coverage'!S66*(0.95-'adjusted coverage'!T66))&lt;0,0,('adjusted coverage'!S66*(0.95-'adjusted coverage'!T66)))</f>
        <v>284.99979055999933</v>
      </c>
      <c r="T66" s="1">
        <f>'adjusted numbers'!S66-'adjusted numbers'!T66</f>
        <v>530.59979055999975</v>
      </c>
      <c r="U66" s="1">
        <f>'adjusted numbers'!T66-'adjusted numbers'!U66</f>
        <v>506.90007824000031</v>
      </c>
      <c r="V66" s="1">
        <f>IF(('adjusted coverage'!V66*(0.95-'adjusted coverage'!W66))&lt;0,0,('adjusted coverage'!V66*(0.95-'adjusted coverage'!W66)))</f>
        <v>234.95031429999995</v>
      </c>
      <c r="W66" s="1">
        <f>'adjusted numbers'!V66-'adjusted numbers'!W66</f>
        <v>497.70031430000017</v>
      </c>
      <c r="X66" s="1">
        <f>'adjusted numbers'!W66-'adjusted numbers'!X66</f>
        <v>468.79981119999957</v>
      </c>
      <c r="Y66" s="1">
        <f>IF(('adjusted coverage'!Y66*(0.95-'adjusted coverage'!Z66))&lt;0,0,('adjusted coverage'!Y66*(0.95-'adjusted coverage'!Z66)))</f>
        <v>86.299857479999929</v>
      </c>
      <c r="Z66" s="1">
        <f>'adjusted numbers'!Y66-'adjusted numbers'!Z66</f>
        <v>346.49985748000017</v>
      </c>
      <c r="AA66" s="1">
        <f>'adjusted numbers'!Z66-'adjusted numbers'!AA66</f>
        <v>342.00001072000032</v>
      </c>
      <c r="AB66" s="1">
        <f>IF(('adjusted coverage'!AB66*(0.95-'adjusted coverage'!AC66))&lt;0,0,('adjusted coverage'!AB66*(0.95-'adjusted coverage'!AC66)))</f>
        <v>67.099986559999536</v>
      </c>
      <c r="AC66" s="1">
        <f>'adjusted numbers'!AB66-'adjusted numbers'!AC66</f>
        <v>333.89998655999989</v>
      </c>
      <c r="AD66" s="1">
        <f>'adjusted numbers'!AC66-'adjusted numbers'!AD66</f>
        <v>265.09989703999963</v>
      </c>
      <c r="AE66" s="1">
        <f>IF(('adjusted coverage'!AE66*(0.95-'adjusted coverage'!AF66))&lt;0,0,('adjusted coverage'!AE66*(0.95-'adjusted coverage'!AF66)))</f>
        <v>31.100258299999865</v>
      </c>
      <c r="AF66" s="1">
        <f>'adjusted numbers'!AE66-'adjusted numbers'!AF66</f>
        <v>306.60025829999995</v>
      </c>
      <c r="AG66" s="1">
        <f>'adjusted numbers'!AF66-'adjusted numbers'!AG66</f>
        <v>272.89994120000028</v>
      </c>
    </row>
    <row r="67" spans="1:33" s="4" customFormat="1" x14ac:dyDescent="0.25">
      <c r="A67" s="4" t="s">
        <v>444</v>
      </c>
      <c r="B67" s="4" t="s">
        <v>433</v>
      </c>
      <c r="C67" s="4" t="s">
        <v>144</v>
      </c>
      <c r="D67" s="5">
        <f>SUM(D62:D66)</f>
        <v>403.80850000000044</v>
      </c>
      <c r="E67" s="5">
        <f t="shared" ref="E67:AG67" si="29">SUM(E62:E66)</f>
        <v>1330.3997000000013</v>
      </c>
      <c r="F67" s="5">
        <f t="shared" si="29"/>
        <v>1644.3427999999985</v>
      </c>
      <c r="G67" s="5">
        <f t="shared" si="29"/>
        <v>475.84829999999931</v>
      </c>
      <c r="H67" s="5">
        <f t="shared" si="29"/>
        <v>1457.0983000000006</v>
      </c>
      <c r="I67" s="5">
        <f t="shared" si="29"/>
        <v>1579.0817000000011</v>
      </c>
      <c r="J67" s="5">
        <f t="shared" si="29"/>
        <v>850.14470000000119</v>
      </c>
      <c r="K67" s="5">
        <f t="shared" si="29"/>
        <v>1811.5447000000017</v>
      </c>
      <c r="L67" s="5">
        <f t="shared" si="29"/>
        <v>1750.5718000000011</v>
      </c>
      <c r="M67" s="5">
        <f t="shared" si="29"/>
        <v>1279.2089999999989</v>
      </c>
      <c r="N67" s="5">
        <f t="shared" si="29"/>
        <v>2234.6589999999997</v>
      </c>
      <c r="O67" s="5">
        <f t="shared" si="29"/>
        <v>1922.0629999999996</v>
      </c>
      <c r="P67" s="5">
        <f t="shared" si="29"/>
        <v>1249.2503294199996</v>
      </c>
      <c r="Q67" s="5">
        <f t="shared" si="29"/>
        <v>2195.9003294200002</v>
      </c>
      <c r="R67" s="5">
        <f t="shared" si="29"/>
        <v>1816.5999800300001</v>
      </c>
      <c r="S67" s="5">
        <f t="shared" si="29"/>
        <v>1163.8493788899975</v>
      </c>
      <c r="T67" s="5">
        <f t="shared" si="29"/>
        <v>2098.5993788899991</v>
      </c>
      <c r="U67" s="5">
        <f t="shared" si="29"/>
        <v>1668.4003777100011</v>
      </c>
      <c r="V67" s="5">
        <f t="shared" si="29"/>
        <v>856.85060269999997</v>
      </c>
      <c r="W67" s="5">
        <f t="shared" si="29"/>
        <v>1831.9006027000009</v>
      </c>
      <c r="X67" s="5">
        <f t="shared" si="29"/>
        <v>1529.5994589999987</v>
      </c>
      <c r="Y67" s="5">
        <f t="shared" si="29"/>
        <v>531.44983081000009</v>
      </c>
      <c r="Z67" s="5">
        <f t="shared" si="29"/>
        <v>1528.7998308100009</v>
      </c>
      <c r="AA67" s="5">
        <f t="shared" si="29"/>
        <v>1237.2000404899991</v>
      </c>
      <c r="AB67" s="5">
        <f t="shared" si="29"/>
        <v>432.50029084999943</v>
      </c>
      <c r="AC67" s="5">
        <f t="shared" si="29"/>
        <v>1446.9002908500006</v>
      </c>
      <c r="AD67" s="5">
        <f t="shared" si="29"/>
        <v>1058.0998510499994</v>
      </c>
      <c r="AE67" s="5">
        <f t="shared" si="29"/>
        <v>232.34994210999955</v>
      </c>
      <c r="AF67" s="5">
        <f t="shared" si="29"/>
        <v>1276.7999421100003</v>
      </c>
      <c r="AG67" s="5">
        <f t="shared" si="29"/>
        <v>1012.2000485399994</v>
      </c>
    </row>
    <row r="68" spans="1:33" x14ac:dyDescent="0.25">
      <c r="A68" t="s">
        <v>153</v>
      </c>
      <c r="B68" t="s">
        <v>154</v>
      </c>
      <c r="C68" t="s">
        <v>155</v>
      </c>
      <c r="D68" s="1">
        <f>IF(('adjusted coverage'!D68*(0.95-'adjusted coverage'!E68))&lt;0,0,('adjusted coverage'!D68*(0.95-'adjusted coverage'!E68)))</f>
        <v>0</v>
      </c>
      <c r="E68" s="1">
        <f>'adjusted numbers'!D68-'adjusted numbers'!E68</f>
        <v>118.70949999999993</v>
      </c>
      <c r="F68" s="1">
        <f>'adjusted numbers'!E68-'adjusted numbers'!F68</f>
        <v>225.67849999999999</v>
      </c>
      <c r="G68" s="1">
        <f>IF(('adjusted coverage'!G68*(0.95-'adjusted coverage'!H68))&lt;0,0,('adjusted coverage'!G68*(0.95-'adjusted coverage'!H68)))</f>
        <v>11.072100000000042</v>
      </c>
      <c r="H68" s="1">
        <f>'adjusted numbers'!G68-'adjusted numbers'!H68</f>
        <v>153.02210000000014</v>
      </c>
      <c r="I68" s="1">
        <f>'adjusted numbers'!H68-'adjusted numbers'!I68</f>
        <v>279.92540000000008</v>
      </c>
      <c r="J68" s="1">
        <f>IF(('adjusted coverage'!J68*(0.95-'adjusted coverage'!K68))&lt;0,0,('adjusted coverage'!J68*(0.95-'adjusted coverage'!K68)))</f>
        <v>17.804400000000175</v>
      </c>
      <c r="K68" s="1">
        <f>'adjusted numbers'!J68-'adjusted numbers'!K68</f>
        <v>138.10440000000017</v>
      </c>
      <c r="L68" s="1">
        <f>'adjusted numbers'!K68-'adjusted numbers'!L68</f>
        <v>213.17159999999967</v>
      </c>
      <c r="M68" s="1">
        <f>IF(('adjusted coverage'!M68*(0.95-'adjusted coverage'!N68))&lt;0,0,('adjusted coverage'!M68*(0.95-'adjusted coverage'!N68)))</f>
        <v>59.483599999999456</v>
      </c>
      <c r="N68" s="1">
        <f>'adjusted numbers'!M68-'adjusted numbers'!N68</f>
        <v>182.38359999999966</v>
      </c>
      <c r="O68" s="1">
        <f>'adjusted numbers'!N68-'adjusted numbers'!O68</f>
        <v>248.99540000000025</v>
      </c>
      <c r="P68" s="1">
        <f>IF(('adjusted coverage'!P68*(0.95-'adjusted coverage'!Q68))&lt;0,0,('adjusted coverage'!P68*(0.95-'adjusted coverage'!Q68)))</f>
        <v>69.899961499999876</v>
      </c>
      <c r="Q68" s="1">
        <f>'adjusted numbers'!P68-'adjusted numbers'!Q68</f>
        <v>194.59996150000006</v>
      </c>
      <c r="R68" s="1">
        <f>'adjusted numbers'!Q68-'adjusted numbers'!R68</f>
        <v>235.89997799999992</v>
      </c>
      <c r="S68" s="1">
        <f>IF(('adjusted coverage'!S68*(0.95-'adjusted coverage'!T68))&lt;0,0,('adjusted coverage'!S68*(0.95-'adjusted coverage'!T68)))</f>
        <v>31.850016799999981</v>
      </c>
      <c r="T68" s="1">
        <f>'adjusted numbers'!S68-'adjusted numbers'!T68</f>
        <v>159.60001680000005</v>
      </c>
      <c r="U68" s="1">
        <f>'adjusted numbers'!T68-'adjusted numbers'!U68</f>
        <v>234.90003144999991</v>
      </c>
      <c r="V68" s="1">
        <f>IF(('adjusted coverage'!V68*(0.95-'adjusted coverage'!W68))&lt;0,0,('adjusted coverage'!V68*(0.95-'adjusted coverage'!W68)))</f>
        <v>5.4999237000000214</v>
      </c>
      <c r="W68" s="1">
        <f>'adjusted numbers'!V68-'adjusted numbers'!W68</f>
        <v>137.1999237</v>
      </c>
      <c r="X68" s="1">
        <f>'adjusted numbers'!W68-'adjusted numbers'!X68</f>
        <v>228.3001062000003</v>
      </c>
      <c r="Y68" s="1">
        <f>IF(('adjusted coverage'!Y68*(0.95-'adjusted coverage'!Z68))&lt;0,0,('adjusted coverage'!Y68*(0.95-'adjusted coverage'!Z68)))</f>
        <v>0</v>
      </c>
      <c r="Z68" s="1">
        <f>'adjusted numbers'!Y68-'adjusted numbers'!Z68</f>
        <v>114.09982080000009</v>
      </c>
      <c r="AA68" s="1">
        <f>'adjusted numbers'!Z68-'adjusted numbers'!AA68</f>
        <v>80.400107200000093</v>
      </c>
      <c r="AB68" s="1">
        <f>IF(('adjusted coverage'!AB68*(0.95-'adjusted coverage'!AC68))&lt;0,0,('adjusted coverage'!AB68*(0.95-'adjusted coverage'!AC68)))</f>
        <v>0</v>
      </c>
      <c r="AC68" s="1">
        <f>'adjusted numbers'!AB68-'adjusted numbers'!AC68</f>
        <v>53.199957510000331</v>
      </c>
      <c r="AD68" s="1">
        <f>'adjusted numbers'!AC68-'adjusted numbers'!AD68</f>
        <v>55.29995018999989</v>
      </c>
      <c r="AE68" s="1">
        <f>IF(('adjusted coverage'!AE68*(0.95-'adjusted coverage'!AF68))&lt;0,0,('adjusted coverage'!AE68*(0.95-'adjusted coverage'!AF68)))</f>
        <v>0</v>
      </c>
      <c r="AF68" s="1">
        <f>'adjusted numbers'!AE68-'adjusted numbers'!AF68</f>
        <v>58.099987959999908</v>
      </c>
      <c r="AG68" s="1">
        <f>'adjusted numbers'!AF68-'adjusted numbers'!AG68</f>
        <v>55.399995839999974</v>
      </c>
    </row>
    <row r="69" spans="1:33" x14ac:dyDescent="0.25">
      <c r="A69" t="s">
        <v>156</v>
      </c>
      <c r="B69" t="s">
        <v>157</v>
      </c>
      <c r="C69" t="s">
        <v>155</v>
      </c>
      <c r="D69" s="1">
        <f>IF(('adjusted coverage'!D69*(0.95-'adjusted coverage'!E69))&lt;0,0,('adjusted coverage'!D69*(0.95-'adjusted coverage'!E69)))</f>
        <v>0</v>
      </c>
      <c r="E69" s="1">
        <f>'adjusted numbers'!D69-'adjusted numbers'!E69</f>
        <v>113.80740000000014</v>
      </c>
      <c r="F69" s="1">
        <f>'adjusted numbers'!E69-'adjusted numbers'!F69</f>
        <v>360.66660000000002</v>
      </c>
      <c r="G69" s="1">
        <f>IF(('adjusted coverage'!G69*(0.95-'adjusted coverage'!H69))&lt;0,0,('adjusted coverage'!G69*(0.95-'adjusted coverage'!H69)))</f>
        <v>0</v>
      </c>
      <c r="H69" s="1">
        <f>'adjusted numbers'!G69-'adjusted numbers'!H69</f>
        <v>97.160000000000309</v>
      </c>
      <c r="I69" s="1">
        <f>'adjusted numbers'!H69-'adjusted numbers'!I69</f>
        <v>269.27199999999948</v>
      </c>
      <c r="J69" s="1">
        <f>IF(('adjusted coverage'!J69*(0.95-'adjusted coverage'!K69))&lt;0,0,('adjusted coverage'!J69*(0.95-'adjusted coverage'!K69)))</f>
        <v>0</v>
      </c>
      <c r="K69" s="1">
        <f>'adjusted numbers'!J69-'adjusted numbers'!K69</f>
        <v>122.24800000000005</v>
      </c>
      <c r="L69" s="1">
        <f>'adjusted numbers'!K69-'adjusted numbers'!L69</f>
        <v>277.35200000000032</v>
      </c>
      <c r="M69" s="1">
        <f>IF(('adjusted coverage'!M69*(0.95-'adjusted coverage'!N69))&lt;0,0,('adjusted coverage'!M69*(0.95-'adjusted coverage'!N69)))</f>
        <v>0</v>
      </c>
      <c r="N69" s="1">
        <f>'adjusted numbers'!M69-'adjusted numbers'!N69</f>
        <v>134.79899999999998</v>
      </c>
      <c r="O69" s="1">
        <f>'adjusted numbers'!N69-'adjusted numbers'!O69</f>
        <v>239.33699999999953</v>
      </c>
      <c r="P69" s="1">
        <f>IF(('adjusted coverage'!P69*(0.95-'adjusted coverage'!Q69))&lt;0,0,('adjusted coverage'!P69*(0.95-'adjusted coverage'!Q69)))</f>
        <v>0</v>
      </c>
      <c r="Q69" s="1">
        <f>'adjusted numbers'!P69-'adjusted numbers'!Q69</f>
        <v>113.39995519999957</v>
      </c>
      <c r="R69" s="1">
        <f>'adjusted numbers'!Q69-'adjusted numbers'!R69</f>
        <v>198.09988480000038</v>
      </c>
      <c r="S69" s="1">
        <f>IF(('adjusted coverage'!S69*(0.95-'adjusted coverage'!T69))&lt;0,0,('adjusted coverage'!S69*(0.95-'adjusted coverage'!T69)))</f>
        <v>0</v>
      </c>
      <c r="T69" s="1">
        <f>'adjusted numbers'!S69-'adjusted numbers'!T69</f>
        <v>107.09992160000002</v>
      </c>
      <c r="U69" s="1">
        <f>'adjusted numbers'!T69-'adjusted numbers'!U69</f>
        <v>205.90002839999988</v>
      </c>
      <c r="V69" s="1">
        <f>IF(('adjusted coverage'!V69*(0.95-'adjusted coverage'!W69))&lt;0,0,('adjusted coverage'!V69*(0.95-'adjusted coverage'!W69)))</f>
        <v>0</v>
      </c>
      <c r="W69" s="1">
        <f>'adjusted numbers'!V69-'adjusted numbers'!W69</f>
        <v>108.49992573000009</v>
      </c>
      <c r="X69" s="1">
        <f>'adjusted numbers'!W69-'adjusted numbers'!X69</f>
        <v>215.50005942000007</v>
      </c>
      <c r="Y69" s="1">
        <f>IF(('adjusted coverage'!Y69*(0.95-'adjusted coverage'!Z69))&lt;0,0,('adjusted coverage'!Y69*(0.95-'adjusted coverage'!Z69)))</f>
        <v>0</v>
      </c>
      <c r="Z69" s="1">
        <f>'adjusted numbers'!Y69-'adjusted numbers'!Z69</f>
        <v>74.199903749999976</v>
      </c>
      <c r="AA69" s="1">
        <f>'adjusted numbers'!Z69-'adjusted numbers'!AA69</f>
        <v>166.30008570000018</v>
      </c>
      <c r="AB69" s="1">
        <f>IF(('adjusted coverage'!AB69*(0.95-'adjusted coverage'!AC69))&lt;0,0,('adjusted coverage'!AB69*(0.95-'adjusted coverage'!AC69)))</f>
        <v>0</v>
      </c>
      <c r="AC69" s="1">
        <f>'adjusted numbers'!AB69-'adjusted numbers'!AC69</f>
        <v>85.399933499999861</v>
      </c>
      <c r="AD69" s="1">
        <f>'adjusted numbers'!AC69-'adjusted numbers'!AD69</f>
        <v>195.5999476500001</v>
      </c>
      <c r="AE69" s="1">
        <f>IF(('adjusted coverage'!AE69*(0.95-'adjusted coverage'!AF69))&lt;0,0,('adjusted coverage'!AE69*(0.95-'adjusted coverage'!AF69)))</f>
        <v>0</v>
      </c>
      <c r="AF69" s="1">
        <f>'adjusted numbers'!AE69-'adjusted numbers'!AF69</f>
        <v>83.30003325000007</v>
      </c>
      <c r="AG69" s="1">
        <f>'adjusted numbers'!AF69-'adjusted numbers'!AG69</f>
        <v>157.69985775000032</v>
      </c>
    </row>
    <row r="70" spans="1:33" x14ac:dyDescent="0.25">
      <c r="A70" t="s">
        <v>158</v>
      </c>
      <c r="B70" t="s">
        <v>159</v>
      </c>
      <c r="C70" t="s">
        <v>155</v>
      </c>
      <c r="D70" s="1">
        <f>IF(('adjusted coverage'!D70*(0.95-'adjusted coverage'!E70))&lt;0,0,('adjusted coverage'!D70*(0.95-'adjusted coverage'!E70)))</f>
        <v>0</v>
      </c>
      <c r="E70" s="1">
        <f>'adjusted numbers'!D70-'adjusted numbers'!E70</f>
        <v>150.94800000000032</v>
      </c>
      <c r="F70" s="1">
        <f>'adjusted numbers'!E70-'adjusted numbers'!F70</f>
        <v>253.37699999999995</v>
      </c>
      <c r="G70" s="1">
        <f>IF(('adjusted coverage'!G70*(0.95-'adjusted coverage'!H70))&lt;0,0,('adjusted coverage'!G70*(0.95-'adjusted coverage'!H70)))</f>
        <v>0</v>
      </c>
      <c r="H70" s="1">
        <f>'adjusted numbers'!G70-'adjusted numbers'!H70</f>
        <v>167.33639999999968</v>
      </c>
      <c r="I70" s="1">
        <f>'adjusted numbers'!H70-'adjusted numbers'!I70</f>
        <v>232.89460000000008</v>
      </c>
      <c r="J70" s="1">
        <f>IF(('adjusted coverage'!J70*(0.95-'adjusted coverage'!K70))&lt;0,0,('adjusted coverage'!J70*(0.95-'adjusted coverage'!K70)))</f>
        <v>9.104999999999805</v>
      </c>
      <c r="K70" s="1">
        <f>'adjusted numbers'!J70-'adjusted numbers'!K70</f>
        <v>191.20499999999993</v>
      </c>
      <c r="L70" s="1">
        <f>'adjusted numbers'!K70-'adjusted numbers'!L70</f>
        <v>234.90899999999965</v>
      </c>
      <c r="M70" s="1">
        <f>IF(('adjusted coverage'!M70*(0.95-'adjusted coverage'!N70))&lt;0,0,('adjusted coverage'!M70*(0.95-'adjusted coverage'!N70)))</f>
        <v>58.657499999999459</v>
      </c>
      <c r="N70" s="1">
        <f>'adjusted numbers'!M70-'adjusted numbers'!N70</f>
        <v>236.4074999999998</v>
      </c>
      <c r="O70" s="1">
        <f>'adjusted numbers'!N70-'adjusted numbers'!O70</f>
        <v>243.51750000000038</v>
      </c>
      <c r="P70" s="1">
        <f>IF(('adjusted coverage'!P70*(0.95-'adjusted coverage'!Q70))&lt;0,0,('adjusted coverage'!P70*(0.95-'adjusted coverage'!Q70)))</f>
        <v>82.949892479999704</v>
      </c>
      <c r="Q70" s="1">
        <f>'adjusted numbers'!P70-'adjusted numbers'!Q70</f>
        <v>255.49989247999974</v>
      </c>
      <c r="R70" s="1">
        <f>'adjusted numbers'!Q70-'adjusted numbers'!R70</f>
        <v>233.49990552000008</v>
      </c>
      <c r="S70" s="1">
        <f>IF(('adjusted coverage'!S70*(0.95-'adjusted coverage'!T70))&lt;0,0,('adjusted coverage'!S70*(0.95-'adjusted coverage'!T70)))</f>
        <v>34.549884849999934</v>
      </c>
      <c r="T70" s="1">
        <f>'adjusted numbers'!S70-'adjusted numbers'!T70</f>
        <v>210.69988485000022</v>
      </c>
      <c r="U70" s="1">
        <f>'adjusted numbers'!T70-'adjusted numbers'!U70</f>
        <v>246.80006585000001</v>
      </c>
      <c r="V70" s="1">
        <f>IF(('adjusted coverage'!V70*(0.95-'adjusted coverage'!W70))&lt;0,0,('adjusted coverage'!V70*(0.95-'adjusted coverage'!W70)))</f>
        <v>7.7499001100002811</v>
      </c>
      <c r="W70" s="1">
        <f>'adjusted numbers'!V70-'adjusted numbers'!W70</f>
        <v>182.69990011000027</v>
      </c>
      <c r="X70" s="1">
        <f>'adjusted numbers'!W70-'adjusted numbers'!X70</f>
        <v>232.80005169000015</v>
      </c>
      <c r="Y70" s="1">
        <f>IF(('adjusted coverage'!Y70*(0.95-'adjusted coverage'!Z70))&lt;0,0,('adjusted coverage'!Y70*(0.95-'adjusted coverage'!Z70)))</f>
        <v>0</v>
      </c>
      <c r="Z70" s="1">
        <f>'adjusted numbers'!Y70-'adjusted numbers'!Z70</f>
        <v>158.19998292000037</v>
      </c>
      <c r="AA70" s="1">
        <f>'adjusted numbers'!Z70-'adjusted numbers'!AA70</f>
        <v>235.30001357999981</v>
      </c>
      <c r="AB70" s="1">
        <f>IF(('adjusted coverage'!AB70*(0.95-'adjusted coverage'!AC70))&lt;0,0,('adjusted coverage'!AB70*(0.95-'adjusted coverage'!AC70)))</f>
        <v>0</v>
      </c>
      <c r="AC70" s="1">
        <f>'adjusted numbers'!AB70-'adjusted numbers'!AC70</f>
        <v>152.59999999999991</v>
      </c>
      <c r="AD70" s="1">
        <f>'adjusted numbers'!AC70-'adjusted numbers'!AD70</f>
        <v>185.40000000000009</v>
      </c>
      <c r="AE70" s="1">
        <f>IF(('adjusted coverage'!AE70*(0.95-'adjusted coverage'!AF70))&lt;0,0,('adjusted coverage'!AE70*(0.95-'adjusted coverage'!AF70)))</f>
        <v>0</v>
      </c>
      <c r="AF70" s="1">
        <f>'adjusted numbers'!AE70-'adjusted numbers'!AF70</f>
        <v>110.60012145000019</v>
      </c>
      <c r="AG70" s="1">
        <f>'adjusted numbers'!AF70-'adjusted numbers'!AG70</f>
        <v>150.40009529999998</v>
      </c>
    </row>
    <row r="71" spans="1:33" x14ac:dyDescent="0.25">
      <c r="A71" t="s">
        <v>160</v>
      </c>
      <c r="B71" t="s">
        <v>161</v>
      </c>
      <c r="C71" t="s">
        <v>155</v>
      </c>
      <c r="D71" s="1">
        <f>IF(('adjusted coverage'!D71*(0.95-'adjusted coverage'!E71))&lt;0,0,('adjusted coverage'!D71*(0.95-'adjusted coverage'!E71)))</f>
        <v>0</v>
      </c>
      <c r="E71" s="1">
        <f>'adjusted numbers'!D71-'adjusted numbers'!E71</f>
        <v>108.45449999999983</v>
      </c>
      <c r="F71" s="1">
        <f>'adjusted numbers'!E71-'adjusted numbers'!F71</f>
        <v>273.71849999999995</v>
      </c>
      <c r="G71" s="1">
        <f>IF(('adjusted coverage'!G71*(0.95-'adjusted coverage'!H71))&lt;0,0,('adjusted coverage'!G71*(0.95-'adjusted coverage'!H71)))</f>
        <v>0</v>
      </c>
      <c r="H71" s="1">
        <f>'adjusted numbers'!G71-'adjusted numbers'!H71</f>
        <v>111.66260000000011</v>
      </c>
      <c r="I71" s="1">
        <f>'adjusted numbers'!H71-'adjusted numbers'!I71</f>
        <v>244.70739999999978</v>
      </c>
      <c r="J71" s="1">
        <f>IF(('adjusted coverage'!J71*(0.95-'adjusted coverage'!K71))&lt;0,0,('adjusted coverage'!J71*(0.95-'adjusted coverage'!K71)))</f>
        <v>0</v>
      </c>
      <c r="K71" s="1">
        <f>'adjusted numbers'!J71-'adjusted numbers'!K71</f>
        <v>145.47679999999991</v>
      </c>
      <c r="L71" s="1">
        <f>'adjusted numbers'!K71-'adjusted numbers'!L71</f>
        <v>248.38320000000022</v>
      </c>
      <c r="M71" s="1">
        <f>IF(('adjusted coverage'!M71*(0.95-'adjusted coverage'!N71))&lt;0,0,('adjusted coverage'!M71*(0.95-'adjusted coverage'!N71)))</f>
        <v>3.5166999999999677</v>
      </c>
      <c r="N71" s="1">
        <f>'adjusted numbers'!M71-'adjusted numbers'!N71</f>
        <v>163.36670000000004</v>
      </c>
      <c r="O71" s="1">
        <f>'adjusted numbers'!N71-'adjusted numbers'!O71</f>
        <v>233.06129999999985</v>
      </c>
      <c r="P71" s="1">
        <f>IF(('adjusted coverage'!P71*(0.95-'adjusted coverage'!Q71))&lt;0,0,('adjusted coverage'!P71*(0.95-'adjusted coverage'!Q71)))</f>
        <v>27.100045500000249</v>
      </c>
      <c r="Q71" s="1">
        <f>'adjusted numbers'!P71-'adjusted numbers'!Q71</f>
        <v>193.20004550000021</v>
      </c>
      <c r="R71" s="1">
        <f>'adjusted numbers'!Q71-'adjusted numbers'!R71</f>
        <v>222.29993499999955</v>
      </c>
      <c r="S71" s="1">
        <f>IF(('adjusted coverage'!S71*(0.95-'adjusted coverage'!T71))&lt;0,0,('adjusted coverage'!S71*(0.95-'adjusted coverage'!T71)))</f>
        <v>0</v>
      </c>
      <c r="T71" s="1">
        <f>'adjusted numbers'!S71-'adjusted numbers'!T71</f>
        <v>125.30008889999999</v>
      </c>
      <c r="U71" s="1">
        <f>'adjusted numbers'!T71-'adjusted numbers'!U71</f>
        <v>213.6999936000002</v>
      </c>
      <c r="V71" s="1">
        <f>IF(('adjusted coverage'!V71*(0.95-'adjusted coverage'!W71))&lt;0,0,('adjusted coverage'!V71*(0.95-'adjusted coverage'!W71)))</f>
        <v>0</v>
      </c>
      <c r="W71" s="1">
        <f>'adjusted numbers'!V71-'adjusted numbers'!W71</f>
        <v>130.20000811999989</v>
      </c>
      <c r="X71" s="1">
        <f>'adjusted numbers'!W71-'adjusted numbers'!X71</f>
        <v>209.30010668000023</v>
      </c>
      <c r="Y71" s="1">
        <f>IF(('adjusted coverage'!Y71*(0.95-'adjusted coverage'!Z71))&lt;0,0,('adjusted coverage'!Y71*(0.95-'adjusted coverage'!Z71)))</f>
        <v>0</v>
      </c>
      <c r="Z71" s="1">
        <f>'adjusted numbers'!Y71-'adjusted numbers'!Z71</f>
        <v>144.90017947999968</v>
      </c>
      <c r="AA71" s="1">
        <f>'adjusted numbers'!Z71-'adjusted numbers'!AA71</f>
        <v>179.59993152000015</v>
      </c>
      <c r="AB71" s="1">
        <f>IF(('adjusted coverage'!AB71*(0.95-'adjusted coverage'!AC71))&lt;0,0,('adjusted coverage'!AB71*(0.95-'adjusted coverage'!AC71)))</f>
        <v>0</v>
      </c>
      <c r="AC71" s="1">
        <f>'adjusted numbers'!AB71-'adjusted numbers'!AC71</f>
        <v>118.30011710999997</v>
      </c>
      <c r="AD71" s="1">
        <f>'adjusted numbers'!AC71-'adjusted numbers'!AD71</f>
        <v>159.69999339000015</v>
      </c>
      <c r="AE71" s="1">
        <f>IF(('adjusted coverage'!AE71*(0.95-'adjusted coverage'!AF71))&lt;0,0,('adjusted coverage'!AE71*(0.95-'adjusted coverage'!AF71)))</f>
        <v>0</v>
      </c>
      <c r="AF71" s="1">
        <f>'adjusted numbers'!AE71-'adjusted numbers'!AF71</f>
        <v>109.20013376999987</v>
      </c>
      <c r="AG71" s="1">
        <f>'adjusted numbers'!AF71-'adjusted numbers'!AG71</f>
        <v>151.79989923000039</v>
      </c>
    </row>
    <row r="72" spans="1:33" x14ac:dyDescent="0.25">
      <c r="A72" t="s">
        <v>162</v>
      </c>
      <c r="B72" t="s">
        <v>163</v>
      </c>
      <c r="C72" t="s">
        <v>155</v>
      </c>
      <c r="D72" s="1">
        <f>IF(('adjusted coverage'!D72*(0.95-'adjusted coverage'!E72))&lt;0,0,('adjusted coverage'!D72*(0.95-'adjusted coverage'!E72)))</f>
        <v>0</v>
      </c>
      <c r="E72" s="1">
        <f>'adjusted numbers'!D72-'adjusted numbers'!E72</f>
        <v>92.646400000000085</v>
      </c>
      <c r="F72" s="1">
        <f>'adjusted numbers'!E72-'adjusted numbers'!F72</f>
        <v>238.23360000000002</v>
      </c>
      <c r="G72" s="1">
        <f>IF(('adjusted coverage'!G72*(0.95-'adjusted coverage'!H72))&lt;0,0,('adjusted coverage'!G72*(0.95-'adjusted coverage'!H72)))</f>
        <v>0</v>
      </c>
      <c r="H72" s="1">
        <f>'adjusted numbers'!G72-'adjusted numbers'!H72</f>
        <v>99.659000000000106</v>
      </c>
      <c r="I72" s="1">
        <f>'adjusted numbers'!H72-'adjusted numbers'!I72</f>
        <v>271.74099999999999</v>
      </c>
      <c r="J72" s="1">
        <f>IF(('adjusted coverage'!J72*(0.95-'adjusted coverage'!K72))&lt;0,0,('adjusted coverage'!J72*(0.95-'adjusted coverage'!K72)))</f>
        <v>0</v>
      </c>
      <c r="K72" s="1">
        <f>'adjusted numbers'!J72-'adjusted numbers'!K72</f>
        <v>117.38650000000007</v>
      </c>
      <c r="L72" s="1">
        <f>'adjusted numbers'!K72-'adjusted numbers'!L72</f>
        <v>265.26299999999992</v>
      </c>
      <c r="M72" s="1">
        <f>IF(('adjusted coverage'!M72*(0.95-'adjusted coverage'!N72))&lt;0,0,('adjusted coverage'!M72*(0.95-'adjusted coverage'!N72)))</f>
        <v>0</v>
      </c>
      <c r="N72" s="1">
        <f>'adjusted numbers'!M72-'adjusted numbers'!N72</f>
        <v>135.02719999999999</v>
      </c>
      <c r="O72" s="1">
        <f>'adjusted numbers'!N72-'adjusted numbers'!O72</f>
        <v>268.84879999999976</v>
      </c>
      <c r="P72" s="1">
        <f>IF(('adjusted coverage'!P72*(0.95-'adjusted coverage'!Q72))&lt;0,0,('adjusted coverage'!P72*(0.95-'adjusted coverage'!Q72)))</f>
        <v>20.349959329999837</v>
      </c>
      <c r="Q72" s="1">
        <f>'adjusted numbers'!P72-'adjusted numbers'!Q72</f>
        <v>171.49995932999991</v>
      </c>
      <c r="R72" s="1">
        <f>'adjusted numbers'!Q72-'adjusted numbers'!R72</f>
        <v>249.50010062000001</v>
      </c>
      <c r="S72" s="1">
        <f>IF(('adjusted coverage'!S72*(0.95-'adjusted coverage'!T72))&lt;0,0,('adjusted coverage'!S72*(0.95-'adjusted coverage'!T72)))</f>
        <v>0</v>
      </c>
      <c r="T72" s="1">
        <f>'adjusted numbers'!S72-'adjusted numbers'!T72</f>
        <v>148.40000951999991</v>
      </c>
      <c r="U72" s="1">
        <f>'adjusted numbers'!T72-'adjusted numbers'!U72</f>
        <v>276.60003198000004</v>
      </c>
      <c r="V72" s="1">
        <f>IF(('adjusted coverage'!V72*(0.95-'adjusted coverage'!W72))&lt;0,0,('adjusted coverage'!V72*(0.95-'adjusted coverage'!W72)))</f>
        <v>50.049940500000034</v>
      </c>
      <c r="W72" s="1">
        <f>'adjusted numbers'!V72-'adjusted numbers'!W72</f>
        <v>191.79994050000005</v>
      </c>
      <c r="X72" s="1">
        <f>'adjusted numbers'!W72-'adjusted numbers'!X72</f>
        <v>155.69990099999995</v>
      </c>
      <c r="Y72" s="1">
        <f>IF(('adjusted coverage'!Y72*(0.95-'adjusted coverage'!Z72))&lt;0,0,('adjusted coverage'!Y72*(0.95-'adjusted coverage'!Z72)))</f>
        <v>0</v>
      </c>
      <c r="Z72" s="1">
        <f>'adjusted numbers'!Y72-'adjusted numbers'!Z72</f>
        <v>62.999870149999879</v>
      </c>
      <c r="AA72" s="1">
        <f>'adjusted numbers'!Z72-'adjusted numbers'!AA72</f>
        <v>117.00006835000022</v>
      </c>
      <c r="AB72" s="1">
        <f>IF(('adjusted coverage'!AB72*(0.95-'adjusted coverage'!AC72))&lt;0,0,('adjusted coverage'!AB72*(0.95-'adjusted coverage'!AC72)))</f>
        <v>0</v>
      </c>
      <c r="AC72" s="1">
        <f>'adjusted numbers'!AB72-'adjusted numbers'!AC72</f>
        <v>69.999999300000127</v>
      </c>
      <c r="AD72" s="1">
        <f>'adjusted numbers'!AC72-'adjusted numbers'!AD72</f>
        <v>100.50002159999985</v>
      </c>
      <c r="AE72" s="1">
        <f>IF(('adjusted coverage'!AE72*(0.95-'adjusted coverage'!AF72))&lt;0,0,('adjusted coverage'!AE72*(0.95-'adjusted coverage'!AF72)))</f>
        <v>0</v>
      </c>
      <c r="AF72" s="1">
        <f>'adjusted numbers'!AE72-'adjusted numbers'!AF72</f>
        <v>72.100078120000035</v>
      </c>
      <c r="AG72" s="1">
        <f>'adjusted numbers'!AF72-'adjusted numbers'!AG72</f>
        <v>97.899886929999866</v>
      </c>
    </row>
    <row r="73" spans="1:33" x14ac:dyDescent="0.25">
      <c r="A73" t="s">
        <v>164</v>
      </c>
      <c r="B73" t="s">
        <v>165</v>
      </c>
      <c r="C73" t="s">
        <v>155</v>
      </c>
      <c r="D73" s="1">
        <f>IF(('adjusted coverage'!D73*(0.95-'adjusted coverage'!E73))&lt;0,0,('adjusted coverage'!D73*(0.95-'adjusted coverage'!E73)))</f>
        <v>0</v>
      </c>
      <c r="E73" s="1">
        <f>'adjusted numbers'!D73-'adjusted numbers'!E73</f>
        <v>80.184999999999945</v>
      </c>
      <c r="F73" s="1">
        <f>'adjusted numbers'!E73-'adjusted numbers'!F73</f>
        <v>172.97050000000036</v>
      </c>
      <c r="G73" s="1">
        <f>IF(('adjusted coverage'!G73*(0.95-'adjusted coverage'!H73))&lt;0,0,('adjusted coverage'!G73*(0.95-'adjusted coverage'!H73)))</f>
        <v>0</v>
      </c>
      <c r="H73" s="1">
        <f>'adjusted numbers'!G73-'adjusted numbers'!H73</f>
        <v>68.745600000000195</v>
      </c>
      <c r="I73" s="1">
        <f>'adjusted numbers'!H73-'adjusted numbers'!I73</f>
        <v>170.07839999999987</v>
      </c>
      <c r="J73" s="1">
        <f>IF(('adjusted coverage'!J73*(0.95-'adjusted coverage'!K73))&lt;0,0,('adjusted coverage'!J73*(0.95-'adjusted coverage'!K73)))</f>
        <v>0</v>
      </c>
      <c r="K73" s="1">
        <f>'adjusted numbers'!J73-'adjusted numbers'!K73</f>
        <v>86.031400000000076</v>
      </c>
      <c r="L73" s="1">
        <f>'adjusted numbers'!K73-'adjusted numbers'!L73</f>
        <v>177.78409999999985</v>
      </c>
      <c r="M73" s="1">
        <f>IF(('adjusted coverage'!M73*(0.95-'adjusted coverage'!N73))&lt;0,0,('adjusted coverage'!M73*(0.95-'adjusted coverage'!N73)))</f>
        <v>11.00279999999994</v>
      </c>
      <c r="N73" s="1">
        <f>'adjusted numbers'!M73-'adjusted numbers'!N73</f>
        <v>114.80279999999993</v>
      </c>
      <c r="O73" s="1">
        <f>'adjusted numbers'!N73-'adjusted numbers'!O73</f>
        <v>171.6851999999999</v>
      </c>
      <c r="P73" s="1">
        <f>IF(('adjusted coverage'!P73*(0.95-'adjusted coverage'!Q73))&lt;0,0,('adjusted coverage'!P73*(0.95-'adjusted coverage'!Q73)))</f>
        <v>42.399991039999975</v>
      </c>
      <c r="Q73" s="1">
        <f>'adjusted numbers'!P73-'adjusted numbers'!Q73</f>
        <v>151.19999103999999</v>
      </c>
      <c r="R73" s="1">
        <f>'adjusted numbers'!Q73-'adjusted numbers'!R73</f>
        <v>179.29991935999988</v>
      </c>
      <c r="S73" s="1">
        <f>IF(('adjusted coverage'!S73*(0.95-'adjusted coverage'!T73))&lt;0,0,('adjusted coverage'!S73*(0.95-'adjusted coverage'!T73)))</f>
        <v>20.699999999999719</v>
      </c>
      <c r="T73" s="1">
        <f>'adjusted numbers'!S73-'adjusted numbers'!T73</f>
        <v>140.69999999999982</v>
      </c>
      <c r="U73" s="1">
        <f>'adjusted numbers'!T73-'adjusted numbers'!U73</f>
        <v>189.79991999999993</v>
      </c>
      <c r="V73" s="1">
        <f>IF(('adjusted coverage'!V73*(0.95-'adjusted coverage'!W73))&lt;0,0,('adjusted coverage'!V73*(0.95-'adjusted coverage'!W73)))</f>
        <v>0</v>
      </c>
      <c r="W73" s="1">
        <f>'adjusted numbers'!V73-'adjusted numbers'!W73</f>
        <v>106.39993924000009</v>
      </c>
      <c r="X73" s="1">
        <f>'adjusted numbers'!W73-'adjusted numbers'!X73</f>
        <v>153.10001815999976</v>
      </c>
      <c r="Y73" s="1">
        <f>IF(('adjusted coverage'!Y73*(0.95-'adjusted coverage'!Z73))&lt;0,0,('adjusted coverage'!Y73*(0.95-'adjusted coverage'!Z73)))</f>
        <v>0</v>
      </c>
      <c r="Z73" s="1">
        <f>'adjusted numbers'!Y73-'adjusted numbers'!Z73</f>
        <v>111.30008652000015</v>
      </c>
      <c r="AA73" s="1">
        <f>'adjusted numbers'!Z73-'adjusted numbers'!AA73</f>
        <v>148.19994297999983</v>
      </c>
      <c r="AB73" s="1">
        <f>IF(('adjusted coverage'!AB73*(0.95-'adjusted coverage'!AC73))&lt;0,0,('adjusted coverage'!AB73*(0.95-'adjusted coverage'!AC73)))</f>
        <v>0</v>
      </c>
      <c r="AC73" s="1">
        <f>'adjusted numbers'!AB73-'adjusted numbers'!AC73</f>
        <v>116.19991488000005</v>
      </c>
      <c r="AD73" s="1">
        <f>'adjusted numbers'!AC73-'adjusted numbers'!AD73</f>
        <v>193.30003571999987</v>
      </c>
      <c r="AE73" s="1">
        <f>IF(('adjusted coverage'!AE73*(0.95-'adjusted coverage'!AF73))&lt;0,0,('adjusted coverage'!AE73*(0.95-'adjusted coverage'!AF73)))</f>
        <v>0</v>
      </c>
      <c r="AF73" s="1">
        <f>'adjusted numbers'!AE73-'adjusted numbers'!AF73</f>
        <v>66.499894160000167</v>
      </c>
      <c r="AG73" s="1">
        <f>'adjusted numbers'!AF73-'adjusted numbers'!AG73</f>
        <v>141.50011064</v>
      </c>
    </row>
    <row r="74" spans="1:33" x14ac:dyDescent="0.25">
      <c r="A74" t="s">
        <v>166</v>
      </c>
      <c r="B74" t="s">
        <v>167</v>
      </c>
      <c r="C74" t="s">
        <v>155</v>
      </c>
      <c r="D74" s="1">
        <f>IF(('adjusted coverage'!D74*(0.95-'adjusted coverage'!E74))&lt;0,0,('adjusted coverage'!D74*(0.95-'adjusted coverage'!E74)))</f>
        <v>0</v>
      </c>
      <c r="E74" s="1">
        <f>'adjusted numbers'!D74-'adjusted numbers'!E74</f>
        <v>122.36840000000029</v>
      </c>
      <c r="F74" s="1">
        <f>'adjusted numbers'!E74-'adjusted numbers'!F74</f>
        <v>386.99759999999969</v>
      </c>
      <c r="G74" s="1">
        <f>IF(('adjusted coverage'!G74*(0.95-'adjusted coverage'!H74))&lt;0,0,('adjusted coverage'!G74*(0.95-'adjusted coverage'!H74)))</f>
        <v>0</v>
      </c>
      <c r="H74" s="1">
        <f>'adjusted numbers'!G74-'adjusted numbers'!H74</f>
        <v>105.19810000000007</v>
      </c>
      <c r="I74" s="1">
        <f>'adjusted numbers'!H74-'adjusted numbers'!I74</f>
        <v>350.2514000000001</v>
      </c>
      <c r="J74" s="1">
        <f>IF(('adjusted coverage'!J74*(0.95-'adjusted coverage'!K74))&lt;0,0,('adjusted coverage'!J74*(0.95-'adjusted coverage'!K74)))</f>
        <v>1.1695999999998712</v>
      </c>
      <c r="K74" s="1">
        <f>'adjusted numbers'!J74-'adjusted numbers'!K74</f>
        <v>147.36959999999999</v>
      </c>
      <c r="L74" s="1">
        <f>'adjusted numbers'!K74-'adjusted numbers'!L74</f>
        <v>383.33640000000014</v>
      </c>
      <c r="M74" s="1">
        <f>IF(('adjusted coverage'!M74*(0.95-'adjusted coverage'!N74))&lt;0,0,('adjusted coverage'!M74*(0.95-'adjusted coverage'!N74)))</f>
        <v>36.114000000000033</v>
      </c>
      <c r="N74" s="1">
        <f>'adjusted numbers'!M74-'adjusted numbers'!N74</f>
        <v>175.01400000000012</v>
      </c>
      <c r="O74" s="1">
        <f>'adjusted numbers'!N74-'adjusted numbers'!O74</f>
        <v>294.46799999999985</v>
      </c>
      <c r="P74" s="1">
        <f>IF(('adjusted coverage'!P74*(0.95-'adjusted coverage'!Q74))&lt;0,0,('adjusted coverage'!P74*(0.95-'adjusted coverage'!Q74)))</f>
        <v>38.799996639999797</v>
      </c>
      <c r="Q74" s="1">
        <f>'adjusted numbers'!P74-'adjusted numbers'!Q74</f>
        <v>180.59999663999997</v>
      </c>
      <c r="R74" s="1">
        <f>'adjusted numbers'!Q74-'adjusted numbers'!R74</f>
        <v>257.39992596000002</v>
      </c>
      <c r="S74" s="1">
        <f>IF(('adjusted coverage'!S74*(0.95-'adjusted coverage'!T74))&lt;0,0,('adjusted coverage'!S74*(0.95-'adjusted coverage'!T74)))</f>
        <v>47.199964019999804</v>
      </c>
      <c r="T74" s="1">
        <f>'adjusted numbers'!S74-'adjusted numbers'!T74</f>
        <v>186.89996401999997</v>
      </c>
      <c r="U74" s="1">
        <f>'adjusted numbers'!T74-'adjusted numbers'!U74</f>
        <v>279.59996658</v>
      </c>
      <c r="V74" s="1">
        <f>IF(('adjusted coverage'!V74*(0.95-'adjusted coverage'!W74))&lt;0,0,('adjusted coverage'!V74*(0.95-'adjusted coverage'!W74)))</f>
        <v>0</v>
      </c>
      <c r="W74" s="1">
        <f>'adjusted numbers'!V74-'adjusted numbers'!W74</f>
        <v>99.399858599999789</v>
      </c>
      <c r="X74" s="1">
        <f>'adjusted numbers'!W74-'adjusted numbers'!X74</f>
        <v>147.10003219999999</v>
      </c>
      <c r="Y74" s="1">
        <f>IF(('adjusted coverage'!Y74*(0.95-'adjusted coverage'!Z74))&lt;0,0,('adjusted coverage'!Y74*(0.95-'adjusted coverage'!Z74)))</f>
        <v>0</v>
      </c>
      <c r="Z74" s="1">
        <f>'adjusted numbers'!Y74-'adjusted numbers'!Z74</f>
        <v>81.20011409999961</v>
      </c>
      <c r="AA74" s="1">
        <f>'adjusted numbers'!Z74-'adjusted numbers'!AA74</f>
        <v>116.29995840000038</v>
      </c>
      <c r="AB74" s="1">
        <f>IF(('adjusted coverage'!AB74*(0.95-'adjusted coverage'!AC74))&lt;0,0,('adjusted coverage'!AB74*(0.95-'adjusted coverage'!AC74)))</f>
        <v>0</v>
      </c>
      <c r="AC74" s="1">
        <f>'adjusted numbers'!AB74-'adjusted numbers'!AC74</f>
        <v>88.199959540000236</v>
      </c>
      <c r="AD74" s="1">
        <f>'adjusted numbers'!AC74-'adjusted numbers'!AD74</f>
        <v>155.30003131000012</v>
      </c>
      <c r="AE74" s="1">
        <f>IF(('adjusted coverage'!AE74*(0.95-'adjusted coverage'!AF74))&lt;0,0,('adjusted coverage'!AE74*(0.95-'adjusted coverage'!AF74)))</f>
        <v>0</v>
      </c>
      <c r="AF74" s="1">
        <f>'adjusted numbers'!AE74-'adjusted numbers'!AF74</f>
        <v>75.599805329999981</v>
      </c>
      <c r="AG74" s="1">
        <f>'adjusted numbers'!AF74-'adjusted numbers'!AG74</f>
        <v>137.39999582000019</v>
      </c>
    </row>
    <row r="75" spans="1:33" x14ac:dyDescent="0.25">
      <c r="A75" t="s">
        <v>168</v>
      </c>
      <c r="B75" t="s">
        <v>169</v>
      </c>
      <c r="C75" t="s">
        <v>155</v>
      </c>
      <c r="D75" s="1">
        <f>IF(('adjusted coverage'!D75*(0.95-'adjusted coverage'!E75))&lt;0,0,('adjusted coverage'!D75*(0.95-'adjusted coverage'!E75)))</f>
        <v>0</v>
      </c>
      <c r="E75" s="1">
        <f>'adjusted numbers'!D75-'adjusted numbers'!E75</f>
        <v>113.47070000000031</v>
      </c>
      <c r="F75" s="1">
        <f>'adjusted numbers'!E75-'adjusted numbers'!F75</f>
        <v>202.61080000000084</v>
      </c>
      <c r="G75" s="1">
        <f>IF(('adjusted coverage'!G75*(0.95-'adjusted coverage'!H75))&lt;0,0,('adjusted coverage'!G75*(0.95-'adjusted coverage'!H75)))</f>
        <v>0</v>
      </c>
      <c r="H75" s="1">
        <f>'adjusted numbers'!G75-'adjusted numbers'!H75</f>
        <v>75.956300000000738</v>
      </c>
      <c r="I75" s="1">
        <f>'adjusted numbers'!H75-'adjusted numbers'!I75</f>
        <v>184.23269999999957</v>
      </c>
      <c r="J75" s="1">
        <f>IF(('adjusted coverage'!J75*(0.95-'adjusted coverage'!K75))&lt;0,0,('adjusted coverage'!J75*(0.95-'adjusted coverage'!K75)))</f>
        <v>0</v>
      </c>
      <c r="K75" s="1">
        <f>'adjusted numbers'!J75-'adjusted numbers'!K75</f>
        <v>111.95380000000023</v>
      </c>
      <c r="L75" s="1">
        <f>'adjusted numbers'!K75-'adjusted numbers'!L75</f>
        <v>174.3747000000003</v>
      </c>
      <c r="M75" s="1">
        <f>IF(('adjusted coverage'!M75*(0.95-'adjusted coverage'!N75))&lt;0,0,('adjusted coverage'!M75*(0.95-'adjusted coverage'!N75)))</f>
        <v>0</v>
      </c>
      <c r="N75" s="1">
        <f>'adjusted numbers'!M75-'adjusted numbers'!N75</f>
        <v>118.80819999999903</v>
      </c>
      <c r="O75" s="1">
        <f>'adjusted numbers'!N75-'adjusted numbers'!O75</f>
        <v>190.54130000000123</v>
      </c>
      <c r="P75" s="1">
        <f>IF(('adjusted coverage'!P75*(0.95-'adjusted coverage'!Q75))&lt;0,0,('adjusted coverage'!P75*(0.95-'adjusted coverage'!Q75)))</f>
        <v>6.4001093400001814</v>
      </c>
      <c r="Q75" s="1">
        <f>'adjusted numbers'!P75-'adjusted numbers'!Q75</f>
        <v>133.70010934000038</v>
      </c>
      <c r="R75" s="1">
        <f>'adjusted numbers'!Q75-'adjusted numbers'!R75</f>
        <v>217.29997975999959</v>
      </c>
      <c r="S75" s="1">
        <f>IF(('adjusted coverage'!S75*(0.95-'adjusted coverage'!T75))&lt;0,0,('adjusted coverage'!S75*(0.95-'adjusted coverage'!T75)))</f>
        <v>0</v>
      </c>
      <c r="T75" s="1">
        <f>'adjusted numbers'!S75-'adjusted numbers'!T75</f>
        <v>109.20000861000017</v>
      </c>
      <c r="U75" s="1">
        <f>'adjusted numbers'!T75-'adjusted numbers'!U75</f>
        <v>184.79998449000004</v>
      </c>
      <c r="V75" s="1">
        <f>IF(('adjusted coverage'!V75*(0.95-'adjusted coverage'!W75))&lt;0,0,('adjusted coverage'!V75*(0.95-'adjusted coverage'!W75)))</f>
        <v>0</v>
      </c>
      <c r="W75" s="1">
        <f>'adjusted numbers'!V75-'adjusted numbers'!W75</f>
        <v>97.999934129999929</v>
      </c>
      <c r="X75" s="1">
        <f>'adjusted numbers'!W75-'adjusted numbers'!X75</f>
        <v>173.50002972000038</v>
      </c>
      <c r="Y75" s="1">
        <f>IF(('adjusted coverage'!Y75*(0.95-'adjusted coverage'!Z75))&lt;0,0,('adjusted coverage'!Y75*(0.95-'adjusted coverage'!Z75)))</f>
        <v>0</v>
      </c>
      <c r="Z75" s="1">
        <f>'adjusted numbers'!Y75-'adjusted numbers'!Z75</f>
        <v>72.799991389999832</v>
      </c>
      <c r="AA75" s="1">
        <f>'adjusted numbers'!Z75-'adjusted numbers'!AA75</f>
        <v>159.20008321000023</v>
      </c>
      <c r="AB75" s="1">
        <f>IF(('adjusted coverage'!AB75*(0.95-'adjusted coverage'!AC75))&lt;0,0,('adjusted coverage'!AB75*(0.95-'adjusted coverage'!AC75)))</f>
        <v>0</v>
      </c>
      <c r="AC75" s="1">
        <f>'adjusted numbers'!AB75-'adjusted numbers'!AC75</f>
        <v>90.299966750000294</v>
      </c>
      <c r="AD75" s="1">
        <f>'adjusted numbers'!AC75-'adjusted numbers'!AD75</f>
        <v>138.70004199999994</v>
      </c>
      <c r="AE75" s="1">
        <f>IF(('adjusted coverage'!AE75*(0.95-'adjusted coverage'!AF75))&lt;0,0,('adjusted coverage'!AE75*(0.95-'adjusted coverage'!AF75)))</f>
        <v>0</v>
      </c>
      <c r="AF75" s="1">
        <f>'adjusted numbers'!AE75-'adjusted numbers'!AF75</f>
        <v>69.300083580000319</v>
      </c>
      <c r="AG75" s="1">
        <f>'adjusted numbers'!AF75-'adjusted numbers'!AG75</f>
        <v>151.69995161999941</v>
      </c>
    </row>
    <row r="76" spans="1:33" x14ac:dyDescent="0.25">
      <c r="A76" t="s">
        <v>170</v>
      </c>
      <c r="B76" t="s">
        <v>171</v>
      </c>
      <c r="C76" t="s">
        <v>155</v>
      </c>
      <c r="D76" s="1">
        <f>IF(('adjusted coverage'!D76*(0.95-'adjusted coverage'!E76))&lt;0,0,('adjusted coverage'!D76*(0.95-'adjusted coverage'!E76)))</f>
        <v>0</v>
      </c>
      <c r="E76" s="1">
        <f>'adjusted numbers'!D76-'adjusted numbers'!E76</f>
        <v>123.35330000000022</v>
      </c>
      <c r="F76" s="1">
        <f>'adjusted numbers'!E76-'adjusted numbers'!F76</f>
        <v>197.00370000000021</v>
      </c>
      <c r="G76" s="1">
        <f>IF(('adjusted coverage'!G76*(0.95-'adjusted coverage'!H76))&lt;0,0,('adjusted coverage'!G76*(0.95-'adjusted coverage'!H76)))</f>
        <v>0</v>
      </c>
      <c r="H76" s="1">
        <f>'adjusted numbers'!G76-'adjusted numbers'!H76</f>
        <v>126.61599999999999</v>
      </c>
      <c r="I76" s="1">
        <f>'adjusted numbers'!H76-'adjusted numbers'!I76</f>
        <v>179.48799999999983</v>
      </c>
      <c r="J76" s="1">
        <f>IF(('adjusted coverage'!J76*(0.95-'adjusted coverage'!K76))&lt;0,0,('adjusted coverage'!J76*(0.95-'adjusted coverage'!K76)))</f>
        <v>28.14070000000013</v>
      </c>
      <c r="K76" s="1">
        <f>'adjusted numbers'!J76-'adjusted numbers'!K76</f>
        <v>165.3407000000002</v>
      </c>
      <c r="L76" s="1">
        <f>'adjusted numbers'!K76-'adjusted numbers'!L76</f>
        <v>178.40130000000045</v>
      </c>
      <c r="M76" s="1">
        <f>IF(('adjusted coverage'!M76*(0.95-'adjusted coverage'!N76))&lt;0,0,('adjusted coverage'!M76*(0.95-'adjusted coverage'!N76)))</f>
        <v>46.286399999999546</v>
      </c>
      <c r="N76" s="1">
        <f>'adjusted numbers'!M76-'adjusted numbers'!N76</f>
        <v>172.58639999999968</v>
      </c>
      <c r="O76" s="1">
        <f>'adjusted numbers'!N76-'adjusted numbers'!O76</f>
        <v>177.43060000000105</v>
      </c>
      <c r="P76" s="1">
        <f>IF(('adjusted coverage'!P76*(0.95-'adjusted coverage'!Q76))&lt;0,0,('adjusted coverage'!P76*(0.95-'adjusted coverage'!Q76)))</f>
        <v>61.450087079999882</v>
      </c>
      <c r="Q76" s="1">
        <f>'adjusted numbers'!P76-'adjusted numbers'!Q76</f>
        <v>187.60008707999987</v>
      </c>
      <c r="R76" s="1">
        <f>'adjusted numbers'!Q76-'adjusted numbers'!R76</f>
        <v>166.40002452000044</v>
      </c>
      <c r="S76" s="1">
        <f>IF(('adjusted coverage'!S76*(0.95-'adjusted coverage'!T76))&lt;0,0,('adjusted coverage'!S76*(0.95-'adjusted coverage'!T76)))</f>
        <v>52.599973959999936</v>
      </c>
      <c r="T76" s="1">
        <f>'adjusted numbers'!S76-'adjusted numbers'!T76</f>
        <v>184.79997395999999</v>
      </c>
      <c r="U76" s="1">
        <f>'adjusted numbers'!T76-'adjusted numbers'!U76</f>
        <v>176.20002023999996</v>
      </c>
      <c r="V76" s="1">
        <f>IF(('adjusted coverage'!V76*(0.95-'adjusted coverage'!W76))&lt;0,0,('adjusted coverage'!V76*(0.95-'adjusted coverage'!W76)))</f>
        <v>35.399942879999919</v>
      </c>
      <c r="W76" s="1">
        <f>'adjusted numbers'!V76-'adjusted numbers'!W76</f>
        <v>174.29994287999989</v>
      </c>
      <c r="X76" s="1">
        <f>'adjusted numbers'!W76-'adjusted numbers'!X76</f>
        <v>222.70000902000038</v>
      </c>
      <c r="Y76" s="1">
        <f>IF(('adjusted coverage'!Y76*(0.95-'adjusted coverage'!Z76))&lt;0,0,('adjusted coverage'!Y76*(0.95-'adjusted coverage'!Z76)))</f>
        <v>175.40000979999994</v>
      </c>
      <c r="Z76" s="1">
        <f>'adjusted numbers'!Y76-'adjusted numbers'!Z76</f>
        <v>322.00000980000004</v>
      </c>
      <c r="AA76" s="1">
        <f>'adjusted numbers'!Z76-'adjusted numbers'!AA76</f>
        <v>138.00000420000015</v>
      </c>
      <c r="AB76" s="1">
        <f>IF(('adjusted coverage'!AB76*(0.95-'adjusted coverage'!AC76))&lt;0,0,('adjusted coverage'!AB76*(0.95-'adjusted coverage'!AC76)))</f>
        <v>0</v>
      </c>
      <c r="AC76" s="1">
        <f>'adjusted numbers'!AB76-'adjusted numbers'!AC76</f>
        <v>140.69991558000038</v>
      </c>
      <c r="AD76" s="1">
        <f>'adjusted numbers'!AC76-'adjusted numbers'!AD76</f>
        <v>169.80000346999987</v>
      </c>
      <c r="AE76" s="1">
        <f>IF(('adjusted coverage'!AE76*(0.95-'adjusted coverage'!AF76))&lt;0,0,('adjusted coverage'!AE76*(0.95-'adjusted coverage'!AF76)))</f>
        <v>3.7499835500000041</v>
      </c>
      <c r="AF76" s="1">
        <f>'adjusted numbers'!AE76-'adjusted numbers'!AF76</f>
        <v>163.09998355000016</v>
      </c>
      <c r="AG76" s="1">
        <f>'adjusted numbers'!AF76-'adjusted numbers'!AG76</f>
        <v>232.40002374999995</v>
      </c>
    </row>
    <row r="77" spans="1:33" x14ac:dyDescent="0.25">
      <c r="A77" t="s">
        <v>172</v>
      </c>
      <c r="B77" t="s">
        <v>173</v>
      </c>
      <c r="C77" t="s">
        <v>155</v>
      </c>
      <c r="D77" s="1">
        <f>IF(('adjusted coverage'!D77*(0.95-'adjusted coverage'!E77))&lt;0,0,('adjusted coverage'!D77*(0.95-'adjusted coverage'!E77)))</f>
        <v>137.59790000000075</v>
      </c>
      <c r="E77" s="1">
        <f>'adjusted numbers'!D77-'adjusted numbers'!E77</f>
        <v>405.64790000000085</v>
      </c>
      <c r="F77" s="1">
        <f>'adjusted numbers'!E77-'adjusted numbers'!F77</f>
        <v>735.58059999999932</v>
      </c>
      <c r="G77" s="1">
        <f>IF(('adjusted coverage'!G77*(0.95-'adjusted coverage'!H77))&lt;0,0,('adjusted coverage'!G77*(0.95-'adjusted coverage'!H77)))</f>
        <v>158.03420000000057</v>
      </c>
      <c r="H77" s="1">
        <f>'adjusted numbers'!G77-'adjusted numbers'!H77</f>
        <v>428.6842000000006</v>
      </c>
      <c r="I77" s="1">
        <f>'adjusted numbers'!H77-'adjusted numbers'!I77</f>
        <v>796.8787999999995</v>
      </c>
      <c r="J77" s="1">
        <f>IF(('adjusted coverage'!J77*(0.95-'adjusted coverage'!K77))&lt;0,0,('adjusted coverage'!J77*(0.95-'adjusted coverage'!K77)))</f>
        <v>203.07229999999902</v>
      </c>
      <c r="K77" s="1">
        <f>'adjusted numbers'!J77-'adjusted numbers'!K77</f>
        <v>473.12229999999909</v>
      </c>
      <c r="L77" s="1">
        <f>'adjusted numbers'!K77-'adjusted numbers'!L77</f>
        <v>775.33770000000095</v>
      </c>
      <c r="M77" s="1">
        <f>IF(('adjusted coverage'!M77*(0.95-'adjusted coverage'!N77))&lt;0,0,('adjusted coverage'!M77*(0.95-'adjusted coverage'!N77)))</f>
        <v>211.64840000000078</v>
      </c>
      <c r="N77" s="1">
        <f>'adjusted numbers'!M77-'adjusted numbers'!N77</f>
        <v>478.94840000000113</v>
      </c>
      <c r="O77" s="1">
        <f>'adjusted numbers'!N77-'adjusted numbers'!O77</f>
        <v>794.60710000000063</v>
      </c>
      <c r="P77" s="1">
        <f>IF(('adjusted coverage'!P77*(0.95-'adjusted coverage'!Q77))&lt;0,0,('adjusted coverage'!P77*(0.95-'adjusted coverage'!Q77)))</f>
        <v>171.85012032999998</v>
      </c>
      <c r="Q77" s="1">
        <f>'adjusted numbers'!P77-'adjusted numbers'!Q77</f>
        <v>436.80012033000003</v>
      </c>
      <c r="R77" s="1">
        <f>'adjusted numbers'!Q77-'adjusted numbers'!R77</f>
        <v>809.19985096999972</v>
      </c>
      <c r="S77" s="1">
        <f>IF(('adjusted coverage'!S77*(0.95-'adjusted coverage'!T77))&lt;0,0,('adjusted coverage'!S77*(0.95-'adjusted coverage'!T77)))</f>
        <v>208.35006748000009</v>
      </c>
      <c r="T77" s="1">
        <f>'adjusted numbers'!S77-'adjusted numbers'!T77</f>
        <v>492.80006748000051</v>
      </c>
      <c r="U77" s="1">
        <f>'adjusted numbers'!T77-'adjusted numbers'!U77</f>
        <v>713.19994896999924</v>
      </c>
      <c r="V77" s="1">
        <f>IF(('adjusted coverage'!V77*(0.95-'adjusted coverage'!W77))&lt;0,0,('adjusted coverage'!V77*(0.95-'adjusted coverage'!W77)))</f>
        <v>116.19999999999946</v>
      </c>
      <c r="W77" s="1">
        <f>'adjusted numbers'!V77-'adjusted numbers'!W77</f>
        <v>406.69999999999982</v>
      </c>
      <c r="X77" s="1">
        <f>'adjusted numbers'!W77-'adjusted numbers'!X77</f>
        <v>598.29985600000055</v>
      </c>
      <c r="Y77" s="1">
        <f>IF(('adjusted coverage'!Y77*(0.95-'adjusted coverage'!Z77))&lt;0,0,('adjusted coverage'!Y77*(0.95-'adjusted coverage'!Z77)))</f>
        <v>77.10013663999915</v>
      </c>
      <c r="Z77" s="1">
        <f>'adjusted numbers'!Y77-'adjusted numbers'!Z77</f>
        <v>381.50013663999925</v>
      </c>
      <c r="AA77" s="1">
        <f>'adjusted numbers'!Z77-'adjusted numbers'!AA77</f>
        <v>483.49994976000016</v>
      </c>
      <c r="AB77" s="1">
        <f>IF(('adjusted coverage'!AB77*(0.95-'adjusted coverage'!AC77))&lt;0,0,('adjusted coverage'!AB77*(0.95-'adjusted coverage'!AC77)))</f>
        <v>78.350131460000156</v>
      </c>
      <c r="AC77" s="1">
        <f>'adjusted numbers'!AB77-'adjusted numbers'!AC77</f>
        <v>395.50013146000038</v>
      </c>
      <c r="AD77" s="1">
        <f>'adjusted numbers'!AC77-'adjusted numbers'!AD77</f>
        <v>488.49999228999968</v>
      </c>
      <c r="AE77" s="1">
        <f>IF(('adjusted coverage'!AE77*(0.95-'adjusted coverage'!AF77))&lt;0,0,('adjusted coverage'!AE77*(0.95-'adjusted coverage'!AF77)))</f>
        <v>24.949972350000227</v>
      </c>
      <c r="AF77" s="1">
        <f>'adjusted numbers'!AE77-'adjusted numbers'!AF77</f>
        <v>354.19997235000028</v>
      </c>
      <c r="AG77" s="1">
        <f>'adjusted numbers'!AF77-'adjusted numbers'!AG77</f>
        <v>440.7998341499997</v>
      </c>
    </row>
    <row r="78" spans="1:33" s="4" customFormat="1" x14ac:dyDescent="0.25">
      <c r="A78" s="4" t="s">
        <v>445</v>
      </c>
      <c r="B78" s="4" t="s">
        <v>433</v>
      </c>
      <c r="C78" s="4" t="s">
        <v>155</v>
      </c>
      <c r="D78" s="5">
        <f>SUM(D68:D77)</f>
        <v>137.59790000000075</v>
      </c>
      <c r="E78" s="5">
        <f t="shared" ref="E78:AG78" si="30">SUM(E68:E77)</f>
        <v>1429.5911000000019</v>
      </c>
      <c r="F78" s="5">
        <f t="shared" si="30"/>
        <v>3046.8374000000003</v>
      </c>
      <c r="G78" s="5">
        <f t="shared" si="30"/>
        <v>169.1063000000006</v>
      </c>
      <c r="H78" s="5">
        <f t="shared" si="30"/>
        <v>1434.0403000000019</v>
      </c>
      <c r="I78" s="5">
        <f t="shared" si="30"/>
        <v>2979.4696999999983</v>
      </c>
      <c r="J78" s="5">
        <f t="shared" si="30"/>
        <v>259.29199999999901</v>
      </c>
      <c r="K78" s="5">
        <f t="shared" si="30"/>
        <v>1698.2384999999997</v>
      </c>
      <c r="L78" s="5">
        <f t="shared" si="30"/>
        <v>2928.3130000000015</v>
      </c>
      <c r="M78" s="5">
        <f t="shared" si="30"/>
        <v>426.70939999999916</v>
      </c>
      <c r="N78" s="5">
        <f t="shared" si="30"/>
        <v>1912.1437999999994</v>
      </c>
      <c r="O78" s="5">
        <f t="shared" si="30"/>
        <v>2862.4922000000024</v>
      </c>
      <c r="P78" s="5">
        <f t="shared" si="30"/>
        <v>521.20016323999948</v>
      </c>
      <c r="Q78" s="5">
        <f t="shared" si="30"/>
        <v>2018.1001184399997</v>
      </c>
      <c r="R78" s="5">
        <f t="shared" si="30"/>
        <v>2768.8995045099996</v>
      </c>
      <c r="S78" s="5">
        <f t="shared" si="30"/>
        <v>395.24990710999947</v>
      </c>
      <c r="T78" s="5">
        <f t="shared" si="30"/>
        <v>1865.4999357400006</v>
      </c>
      <c r="U78" s="5">
        <f t="shared" si="30"/>
        <v>2721.4999915599992</v>
      </c>
      <c r="V78" s="5">
        <f t="shared" si="30"/>
        <v>214.89970718999973</v>
      </c>
      <c r="W78" s="5">
        <f t="shared" si="30"/>
        <v>1635.1993730099998</v>
      </c>
      <c r="X78" s="5">
        <f t="shared" si="30"/>
        <v>2336.3001700900018</v>
      </c>
      <c r="Y78" s="5">
        <f t="shared" si="30"/>
        <v>252.50014643999907</v>
      </c>
      <c r="Z78" s="5">
        <f t="shared" si="30"/>
        <v>1523.2000955499989</v>
      </c>
      <c r="AA78" s="5">
        <f t="shared" si="30"/>
        <v>1823.8001449000012</v>
      </c>
      <c r="AB78" s="5">
        <f t="shared" si="30"/>
        <v>78.350131460000156</v>
      </c>
      <c r="AC78" s="5">
        <f t="shared" si="30"/>
        <v>1310.3998956300015</v>
      </c>
      <c r="AD78" s="5">
        <f t="shared" si="30"/>
        <v>1842.1000176199996</v>
      </c>
      <c r="AE78" s="5">
        <f t="shared" si="30"/>
        <v>28.69995590000023</v>
      </c>
      <c r="AF78" s="5">
        <f t="shared" si="30"/>
        <v>1162.000093520001</v>
      </c>
      <c r="AG78" s="5">
        <f t="shared" si="30"/>
        <v>1716.9996510299998</v>
      </c>
    </row>
    <row r="79" spans="1:33" x14ac:dyDescent="0.25">
      <c r="A79" t="s">
        <v>174</v>
      </c>
      <c r="B79" t="s">
        <v>175</v>
      </c>
      <c r="C79" t="s">
        <v>176</v>
      </c>
      <c r="D79" s="1">
        <f>IF(('adjusted coverage'!D79*(0.95-'adjusted coverage'!E79))&lt;0,0,('adjusted coverage'!D79*(0.95-'adjusted coverage'!E79)))</f>
        <v>47.655599999999659</v>
      </c>
      <c r="E79" s="1">
        <f>'adjusted numbers'!D79-'adjusted numbers'!E79</f>
        <v>205.45559999999978</v>
      </c>
      <c r="F79" s="1">
        <f>'adjusted numbers'!E79-'adjusted numbers'!F79</f>
        <v>274.25639999999976</v>
      </c>
      <c r="G79" s="1">
        <f>IF(('adjusted coverage'!G79*(0.95-'adjusted coverage'!H79))&lt;0,0,('adjusted coverage'!G79*(0.95-'adjusted coverage'!H79)))</f>
        <v>57.138399999999606</v>
      </c>
      <c r="H79" s="1">
        <f>'adjusted numbers'!G79-'adjusted numbers'!H79</f>
        <v>223.23839999999973</v>
      </c>
      <c r="I79" s="1">
        <f>'adjusted numbers'!H79-'adjusted numbers'!I79</f>
        <v>343.16260000000011</v>
      </c>
      <c r="J79" s="1">
        <f>IF(('adjusted coverage'!J79*(0.95-'adjusted coverage'!K79))&lt;0,0,('adjusted coverage'!J79*(0.95-'adjusted coverage'!K79)))</f>
        <v>41.833999999999676</v>
      </c>
      <c r="K79" s="1">
        <f>'adjusted numbers'!J79-'adjusted numbers'!K79</f>
        <v>202.73399999999992</v>
      </c>
      <c r="L79" s="1">
        <f>'adjusted numbers'!K79-'adjusted numbers'!L79</f>
        <v>347.54400000000032</v>
      </c>
      <c r="M79" s="1">
        <f>IF(('adjusted coverage'!M79*(0.95-'adjusted coverage'!N79))&lt;0,0,('adjusted coverage'!M79*(0.95-'adjusted coverage'!N79)))</f>
        <v>118.56959999999947</v>
      </c>
      <c r="N79" s="1">
        <f>'adjusted numbers'!M79-'adjusted numbers'!N79</f>
        <v>279.66959999999972</v>
      </c>
      <c r="O79" s="1">
        <f>'adjusted numbers'!N79-'adjusted numbers'!O79</f>
        <v>298.67940000000044</v>
      </c>
      <c r="P79" s="1">
        <f>IF(('adjusted coverage'!P79*(0.95-'adjusted coverage'!Q79))&lt;0,0,('adjusted coverage'!P79*(0.95-'adjusted coverage'!Q79)))</f>
        <v>158.85008385999964</v>
      </c>
      <c r="Q79" s="1">
        <f>'adjusted numbers'!P79-'adjusted numbers'!Q79</f>
        <v>322.0000838599999</v>
      </c>
      <c r="R79" s="1">
        <f>'adjusted numbers'!Q79-'adjusted numbers'!R79</f>
        <v>325.99990189000027</v>
      </c>
      <c r="S79" s="1">
        <f>IF(('adjusted coverage'!S79*(0.95-'adjusted coverage'!T79))&lt;0,0,('adjusted coverage'!S79*(0.95-'adjusted coverage'!T79)))</f>
        <v>77.300044800000379</v>
      </c>
      <c r="T79" s="1">
        <f>'adjusted numbers'!S79-'adjusted numbers'!T79</f>
        <v>240.10004480000043</v>
      </c>
      <c r="U79" s="1">
        <f>'adjusted numbers'!T79-'adjusted numbers'!U79</f>
        <v>281.8999216000002</v>
      </c>
      <c r="V79" s="1">
        <f>IF(('adjusted coverage'!V79*(0.95-'adjusted coverage'!W79))&lt;0,0,('adjusted coverage'!V79*(0.95-'adjusted coverage'!W79)))</f>
        <v>83.699764519999633</v>
      </c>
      <c r="W79" s="1">
        <f>'adjusted numbers'!V79-'adjusted numbers'!W79</f>
        <v>263.89976451999974</v>
      </c>
      <c r="X79" s="1">
        <f>'adjusted numbers'!W79-'adjusted numbers'!X79</f>
        <v>336.59997688000021</v>
      </c>
      <c r="Y79" s="1">
        <f>IF(('adjusted coverage'!Y79*(0.95-'adjusted coverage'!Z79))&lt;0,0,('adjusted coverage'!Y79*(0.95-'adjusted coverage'!Z79)))</f>
        <v>11.64998466999962</v>
      </c>
      <c r="Z79" s="1">
        <f>'adjusted numbers'!Y79-'adjusted numbers'!Z79</f>
        <v>195.29998466999996</v>
      </c>
      <c r="AA79" s="1">
        <f>'adjusted numbers'!Z79-'adjusted numbers'!AA79</f>
        <v>278.70011437999983</v>
      </c>
      <c r="AB79" s="1">
        <f>IF(('adjusted coverage'!AB79*(0.95-'adjusted coverage'!AC79))&lt;0,0,('adjusted coverage'!AB79*(0.95-'adjusted coverage'!AC79)))</f>
        <v>0</v>
      </c>
      <c r="AC79" s="1">
        <f>'adjusted numbers'!AB79-'adjusted numbers'!AC79</f>
        <v>139.29996157000005</v>
      </c>
      <c r="AD79" s="1">
        <f>'adjusted numbers'!AC79-'adjusted numbers'!AD79</f>
        <v>190.19993317999979</v>
      </c>
      <c r="AE79" s="1">
        <f>IF(('adjusted coverage'!AE79*(0.95-'adjusted coverage'!AF79))&lt;0,0,('adjusted coverage'!AE79*(0.95-'adjusted coverage'!AF79)))</f>
        <v>0</v>
      </c>
      <c r="AF79" s="1">
        <f>'adjusted numbers'!AE79-'adjusted numbers'!AF79</f>
        <v>167.2999942600004</v>
      </c>
      <c r="AG79" s="1">
        <f>'adjusted numbers'!AF79-'adjusted numbers'!AG79</f>
        <v>210.20005723999975</v>
      </c>
    </row>
    <row r="80" spans="1:33" x14ac:dyDescent="0.25">
      <c r="A80" t="s">
        <v>177</v>
      </c>
      <c r="B80" t="s">
        <v>178</v>
      </c>
      <c r="C80" t="s">
        <v>176</v>
      </c>
      <c r="D80" s="1">
        <f>IF(('adjusted coverage'!D80*(0.95-'adjusted coverage'!E80))&lt;0,0,('adjusted coverage'!D80*(0.95-'adjusted coverage'!E80)))</f>
        <v>33.799999999999791</v>
      </c>
      <c r="E80" s="1">
        <f>'adjusted numbers'!D80-'adjusted numbers'!E80</f>
        <v>156.09999999999991</v>
      </c>
      <c r="F80" s="1">
        <f>'adjusted numbers'!E80-'adjusted numbers'!F80</f>
        <v>215.90000000000009</v>
      </c>
      <c r="G80" s="1">
        <f>IF(('adjusted coverage'!G80*(0.95-'adjusted coverage'!H80))&lt;0,0,('adjusted coverage'!G80*(0.95-'adjusted coverage'!H80)))</f>
        <v>168.21420000000009</v>
      </c>
      <c r="H80" s="1">
        <f>'adjusted numbers'!G80-'adjusted numbers'!H80</f>
        <v>295.26420000000007</v>
      </c>
      <c r="I80" s="1">
        <f>'adjusted numbers'!H80-'adjusted numbers'!I80</f>
        <v>361.58429999999998</v>
      </c>
      <c r="J80" s="1">
        <f>IF(('adjusted coverage'!J80*(0.95-'adjusted coverage'!K80))&lt;0,0,('adjusted coverage'!J80*(0.95-'adjusted coverage'!K80)))</f>
        <v>76.500000000000128</v>
      </c>
      <c r="K80" s="1">
        <f>'adjusted numbers'!J80-'adjusted numbers'!K80</f>
        <v>198.80000000000018</v>
      </c>
      <c r="L80" s="1">
        <f>'adjusted numbers'!K80-'adjusted numbers'!L80</f>
        <v>227.19999999999982</v>
      </c>
      <c r="M80" s="1">
        <f>IF(('adjusted coverage'!M80*(0.95-'adjusted coverage'!N80))&lt;0,0,('adjusted coverage'!M80*(0.95-'adjusted coverage'!N80)))</f>
        <v>117.1</v>
      </c>
      <c r="N80" s="1">
        <f>'adjusted numbers'!M80-'adjusted numbers'!N80</f>
        <v>239.40000000000009</v>
      </c>
      <c r="O80" s="1">
        <f>'adjusted numbers'!N80-'adjusted numbers'!O80</f>
        <v>205.09999999999991</v>
      </c>
      <c r="P80" s="1">
        <f>IF(('adjusted coverage'!P80*(0.95-'adjusted coverage'!Q80))&lt;0,0,('adjusted coverage'!P80*(0.95-'adjusted coverage'!Q80)))</f>
        <v>179.55008190000009</v>
      </c>
      <c r="Q80" s="1">
        <f>'adjusted numbers'!P80-'adjusted numbers'!Q80</f>
        <v>315.00008190000017</v>
      </c>
      <c r="R80" s="1">
        <f>'adjusted numbers'!Q80-'adjusted numbers'!R80</f>
        <v>441.49995224999975</v>
      </c>
      <c r="S80" s="1">
        <f>IF(('adjusted coverage'!S80*(0.95-'adjusted coverage'!T80))&lt;0,0,('adjusted coverage'!S80*(0.95-'adjusted coverage'!T80)))</f>
        <v>102.04989856999958</v>
      </c>
      <c r="T80" s="1">
        <f>'adjusted numbers'!S80-'adjusted numbers'!T80</f>
        <v>250.59989856999982</v>
      </c>
      <c r="U80" s="1">
        <f>'adjusted numbers'!T80-'adjusted numbers'!U80</f>
        <v>336.90005078000013</v>
      </c>
      <c r="V80" s="1">
        <f>IF(('adjusted coverage'!V80*(0.95-'adjusted coverage'!W80))&lt;0,0,('adjusted coverage'!V80*(0.95-'adjusted coverage'!W80)))</f>
        <v>179.64992572999967</v>
      </c>
      <c r="W80" s="1">
        <f>'adjusted numbers'!V80-'adjusted numbers'!W80</f>
        <v>331.79992572999981</v>
      </c>
      <c r="X80" s="1">
        <f>'adjusted numbers'!W80-'adjusted numbers'!X80</f>
        <v>523.69996527000012</v>
      </c>
      <c r="Y80" s="1">
        <f>IF(('adjusted coverage'!Y80*(0.95-'adjusted coverage'!Z80))&lt;0,0,('adjusted coverage'!Y80*(0.95-'adjusted coverage'!Z80)))</f>
        <v>50.450103039999576</v>
      </c>
      <c r="Z80" s="1">
        <f>'adjusted numbers'!Y80-'adjusted numbers'!Z80</f>
        <v>208.60010303999979</v>
      </c>
      <c r="AA80" s="1">
        <f>'adjusted numbers'!Z80-'adjusted numbers'!AA80</f>
        <v>170.40004596000017</v>
      </c>
      <c r="AB80" s="1">
        <f>IF(('adjusted coverage'!AB80*(0.95-'adjusted coverage'!AC80))&lt;0,0,('adjusted coverage'!AB80*(0.95-'adjusted coverage'!AC80)))</f>
        <v>100.15001364999992</v>
      </c>
      <c r="AC80" s="1">
        <f>'adjusted numbers'!AB80-'adjusted numbers'!AC80</f>
        <v>259.70001365000007</v>
      </c>
      <c r="AD80" s="1">
        <f>'adjusted numbers'!AC80-'adjusted numbers'!AD80</f>
        <v>259.80005150000034</v>
      </c>
      <c r="AE80" s="1">
        <f>IF(('adjusted coverage'!AE80*(0.95-'adjusted coverage'!AF80))&lt;0,0,('adjusted coverage'!AE80*(0.95-'adjusted coverage'!AF80)))</f>
        <v>48.149976269999819</v>
      </c>
      <c r="AF80" s="1">
        <f>'adjusted numbers'!AE80-'adjusted numbers'!AF80</f>
        <v>209.29997627000012</v>
      </c>
      <c r="AG80" s="1">
        <f>'adjusted numbers'!AF80-'adjusted numbers'!AG80</f>
        <v>214.19996763000017</v>
      </c>
    </row>
    <row r="81" spans="1:33" x14ac:dyDescent="0.25">
      <c r="A81" t="s">
        <v>179</v>
      </c>
      <c r="B81" t="s">
        <v>180</v>
      </c>
      <c r="C81" t="s">
        <v>176</v>
      </c>
      <c r="D81" s="1">
        <f>IF(('adjusted coverage'!D81*(0.95-'adjusted coverage'!E81))&lt;0,0,('adjusted coverage'!D81*(0.95-'adjusted coverage'!E81)))</f>
        <v>76.100000000000009</v>
      </c>
      <c r="E81" s="1">
        <f>'adjusted numbers'!D81-'adjusted numbers'!E81</f>
        <v>324.80000000000018</v>
      </c>
      <c r="F81" s="1">
        <f>'adjusted numbers'!E81-'adjusted numbers'!F81</f>
        <v>448.69999999999982</v>
      </c>
      <c r="G81" s="1">
        <f>IF(('adjusted coverage'!G81*(0.95-'adjusted coverage'!H81))&lt;0,0,('adjusted coverage'!G81*(0.95-'adjusted coverage'!H81)))</f>
        <v>86.026599999998524</v>
      </c>
      <c r="H81" s="1">
        <f>'adjusted numbers'!G81-'adjusted numbers'!H81</f>
        <v>340.92659999999887</v>
      </c>
      <c r="I81" s="1">
        <f>'adjusted numbers'!H81-'adjusted numbers'!I81</f>
        <v>512.3773999999994</v>
      </c>
      <c r="J81" s="1">
        <f>IF(('adjusted coverage'!J81*(0.95-'adjusted coverage'!K81))&lt;0,0,('adjusted coverage'!J81*(0.95-'adjusted coverage'!K81)))</f>
        <v>176.19999999999951</v>
      </c>
      <c r="K81" s="1">
        <f>'adjusted numbers'!J81-'adjusted numbers'!K81</f>
        <v>424.89999999999964</v>
      </c>
      <c r="L81" s="1">
        <f>'adjusted numbers'!K81-'adjusted numbers'!L81</f>
        <v>485.60000000000036</v>
      </c>
      <c r="M81" s="1">
        <f>IF(('adjusted coverage'!M81*(0.95-'adjusted coverage'!N81))&lt;0,0,('adjusted coverage'!M81*(0.95-'adjusted coverage'!N81)))</f>
        <v>265.10000000000002</v>
      </c>
      <c r="N81" s="1">
        <f>'adjusted numbers'!M81-'adjusted numbers'!N81</f>
        <v>513.80000000000018</v>
      </c>
      <c r="O81" s="1">
        <f>'adjusted numbers'!N81-'adjusted numbers'!O81</f>
        <v>506.19999999999982</v>
      </c>
      <c r="P81" s="1">
        <f>IF(('adjusted coverage'!P81*(0.95-'adjusted coverage'!Q81))&lt;0,0,('adjusted coverage'!P81*(0.95-'adjusted coverage'!Q81)))</f>
        <v>330.25005417999932</v>
      </c>
      <c r="Q81" s="1">
        <f>'adjusted numbers'!P81-'adjusted numbers'!Q81</f>
        <v>572.60005417999946</v>
      </c>
      <c r="R81" s="1">
        <f>'adjusted numbers'!Q81-'adjusted numbers'!R81</f>
        <v>541.40001212000061</v>
      </c>
      <c r="S81" s="1">
        <f>IF(('adjusted coverage'!S81*(0.95-'adjusted coverage'!T81))&lt;0,0,('adjusted coverage'!S81*(0.95-'adjusted coverage'!T81)))</f>
        <v>209.24977382999927</v>
      </c>
      <c r="T81" s="1">
        <f>'adjusted numbers'!S81-'adjusted numbers'!T81</f>
        <v>452.19977382999969</v>
      </c>
      <c r="U81" s="1">
        <f>'adjusted numbers'!T81-'adjusted numbers'!U81</f>
        <v>501.80000852000012</v>
      </c>
      <c r="V81" s="1">
        <f>IF(('adjusted coverage'!V81*(0.95-'adjusted coverage'!W81))&lt;0,0,('adjusted coverage'!V81*(0.95-'adjusted coverage'!W81)))</f>
        <v>210.40001147999951</v>
      </c>
      <c r="W81" s="1">
        <f>'adjusted numbers'!V81-'adjusted numbers'!W81</f>
        <v>469.00001147999956</v>
      </c>
      <c r="X81" s="1">
        <f>'adjusted numbers'!W81-'adjusted numbers'!X81</f>
        <v>547.00008132000039</v>
      </c>
      <c r="Y81" s="1">
        <f>IF(('adjusted coverage'!Y81*(0.95-'adjusted coverage'!Z81))&lt;0,0,('adjusted coverage'!Y81*(0.95-'adjusted coverage'!Z81)))</f>
        <v>167.50001344000015</v>
      </c>
      <c r="Z81" s="1">
        <f>'adjusted numbers'!Y81-'adjusted numbers'!Z81</f>
        <v>415.10001344000011</v>
      </c>
      <c r="AA81" s="1">
        <f>'adjusted numbers'!Z81-'adjusted numbers'!AA81</f>
        <v>316.89992215999973</v>
      </c>
      <c r="AB81" s="1">
        <f>IF(('adjusted coverage'!AB81*(0.95-'adjusted coverage'!AC81))&lt;0,0,('adjusted coverage'!AB81*(0.95-'adjusted coverage'!AC81)))</f>
        <v>27.150226869999486</v>
      </c>
      <c r="AC81" s="1">
        <f>'adjusted numbers'!AB81-'adjusted numbers'!AC81</f>
        <v>289.10022686999946</v>
      </c>
      <c r="AD81" s="1">
        <f>'adjusted numbers'!AC81-'adjusted numbers'!AD81</f>
        <v>270.39982593000059</v>
      </c>
      <c r="AE81" s="1">
        <f>IF(('adjusted coverage'!AE81*(0.95-'adjusted coverage'!AF81))&lt;0,0,('adjusted coverage'!AE81*(0.95-'adjusted coverage'!AF81)))</f>
        <v>0</v>
      </c>
      <c r="AF81" s="1">
        <f>'adjusted numbers'!AE81-'adjusted numbers'!AF81</f>
        <v>225.39973889999965</v>
      </c>
      <c r="AG81" s="1">
        <f>'adjusted numbers'!AF81-'adjusted numbers'!AG81</f>
        <v>199.60001340000053</v>
      </c>
    </row>
    <row r="82" spans="1:33" x14ac:dyDescent="0.25">
      <c r="A82" t="s">
        <v>181</v>
      </c>
      <c r="B82" t="s">
        <v>182</v>
      </c>
      <c r="C82" t="s">
        <v>176</v>
      </c>
      <c r="D82" s="1">
        <f>IF(('adjusted coverage'!D82*(0.95-'adjusted coverage'!E82))&lt;0,0,('adjusted coverage'!D82*(0.95-'adjusted coverage'!E82)))</f>
        <v>215.58959999999968</v>
      </c>
      <c r="E82" s="1">
        <f>'adjusted numbers'!D82-'adjusted numbers'!E82</f>
        <v>903.4395999999997</v>
      </c>
      <c r="F82" s="1">
        <f>'adjusted numbers'!E82-'adjusted numbers'!F82</f>
        <v>2392.9574000000011</v>
      </c>
      <c r="G82" s="1">
        <f>IF(('adjusted coverage'!G82*(0.95-'adjusted coverage'!H82))&lt;0,0,('adjusted coverage'!G82*(0.95-'adjusted coverage'!H82)))</f>
        <v>356.54159999999843</v>
      </c>
      <c r="H82" s="1">
        <f>'adjusted numbers'!G82-'adjusted numbers'!H82</f>
        <v>1046.4915999999994</v>
      </c>
      <c r="I82" s="1">
        <f>'adjusted numbers'!H82-'adjusted numbers'!I82</f>
        <v>1176.5023999999994</v>
      </c>
      <c r="J82" s="1">
        <f>IF(('adjusted coverage'!J82*(0.95-'adjusted coverage'!K82))&lt;0,0,('adjusted coverage'!J82*(0.95-'adjusted coverage'!K82)))</f>
        <v>457.03399999999971</v>
      </c>
      <c r="K82" s="1">
        <f>'adjusted numbers'!J82-'adjusted numbers'!K82</f>
        <v>1116.2340000000004</v>
      </c>
      <c r="L82" s="1">
        <f>'adjusted numbers'!K82-'adjusted numbers'!L82</f>
        <v>650.42486249307512</v>
      </c>
      <c r="M82" s="1">
        <f>IF(('adjusted coverage'!M82*(0.95-'adjusted coverage'!N82))&lt;0,0,('adjusted coverage'!M82*(0.95-'adjusted coverage'!N82)))</f>
        <v>722.91839999999922</v>
      </c>
      <c r="N82" s="1">
        <f>'adjusted numbers'!M82-'adjusted numbers'!N82</f>
        <v>1375.7183999999997</v>
      </c>
      <c r="O82" s="1">
        <f>'adjusted numbers'!N82-'adjusted numbers'!O82</f>
        <v>286.9140559241041</v>
      </c>
      <c r="P82" s="1">
        <f>IF(('adjusted coverage'!P82*(0.95-'adjusted coverage'!Q82))&lt;0,0,('adjusted coverage'!P82*(0.95-'adjusted coverage'!Q82)))</f>
        <v>1160.6494976799984</v>
      </c>
      <c r="Q82" s="1">
        <f>'adjusted numbers'!P82-'adjusted numbers'!Q82</f>
        <v>1841.6994976799997</v>
      </c>
      <c r="R82" s="1">
        <f>'adjusted numbers'!Q82-'adjusted numbers'!R82</f>
        <v>1380.8001773200012</v>
      </c>
      <c r="S82" s="1">
        <f>IF(('adjusted coverage'!S82*(0.95-'adjusted coverage'!T82))&lt;0,0,('adjusted coverage'!S82*(0.95-'adjusted coverage'!T82)))</f>
        <v>895.70007272999965</v>
      </c>
      <c r="T82" s="1">
        <f>'adjusted numbers'!S82-'adjusted numbers'!T82</f>
        <v>1558.9000727300008</v>
      </c>
      <c r="U82" s="1">
        <f>'adjusted numbers'!T82-'adjusted numbers'!U82</f>
        <v>1237.1000846200004</v>
      </c>
      <c r="V82" s="1">
        <f>IF(('adjusted coverage'!V82*(0.95-'adjusted coverage'!W82))&lt;0,0,('adjusted coverage'!V82*(0.95-'adjusted coverage'!W82)))</f>
        <v>672.90010982999877</v>
      </c>
      <c r="W82" s="1">
        <f>'adjusted numbers'!V82-'adjusted numbers'!W82</f>
        <v>1383.9001098299996</v>
      </c>
      <c r="X82" s="1">
        <f>'adjusted numbers'!W82-'adjusted numbers'!X82</f>
        <v>1064.1001759200008</v>
      </c>
      <c r="Y82" s="1">
        <f>IF(('adjusted coverage'!Y82*(0.95-'adjusted coverage'!Z82))&lt;0,0,('adjusted coverage'!Y82*(0.95-'adjusted coverage'!Z82)))</f>
        <v>477.54967743999845</v>
      </c>
      <c r="Z82" s="1">
        <f>'adjusted numbers'!Y82-'adjusted numbers'!Z82</f>
        <v>1162.6996774399995</v>
      </c>
      <c r="AA82" s="1">
        <f>'adjusted numbers'!Z82-'adjusted numbers'!AA82</f>
        <v>829.80007796000064</v>
      </c>
      <c r="AB82" s="1">
        <f>IF(('adjusted coverage'!AB82*(0.95-'adjusted coverage'!AC82))&lt;0,0,('adjusted coverage'!AB82*(0.95-'adjusted coverage'!AC82)))</f>
        <v>373.54999999999956</v>
      </c>
      <c r="AC82" s="1">
        <f>'adjusted numbers'!AB82-'adjusted numbers'!AC82</f>
        <v>1083.6000000000004</v>
      </c>
      <c r="AD82" s="1">
        <f>'adjusted numbers'!AC82-'adjusted numbers'!AD82</f>
        <v>757.39999999999964</v>
      </c>
      <c r="AE82" s="1">
        <f>IF(('adjusted coverage'!AE82*(0.95-'adjusted coverage'!AF82))&lt;0,0,('adjusted coverage'!AE82*(0.95-'adjusted coverage'!AF82)))</f>
        <v>208.54999999999981</v>
      </c>
      <c r="AF82" s="1">
        <f>'adjusted numbers'!AE82-'adjusted numbers'!AF82</f>
        <v>952</v>
      </c>
      <c r="AG82" s="1">
        <f>'adjusted numbers'!AF82-'adjusted numbers'!AG82</f>
        <v>565</v>
      </c>
    </row>
    <row r="83" spans="1:33" x14ac:dyDescent="0.25">
      <c r="A83" t="s">
        <v>183</v>
      </c>
      <c r="B83" t="s">
        <v>184</v>
      </c>
      <c r="C83" t="s">
        <v>176</v>
      </c>
      <c r="D83" s="1">
        <f>IF(('adjusted coverage'!D83*(0.95-'adjusted coverage'!E83))&lt;0,0,('adjusted coverage'!D83*(0.95-'adjusted coverage'!E83)))</f>
        <v>0</v>
      </c>
      <c r="E83" s="1">
        <f>'adjusted numbers'!D83-'adjusted numbers'!E83</f>
        <v>366.27639999999792</v>
      </c>
      <c r="F83" s="1">
        <f>'adjusted numbers'!E83-'adjusted numbers'!F83</f>
        <v>542.4991</v>
      </c>
      <c r="G83" s="1">
        <f>IF(('adjusted coverage'!G83*(0.95-'adjusted coverage'!H83))&lt;0,0,('adjusted coverage'!G83*(0.95-'adjusted coverage'!H83)))</f>
        <v>0</v>
      </c>
      <c r="H83" s="1">
        <f>'adjusted numbers'!G83-'adjusted numbers'!H83</f>
        <v>325.20529999999781</v>
      </c>
      <c r="I83" s="1">
        <f>'adjusted numbers'!H83-'adjusted numbers'!I83</f>
        <v>585.15520000000015</v>
      </c>
      <c r="J83" s="1">
        <f>IF(('adjusted coverage'!J83*(0.95-'adjusted coverage'!K83))&lt;0,0,('adjusted coverage'!J83*(0.95-'adjusted coverage'!K83)))</f>
        <v>11.663799999997689</v>
      </c>
      <c r="K83" s="1">
        <f>'adjusted numbers'!J83-'adjusted numbers'!K83</f>
        <v>349.11379999999826</v>
      </c>
      <c r="L83" s="1">
        <f>'adjusted numbers'!K83-'adjusted numbers'!L83</f>
        <v>650.39669999999933</v>
      </c>
      <c r="M83" s="1">
        <f>IF(('adjusted coverage'!M83*(0.95-'adjusted coverage'!N83))&lt;0,0,('adjusted coverage'!M83*(0.95-'adjusted coverage'!N83)))</f>
        <v>58.486400000000749</v>
      </c>
      <c r="N83" s="1">
        <f>'adjusted numbers'!M83-'adjusted numbers'!N83</f>
        <v>387.48640000000069</v>
      </c>
      <c r="O83" s="1">
        <f>'adjusted numbers'!N83-'adjusted numbers'!O83</f>
        <v>527.73159999999916</v>
      </c>
      <c r="P83" s="1">
        <f>IF(('adjusted coverage'!P83*(0.95-'adjusted coverage'!Q83))&lt;0,0,('adjusted coverage'!P83*(0.95-'adjusted coverage'!Q83)))</f>
        <v>180.50000055999956</v>
      </c>
      <c r="Q83" s="1">
        <f>'adjusted numbers'!P83-'adjusted numbers'!Q83</f>
        <v>531.30000055999972</v>
      </c>
      <c r="R83" s="1">
        <f>'adjusted numbers'!Q83-'adjusted numbers'!R83</f>
        <v>638.19984584000031</v>
      </c>
      <c r="S83" s="1">
        <f>IF(('adjusted coverage'!S83*(0.95-'adjusted coverage'!T83))&lt;0,0,('adjusted coverage'!S83*(0.95-'adjusted coverage'!T83)))</f>
        <v>136.04983997999977</v>
      </c>
      <c r="T83" s="1">
        <f>'adjusted numbers'!S83-'adjusted numbers'!T83</f>
        <v>490.69983998000043</v>
      </c>
      <c r="U83" s="1">
        <f>'adjusted numbers'!T83-'adjusted numbers'!U83</f>
        <v>562.30034126999999</v>
      </c>
      <c r="V83" s="1">
        <f>IF(('adjusted coverage'!V83*(0.95-'adjusted coverage'!W83))&lt;0,0,('adjusted coverage'!V83*(0.95-'adjusted coverage'!W83)))</f>
        <v>250.25019522999932</v>
      </c>
      <c r="W83" s="1">
        <f>'adjusted numbers'!V83-'adjusted numbers'!W83</f>
        <v>636.3001952300001</v>
      </c>
      <c r="X83" s="1">
        <f>'adjusted numbers'!W83-'adjusted numbers'!X83</f>
        <v>470.69972396999947</v>
      </c>
      <c r="Y83" s="1">
        <f>IF(('adjusted coverage'!Y83*(0.95-'adjusted coverage'!Z83))&lt;0,0,('adjusted coverage'!Y83*(0.95-'adjusted coverage'!Z83)))</f>
        <v>288.95029645000022</v>
      </c>
      <c r="Z83" s="1">
        <f>'adjusted numbers'!Y83-'adjusted numbers'!Z83</f>
        <v>693.70029645000068</v>
      </c>
      <c r="AA83" s="1">
        <f>'adjusted numbers'!Z83-'adjusted numbers'!AA83</f>
        <v>470.79985730000044</v>
      </c>
      <c r="AB83" s="1">
        <f>IF(('adjusted coverage'!AB83*(0.95-'adjusted coverage'!AC83))&lt;0,0,('adjusted coverage'!AB83*(0.95-'adjusted coverage'!AC83)))</f>
        <v>5.8500561399994062</v>
      </c>
      <c r="AC83" s="1">
        <f>'adjusted numbers'!AB83-'adjusted numbers'!AC83</f>
        <v>410.90005613999983</v>
      </c>
      <c r="AD83" s="1">
        <f>'adjusted numbers'!AC83-'adjusted numbers'!AD83</f>
        <v>447.09994171000017</v>
      </c>
      <c r="AE83" s="1">
        <f>IF(('adjusted coverage'!AE83*(0.95-'adjusted coverage'!AF83))&lt;0,0,('adjusted coverage'!AE83*(0.95-'adjusted coverage'!AF83)))</f>
        <v>0</v>
      </c>
      <c r="AF83" s="1">
        <f>'adjusted numbers'!AE83-'adjusted numbers'!AF83</f>
        <v>362.60028503999911</v>
      </c>
      <c r="AG83" s="1">
        <f>'adjusted numbers'!AF83-'adjusted numbers'!AG83</f>
        <v>388.39997536000101</v>
      </c>
    </row>
    <row r="84" spans="1:33" s="4" customFormat="1" x14ac:dyDescent="0.25">
      <c r="A84" s="4" t="s">
        <v>446</v>
      </c>
      <c r="B84" s="4" t="s">
        <v>433</v>
      </c>
      <c r="C84" s="4" t="s">
        <v>176</v>
      </c>
      <c r="D84" s="5">
        <f>SUM(D79:D83)</f>
        <v>373.14519999999914</v>
      </c>
      <c r="E84" s="5">
        <f t="shared" ref="E84:AG84" si="31">SUM(E79:E83)</f>
        <v>1956.0715999999975</v>
      </c>
      <c r="F84" s="5">
        <f t="shared" si="31"/>
        <v>3874.3129000000008</v>
      </c>
      <c r="G84" s="5">
        <f t="shared" si="31"/>
        <v>667.92079999999669</v>
      </c>
      <c r="H84" s="5">
        <f t="shared" si="31"/>
        <v>2231.1260999999959</v>
      </c>
      <c r="I84" s="5">
        <f t="shared" si="31"/>
        <v>2978.781899999999</v>
      </c>
      <c r="J84" s="5">
        <f t="shared" si="31"/>
        <v>763.23179999999672</v>
      </c>
      <c r="K84" s="5">
        <f t="shared" si="31"/>
        <v>2291.7817999999984</v>
      </c>
      <c r="L84" s="5">
        <f t="shared" si="31"/>
        <v>2361.165562493075</v>
      </c>
      <c r="M84" s="5">
        <f t="shared" si="31"/>
        <v>1282.1743999999994</v>
      </c>
      <c r="N84" s="5">
        <f t="shared" si="31"/>
        <v>2796.0744000000004</v>
      </c>
      <c r="O84" s="5">
        <f t="shared" si="31"/>
        <v>1824.6250559241034</v>
      </c>
      <c r="P84" s="5">
        <f t="shared" si="31"/>
        <v>2009.7997181799969</v>
      </c>
      <c r="Q84" s="5">
        <f t="shared" si="31"/>
        <v>3582.5997181799989</v>
      </c>
      <c r="R84" s="5">
        <f t="shared" si="31"/>
        <v>3327.8998894200022</v>
      </c>
      <c r="S84" s="5">
        <f t="shared" si="31"/>
        <v>1420.3496299099988</v>
      </c>
      <c r="T84" s="5">
        <f t="shared" si="31"/>
        <v>2992.4996299100012</v>
      </c>
      <c r="U84" s="5">
        <f t="shared" si="31"/>
        <v>2920.0004067900009</v>
      </c>
      <c r="V84" s="5">
        <f t="shared" si="31"/>
        <v>1396.9000067899967</v>
      </c>
      <c r="W84" s="5">
        <f t="shared" si="31"/>
        <v>3084.9000067899988</v>
      </c>
      <c r="X84" s="5">
        <f t="shared" si="31"/>
        <v>2942.099923360001</v>
      </c>
      <c r="Y84" s="5">
        <f t="shared" si="31"/>
        <v>996.10007503999805</v>
      </c>
      <c r="Z84" s="5">
        <f t="shared" si="31"/>
        <v>2675.40007504</v>
      </c>
      <c r="AA84" s="5">
        <f t="shared" si="31"/>
        <v>2066.6000177600008</v>
      </c>
      <c r="AB84" s="5">
        <f t="shared" si="31"/>
        <v>506.7002966599984</v>
      </c>
      <c r="AC84" s="5">
        <f t="shared" si="31"/>
        <v>2182.6002582299998</v>
      </c>
      <c r="AD84" s="5">
        <f t="shared" si="31"/>
        <v>1924.8997523200005</v>
      </c>
      <c r="AE84" s="5">
        <f t="shared" si="31"/>
        <v>256.69997626999964</v>
      </c>
      <c r="AF84" s="5">
        <f t="shared" si="31"/>
        <v>1916.5999944699993</v>
      </c>
      <c r="AG84" s="5">
        <f t="shared" si="31"/>
        <v>1577.4000136300015</v>
      </c>
    </row>
    <row r="85" spans="1:33" x14ac:dyDescent="0.25">
      <c r="A85" t="s">
        <v>185</v>
      </c>
      <c r="B85" t="s">
        <v>186</v>
      </c>
      <c r="C85" t="s">
        <v>187</v>
      </c>
      <c r="D85" s="1">
        <f>IF(('adjusted coverage'!D85*(0.95-'adjusted coverage'!E85))&lt;0,0,('adjusted coverage'!D85*(0.95-'adjusted coverage'!E85)))</f>
        <v>25.185299999999732</v>
      </c>
      <c r="E85" s="1">
        <f>'adjusted numbers'!D85-'adjusted numbers'!E85</f>
        <v>213.13529999999992</v>
      </c>
      <c r="F85" s="1">
        <f>'adjusted numbers'!E85-'adjusted numbers'!F85</f>
        <v>301.8476999999998</v>
      </c>
      <c r="G85" s="1">
        <f>IF(('adjusted coverage'!G85*(0.95-'adjusted coverage'!H85))&lt;0,0,('adjusted coverage'!G85*(0.95-'adjusted coverage'!H85)))</f>
        <v>3.9060999999995696</v>
      </c>
      <c r="H85" s="1">
        <f>'adjusted numbers'!G85-'adjusted numbers'!H85</f>
        <v>181.45609999999988</v>
      </c>
      <c r="I85" s="1">
        <f>'adjusted numbers'!H85-'adjusted numbers'!I85</f>
        <v>360.07140000000027</v>
      </c>
      <c r="J85" s="1">
        <f>IF(('adjusted coverage'!J85*(0.95-'adjusted coverage'!K85))&lt;0,0,('adjusted coverage'!J85*(0.95-'adjusted coverage'!K85)))</f>
        <v>73.795500000000189</v>
      </c>
      <c r="K85" s="1">
        <f>'adjusted numbers'!J85-'adjusted numbers'!K85</f>
        <v>252.04550000000017</v>
      </c>
      <c r="L85" s="1">
        <f>'adjusted numbers'!K85-'adjusted numbers'!L85</f>
        <v>423.52199999999993</v>
      </c>
      <c r="M85" s="1">
        <f>IF(('adjusted coverage'!M85*(0.95-'adjusted coverage'!N85))&lt;0,0,('adjusted coverage'!M85*(0.95-'adjusted coverage'!N85)))</f>
        <v>81.71499999999952</v>
      </c>
      <c r="N85" s="1">
        <f>'adjusted numbers'!M85-'adjusted numbers'!N85</f>
        <v>229.21499999999969</v>
      </c>
      <c r="O85" s="1">
        <f>'adjusted numbers'!N85-'adjusted numbers'!O85</f>
        <v>217.71000000000004</v>
      </c>
      <c r="P85" s="1">
        <f>IF(('adjusted coverage'!P85*(0.95-'adjusted coverage'!Q85))&lt;0,0,('adjusted coverage'!P85*(0.95-'adjusted coverage'!Q85)))</f>
        <v>132.2499669599998</v>
      </c>
      <c r="Q85" s="1">
        <f>'adjusted numbers'!P85-'adjusted numbers'!Q85</f>
        <v>277.8999669599998</v>
      </c>
      <c r="R85" s="1">
        <f>'adjusted numbers'!Q85-'adjusted numbers'!R85</f>
        <v>224.60010684000008</v>
      </c>
      <c r="S85" s="1">
        <f>IF(('adjusted coverage'!S85*(0.95-'adjusted coverage'!T85))&lt;0,0,('adjusted coverage'!S85*(0.95-'adjusted coverage'!T85)))</f>
        <v>96.249861749999923</v>
      </c>
      <c r="T85" s="1">
        <f>'adjusted numbers'!S85-'adjusted numbers'!T85</f>
        <v>248.49986175000004</v>
      </c>
      <c r="U85" s="1">
        <f>'adjusted numbers'!T85-'adjusted numbers'!U85</f>
        <v>207.99999149999985</v>
      </c>
      <c r="V85" s="1">
        <f>IF(('adjusted coverage'!V85*(0.95-'adjusted coverage'!W85))&lt;0,0,('adjusted coverage'!V85*(0.95-'adjusted coverage'!W85)))</f>
        <v>41.549945749999807</v>
      </c>
      <c r="W85" s="1">
        <f>'adjusted numbers'!V85-'adjusted numbers'!W85</f>
        <v>196.6999457500001</v>
      </c>
      <c r="X85" s="1">
        <f>'adjusted numbers'!W85-'adjusted numbers'!X85</f>
        <v>150.30001099999981</v>
      </c>
      <c r="Y85" s="1">
        <f>IF(('adjusted coverage'!Y85*(0.95-'adjusted coverage'!Z85))&lt;0,0,('adjusted coverage'!Y85*(0.95-'adjusted coverage'!Z85)))</f>
        <v>18.650037099999459</v>
      </c>
      <c r="Z85" s="1">
        <f>'adjusted numbers'!Y85-'adjusted numbers'!Z85</f>
        <v>165.90003709999974</v>
      </c>
      <c r="AA85" s="1">
        <f>'adjusted numbers'!Z85-'adjusted numbers'!AA85</f>
        <v>123.60008915000026</v>
      </c>
      <c r="AB85" s="1">
        <f>IF(('adjusted coverage'!AB85*(0.95-'adjusted coverage'!AC85))&lt;0,0,('adjusted coverage'!AB85*(0.95-'adjusted coverage'!AC85)))</f>
        <v>0</v>
      </c>
      <c r="AC85" s="1">
        <f>'adjusted numbers'!AB85-'adjusted numbers'!AC85</f>
        <v>131.59990724999989</v>
      </c>
      <c r="AD85" s="1">
        <f>'adjusted numbers'!AC85-'adjusted numbers'!AD85</f>
        <v>115.40005124999971</v>
      </c>
      <c r="AE85" s="1">
        <f>IF(('adjusted coverage'!AE85*(0.95-'adjusted coverage'!AF85))&lt;0,0,('adjusted coverage'!AE85*(0.95-'adjusted coverage'!AF85)))</f>
        <v>0</v>
      </c>
      <c r="AF85" s="1">
        <f>'adjusted numbers'!AE85-'adjusted numbers'!AF85</f>
        <v>147.00014755999973</v>
      </c>
      <c r="AG85" s="1">
        <f>'adjusted numbers'!AF85-'adjusted numbers'!AG85</f>
        <v>134.99997994000023</v>
      </c>
    </row>
    <row r="86" spans="1:33" x14ac:dyDescent="0.25">
      <c r="A86" t="s">
        <v>188</v>
      </c>
      <c r="B86" t="s">
        <v>189</v>
      </c>
      <c r="C86" t="s">
        <v>187</v>
      </c>
      <c r="D86" s="1">
        <f>IF(('adjusted coverage'!D86*(0.95-'adjusted coverage'!E86))&lt;0,0,('adjusted coverage'!D86*(0.95-'adjusted coverage'!E86)))</f>
        <v>45.620199999998441</v>
      </c>
      <c r="E86" s="1">
        <f>'adjusted numbers'!D86-'adjusted numbers'!E86</f>
        <v>467.87019999999848</v>
      </c>
      <c r="F86" s="1">
        <f>'adjusted numbers'!E86-'adjusted numbers'!F86</f>
        <v>918.39030000000184</v>
      </c>
      <c r="G86" s="1">
        <f>IF(('adjusted coverage'!G86*(0.95-'adjusted coverage'!H86))&lt;0,0,('adjusted coverage'!G86*(0.95-'adjusted coverage'!H86)))</f>
        <v>111.02339999999721</v>
      </c>
      <c r="H86" s="1">
        <f>'adjusted numbers'!G86-'adjusted numbers'!H86</f>
        <v>534.07339999999749</v>
      </c>
      <c r="I86" s="1">
        <f>'adjusted numbers'!H86-'adjusted numbers'!I86</f>
        <v>934.68660000000091</v>
      </c>
      <c r="J86" s="1">
        <f>IF(('adjusted coverage'!J86*(0.95-'adjusted coverage'!K86))&lt;0,0,('adjusted coverage'!J86*(0.95-'adjusted coverage'!K86)))</f>
        <v>318.98239999999856</v>
      </c>
      <c r="K86" s="1">
        <f>'adjusted numbers'!J86-'adjusted numbers'!K86</f>
        <v>742.58239999999932</v>
      </c>
      <c r="L86" s="1">
        <f>'adjusted numbers'!K86-'adjusted numbers'!L86</f>
        <v>1092.2900999999983</v>
      </c>
      <c r="M86" s="1">
        <f>IF(('adjusted coverage'!M86*(0.95-'adjusted coverage'!N86))&lt;0,0,('adjusted coverage'!M86*(0.95-'adjusted coverage'!N86)))</f>
        <v>461.37890000000016</v>
      </c>
      <c r="N86" s="1">
        <f>'adjusted numbers'!M86-'adjusted numbers'!N86</f>
        <v>824.82890000000043</v>
      </c>
      <c r="O86" s="1">
        <f>'adjusted numbers'!N86-'adjusted numbers'!O86</f>
        <v>827.95910000000185</v>
      </c>
      <c r="P86" s="1">
        <f>IF(('adjusted coverage'!P86*(0.95-'adjusted coverage'!Q86))&lt;0,0,('adjusted coverage'!P86*(0.95-'adjusted coverage'!Q86)))</f>
        <v>562.00001399999974</v>
      </c>
      <c r="Q86" s="1">
        <f>'adjusted numbers'!P86-'adjusted numbers'!Q86</f>
        <v>935.20001400000001</v>
      </c>
      <c r="R86" s="1">
        <f>'adjusted numbers'!Q86-'adjusted numbers'!R86</f>
        <v>827.80014480000045</v>
      </c>
      <c r="S86" s="1">
        <f>IF(('adjusted coverage'!S86*(0.95-'adjusted coverage'!T86))&lt;0,0,('adjusted coverage'!S86*(0.95-'adjusted coverage'!T86)))</f>
        <v>479.64994861999901</v>
      </c>
      <c r="T86" s="1">
        <f>'adjusted numbers'!S86-'adjusted numbers'!T86</f>
        <v>871.49994861999949</v>
      </c>
      <c r="U86" s="1">
        <f>'adjusted numbers'!T86-'adjusted numbers'!U86</f>
        <v>835.50014053000086</v>
      </c>
      <c r="V86" s="1">
        <f>IF(('adjusted coverage'!V86*(0.95-'adjusted coverage'!W86))&lt;0,0,('adjusted coverage'!V86*(0.95-'adjusted coverage'!W86)))</f>
        <v>199.94988421999901</v>
      </c>
      <c r="W86" s="1">
        <f>'adjusted numbers'!V86-'adjusted numbers'!W86</f>
        <v>608.29988421999951</v>
      </c>
      <c r="X86" s="1">
        <f>'adjusted numbers'!W86-'adjusted numbers'!X86</f>
        <v>615.70024792999993</v>
      </c>
      <c r="Y86" s="1">
        <f>IF(('adjusted coverage'!Y86*(0.95-'adjusted coverage'!Z86))&lt;0,0,('adjusted coverage'!Y86*(0.95-'adjusted coverage'!Z86)))</f>
        <v>50.700045359999507</v>
      </c>
      <c r="Z86" s="1">
        <f>'adjusted numbers'!Y86-'adjusted numbers'!Z86</f>
        <v>419.30004535999979</v>
      </c>
      <c r="AA86" s="1">
        <f>'adjusted numbers'!Z86-'adjusted numbers'!AA86</f>
        <v>420.6999144399997</v>
      </c>
      <c r="AB86" s="1">
        <f>IF(('adjusted coverage'!AB86*(0.95-'adjusted coverage'!AC86))&lt;0,0,('adjusted coverage'!AB86*(0.95-'adjusted coverage'!AC86)))</f>
        <v>29.049695219999673</v>
      </c>
      <c r="AC86" s="1">
        <f>'adjusted numbers'!AB86-'adjusted numbers'!AC86</f>
        <v>382.19969521999974</v>
      </c>
      <c r="AD86" s="1">
        <f>'adjusted numbers'!AC86-'adjusted numbers'!AD86</f>
        <v>337.30034548000094</v>
      </c>
      <c r="AE86" s="1">
        <f>IF(('adjusted coverage'!AE86*(0.95-'adjusted coverage'!AF86))&lt;0,0,('adjusted coverage'!AE86*(0.95-'adjusted coverage'!AF86)))</f>
        <v>0</v>
      </c>
      <c r="AF86" s="1">
        <f>'adjusted numbers'!AE86-'adjusted numbers'!AF86</f>
        <v>270.19991879999998</v>
      </c>
      <c r="AG86" s="1">
        <f>'adjusted numbers'!AF86-'adjusted numbers'!AG86</f>
        <v>272.30042520000006</v>
      </c>
    </row>
    <row r="87" spans="1:33" x14ac:dyDescent="0.25">
      <c r="A87" t="s">
        <v>190</v>
      </c>
      <c r="B87" t="s">
        <v>191</v>
      </c>
      <c r="C87" t="s">
        <v>187</v>
      </c>
      <c r="D87" s="1">
        <f>IF(('adjusted coverage'!D87*(0.95-'adjusted coverage'!E87))&lt;0,0,('adjusted coverage'!D87*(0.95-'adjusted coverage'!E87)))</f>
        <v>212.89999999999958</v>
      </c>
      <c r="E87" s="1">
        <f>'adjusted numbers'!D87-'adjusted numbers'!E87</f>
        <v>626.5</v>
      </c>
      <c r="F87" s="1">
        <f>'adjusted numbers'!E87-'adjusted numbers'!F87</f>
        <v>984.5</v>
      </c>
      <c r="G87" s="1">
        <f>IF(('adjusted coverage'!G87*(0.95-'adjusted coverage'!H87))&lt;0,0,('adjusted coverage'!G87*(0.95-'adjusted coverage'!H87)))</f>
        <v>0</v>
      </c>
      <c r="H87" s="1">
        <f>'adjusted numbers'!G87-'adjusted numbers'!H87</f>
        <v>385.76299999999901</v>
      </c>
      <c r="I87" s="1">
        <f>'adjusted numbers'!H87-'adjusted numbers'!I87</f>
        <v>733.3690000000006</v>
      </c>
      <c r="J87" s="1">
        <f>IF(('adjusted coverage'!J87*(0.95-'adjusted coverage'!K87))&lt;0,0,('adjusted coverage'!J87*(0.95-'adjusted coverage'!K87)))</f>
        <v>256.32260000000048</v>
      </c>
      <c r="K87" s="1">
        <f>'adjusted numbers'!J87-'adjusted numbers'!K87</f>
        <v>652.97260000000097</v>
      </c>
      <c r="L87" s="1">
        <f>'adjusted numbers'!K87-'adjusted numbers'!L87</f>
        <v>738.74539999999979</v>
      </c>
      <c r="M87" s="1">
        <f>IF(('adjusted coverage'!M87*(0.95-'adjusted coverage'!N87))&lt;0,0,('adjusted coverage'!M87*(0.95-'adjusted coverage'!N87)))</f>
        <v>268.65389999999985</v>
      </c>
      <c r="N87" s="1">
        <f>'adjusted numbers'!M87-'adjusted numbers'!N87</f>
        <v>641.95390000000043</v>
      </c>
      <c r="O87" s="1">
        <f>'adjusted numbers'!N87-'adjusted numbers'!O87</f>
        <v>675.38460000000032</v>
      </c>
      <c r="P87" s="1">
        <f>IF(('adjusted coverage'!P87*(0.95-'adjusted coverage'!Q87))&lt;0,0,('adjusted coverage'!P87*(0.95-'adjusted coverage'!Q87)))</f>
        <v>303.64955549999996</v>
      </c>
      <c r="Q87" s="1">
        <f>'adjusted numbers'!P87-'adjusted numbers'!Q87</f>
        <v>687.39955550000013</v>
      </c>
      <c r="R87" s="1">
        <f>'adjusted numbers'!Q87-'adjusted numbers'!R87</f>
        <v>677.60034575000009</v>
      </c>
      <c r="S87" s="1">
        <f>IF(('adjusted coverage'!S87*(0.95-'adjusted coverage'!T87))&lt;0,0,('adjusted coverage'!S87*(0.95-'adjusted coverage'!T87)))</f>
        <v>288.40039451999883</v>
      </c>
      <c r="T87" s="1">
        <f>'adjusted numbers'!S87-'adjusted numbers'!T87</f>
        <v>672.70039451999946</v>
      </c>
      <c r="U87" s="1">
        <f>'adjusted numbers'!T87-'adjusted numbers'!U87</f>
        <v>636.29995968000003</v>
      </c>
      <c r="V87" s="1">
        <f>IF(('adjusted coverage'!V87*(0.95-'adjusted coverage'!W87))&lt;0,0,('adjusted coverage'!V87*(0.95-'adjusted coverage'!W87)))</f>
        <v>164.89962087999959</v>
      </c>
      <c r="W87" s="1">
        <f>'adjusted numbers'!V87-'adjusted numbers'!W87</f>
        <v>560.69962088000011</v>
      </c>
      <c r="X87" s="1">
        <f>'adjusted numbers'!W87-'adjusted numbers'!X87</f>
        <v>570.80035772000065</v>
      </c>
      <c r="Y87" s="1">
        <f>IF(('adjusted coverage'!Y87*(0.95-'adjusted coverage'!Z87))&lt;0,0,('adjusted coverage'!Y87*(0.95-'adjusted coverage'!Z87)))</f>
        <v>8.1998627999994014</v>
      </c>
      <c r="Z87" s="1">
        <f>'adjusted numbers'!Y87-'adjusted numbers'!Z87</f>
        <v>402.49986279999939</v>
      </c>
      <c r="AA87" s="1">
        <f>'adjusted numbers'!Z87-'adjusted numbers'!AA87</f>
        <v>415.49993379999978</v>
      </c>
      <c r="AB87" s="1">
        <f>IF(('adjusted coverage'!AB87*(0.95-'adjusted coverage'!AC87))&lt;0,0,('adjusted coverage'!AB87*(0.95-'adjusted coverage'!AC87)))</f>
        <v>0</v>
      </c>
      <c r="AC87" s="1">
        <f>'adjusted numbers'!AB87-'adjusted numbers'!AC87</f>
        <v>335.99988226000005</v>
      </c>
      <c r="AD87" s="1">
        <f>'adjusted numbers'!AC87-'adjusted numbers'!AD87</f>
        <v>382.49994423999942</v>
      </c>
      <c r="AE87" s="1">
        <f>IF(('adjusted coverage'!AE87*(0.95-'adjusted coverage'!AF87))&lt;0,0,('adjusted coverage'!AE87*(0.95-'adjusted coverage'!AF87)))</f>
        <v>0</v>
      </c>
      <c r="AF87" s="1">
        <f>'adjusted numbers'!AE87-'adjusted numbers'!AF87</f>
        <v>280.70013832000041</v>
      </c>
      <c r="AG87" s="1">
        <f>'adjusted numbers'!AF87-'adjusted numbers'!AG87</f>
        <v>332.30012428000009</v>
      </c>
    </row>
    <row r="88" spans="1:33" s="4" customFormat="1" x14ac:dyDescent="0.25">
      <c r="A88" s="4" t="s">
        <v>447</v>
      </c>
      <c r="B88" s="4" t="s">
        <v>433</v>
      </c>
      <c r="C88" s="4" t="s">
        <v>187</v>
      </c>
      <c r="D88" s="5">
        <f>SUM(D85:D87)</f>
        <v>283.70549999999776</v>
      </c>
      <c r="E88" s="5">
        <f t="shared" ref="E88:AG88" si="32">SUM(E85:E87)</f>
        <v>1307.5054999999984</v>
      </c>
      <c r="F88" s="5">
        <f t="shared" si="32"/>
        <v>2204.7380000000016</v>
      </c>
      <c r="G88" s="5">
        <f t="shared" si="32"/>
        <v>114.92949999999678</v>
      </c>
      <c r="H88" s="5">
        <f t="shared" si="32"/>
        <v>1101.2924999999964</v>
      </c>
      <c r="I88" s="5">
        <f t="shared" si="32"/>
        <v>2028.1270000000018</v>
      </c>
      <c r="J88" s="5">
        <f t="shared" si="32"/>
        <v>649.10049999999922</v>
      </c>
      <c r="K88" s="5">
        <f t="shared" si="32"/>
        <v>1647.6005000000005</v>
      </c>
      <c r="L88" s="5">
        <f t="shared" si="32"/>
        <v>2254.5574999999981</v>
      </c>
      <c r="M88" s="5">
        <f t="shared" si="32"/>
        <v>811.74779999999942</v>
      </c>
      <c r="N88" s="5">
        <f t="shared" si="32"/>
        <v>1695.9978000000006</v>
      </c>
      <c r="O88" s="5">
        <f t="shared" si="32"/>
        <v>1721.0537000000022</v>
      </c>
      <c r="P88" s="5">
        <f t="shared" si="32"/>
        <v>997.89953645999958</v>
      </c>
      <c r="Q88" s="5">
        <f t="shared" si="32"/>
        <v>1900.4995364599999</v>
      </c>
      <c r="R88" s="5">
        <f t="shared" si="32"/>
        <v>1730.0005973900006</v>
      </c>
      <c r="S88" s="5">
        <f t="shared" si="32"/>
        <v>864.30020488999776</v>
      </c>
      <c r="T88" s="5">
        <f t="shared" si="32"/>
        <v>1792.700204889999</v>
      </c>
      <c r="U88" s="5">
        <f t="shared" si="32"/>
        <v>1679.8000917100007</v>
      </c>
      <c r="V88" s="5">
        <f t="shared" si="32"/>
        <v>406.3994508499984</v>
      </c>
      <c r="W88" s="5">
        <f t="shared" si="32"/>
        <v>1365.6994508499997</v>
      </c>
      <c r="X88" s="5">
        <f t="shared" si="32"/>
        <v>1336.8006166500004</v>
      </c>
      <c r="Y88" s="5">
        <f t="shared" si="32"/>
        <v>77.549945259998367</v>
      </c>
      <c r="Z88" s="5">
        <f t="shared" si="32"/>
        <v>987.69994525999891</v>
      </c>
      <c r="AA88" s="5">
        <f t="shared" si="32"/>
        <v>959.79993738999974</v>
      </c>
      <c r="AB88" s="5">
        <f t="shared" si="32"/>
        <v>29.049695219999673</v>
      </c>
      <c r="AC88" s="5">
        <f t="shared" si="32"/>
        <v>849.79948472999968</v>
      </c>
      <c r="AD88" s="5">
        <f t="shared" si="32"/>
        <v>835.20034097000007</v>
      </c>
      <c r="AE88" s="5">
        <f t="shared" si="32"/>
        <v>0</v>
      </c>
      <c r="AF88" s="5">
        <f t="shared" si="32"/>
        <v>697.90020468000012</v>
      </c>
      <c r="AG88" s="5">
        <f t="shared" si="32"/>
        <v>739.60052942000038</v>
      </c>
    </row>
    <row r="89" spans="1:33" x14ac:dyDescent="0.25">
      <c r="A89" t="s">
        <v>192</v>
      </c>
      <c r="B89" t="s">
        <v>193</v>
      </c>
      <c r="C89" t="s">
        <v>194</v>
      </c>
      <c r="D89" s="1">
        <f>IF(('adjusted coverage'!D89*(0.95-'adjusted coverage'!E89))&lt;0,0,('adjusted coverage'!D89*(0.95-'adjusted coverage'!E89)))</f>
        <v>0</v>
      </c>
      <c r="E89" s="1">
        <f>'adjusted numbers'!D89-'adjusted numbers'!E89</f>
        <v>68.386500000000069</v>
      </c>
      <c r="F89" s="1">
        <f>'adjusted numbers'!E89-'adjusted numbers'!F89</f>
        <v>183.44950000000017</v>
      </c>
      <c r="G89" s="1">
        <f>IF(('adjusted coverage'!G89*(0.95-'adjusted coverage'!H89))&lt;0,0,('adjusted coverage'!G89*(0.95-'adjusted coverage'!H89)))</f>
        <v>0</v>
      </c>
      <c r="H89" s="1">
        <f>'adjusted numbers'!G89-'adjusted numbers'!H89</f>
        <v>108.09400000000005</v>
      </c>
      <c r="I89" s="1">
        <f>'adjusted numbers'!H89-'adjusted numbers'!I89</f>
        <v>213.98199999999997</v>
      </c>
      <c r="J89" s="1">
        <f>IF(('adjusted coverage'!J89*(0.95-'adjusted coverage'!K89))&lt;0,0,('adjusted coverage'!J89*(0.95-'adjusted coverage'!K89)))</f>
        <v>0</v>
      </c>
      <c r="K89" s="1">
        <f>'adjusted numbers'!J89-'adjusted numbers'!K89</f>
        <v>101.63229999999976</v>
      </c>
      <c r="L89" s="1">
        <f>'adjusted numbers'!K89-'adjusted numbers'!L89</f>
        <v>183.32820000000015</v>
      </c>
      <c r="M89" s="1">
        <f>IF(('adjusted coverage'!M89*(0.95-'adjusted coverage'!N89))&lt;0,0,('adjusted coverage'!M89*(0.95-'adjusted coverage'!N89)))</f>
        <v>0</v>
      </c>
      <c r="N89" s="1">
        <f>'adjusted numbers'!M89-'adjusted numbers'!N89</f>
        <v>45.990000000000236</v>
      </c>
      <c r="O89" s="1">
        <f>'adjusted numbers'!N89-'adjusted numbers'!O89</f>
        <v>222.28499999999985</v>
      </c>
      <c r="P89" s="1">
        <f>IF(('adjusted coverage'!P89*(0.95-'adjusted coverage'!Q89))&lt;0,0,('adjusted coverage'!P89*(0.95-'adjusted coverage'!Q89)))</f>
        <v>101.59997409999976</v>
      </c>
      <c r="Q89" s="1">
        <f>'adjusted numbers'!P89-'adjusted numbers'!Q89</f>
        <v>244.29997409999987</v>
      </c>
      <c r="R89" s="1">
        <f>'adjusted numbers'!Q89-'adjusted numbers'!R89</f>
        <v>348.70000759999994</v>
      </c>
      <c r="S89" s="1">
        <f>IF(('adjusted coverage'!S89*(0.95-'adjusted coverage'!T89))&lt;0,0,('adjusted coverage'!S89*(0.95-'adjusted coverage'!T89)))</f>
        <v>0</v>
      </c>
      <c r="T89" s="1">
        <f>'adjusted numbers'!S89-'adjusted numbers'!T89</f>
        <v>86.100045220000084</v>
      </c>
      <c r="U89" s="1">
        <f>'adjusted numbers'!T89-'adjusted numbers'!U89</f>
        <v>180.90007907999984</v>
      </c>
      <c r="V89" s="1">
        <f>IF(('adjusted coverage'!V89*(0.95-'adjusted coverage'!W89))&lt;0,0,('adjusted coverage'!V89*(0.95-'adjusted coverage'!W89)))</f>
        <v>0</v>
      </c>
      <c r="W89" s="1">
        <f>'adjusted numbers'!V89-'adjusted numbers'!W89</f>
        <v>81.199949249999918</v>
      </c>
      <c r="X89" s="1">
        <f>'adjusted numbers'!W89-'adjusted numbers'!X89</f>
        <v>133.80008235000014</v>
      </c>
      <c r="Y89" s="1">
        <f>IF(('adjusted coverage'!Y89*(0.95-'adjusted coverage'!Z89))&lt;0,0,('adjusted coverage'!Y89*(0.95-'adjusted coverage'!Z89)))</f>
        <v>0</v>
      </c>
      <c r="Z89" s="1">
        <f>'adjusted numbers'!Y89-'adjusted numbers'!Z89</f>
        <v>56.700013229999968</v>
      </c>
      <c r="AA89" s="1">
        <f>'adjusted numbers'!Z89-'adjusted numbers'!AA89</f>
        <v>83.300018220000084</v>
      </c>
      <c r="AB89" s="1">
        <f>IF(('adjusted coverage'!AB89*(0.95-'adjusted coverage'!AC89))&lt;0,0,('adjusted coverage'!AB89*(0.95-'adjusted coverage'!AC89)))</f>
        <v>0</v>
      </c>
      <c r="AC89" s="1">
        <f>'adjusted numbers'!AB89-'adjusted numbers'!AC89</f>
        <v>53.899992159999783</v>
      </c>
      <c r="AD89" s="1">
        <f>'adjusted numbers'!AC89-'adjusted numbers'!AD89</f>
        <v>105.10000319000005</v>
      </c>
      <c r="AE89" s="1">
        <f>IF(('adjusted coverage'!AE89*(0.95-'adjusted coverage'!AF89))&lt;0,0,('adjusted coverage'!AE89*(0.95-'adjusted coverage'!AF89)))</f>
        <v>0</v>
      </c>
      <c r="AF89" s="1">
        <f>'adjusted numbers'!AE89-'adjusted numbers'!AF89</f>
        <v>74.90000665000025</v>
      </c>
      <c r="AG89" s="1">
        <f>'adjusted numbers'!AF89-'adjusted numbers'!AG89</f>
        <v>128.60001569999986</v>
      </c>
    </row>
    <row r="90" spans="1:33" x14ac:dyDescent="0.25">
      <c r="A90" t="s">
        <v>195</v>
      </c>
      <c r="B90" t="s">
        <v>196</v>
      </c>
      <c r="C90" t="s">
        <v>194</v>
      </c>
      <c r="D90" s="1">
        <f>IF(('adjusted coverage'!D90*(0.95-'adjusted coverage'!E90))&lt;0,0,('adjusted coverage'!D90*(0.95-'adjusted coverage'!E90)))</f>
        <v>2.8853999999998603</v>
      </c>
      <c r="E90" s="1">
        <f>'adjusted numbers'!D90-'adjusted numbers'!E90</f>
        <v>83.035399999999981</v>
      </c>
      <c r="F90" s="1">
        <f>'adjusted numbers'!E90-'adjusted numbers'!F90</f>
        <v>166.23109999999997</v>
      </c>
      <c r="G90" s="1">
        <f>IF(('adjusted coverage'!G90*(0.95-'adjusted coverage'!H90))&lt;0,0,('adjusted coverage'!G90*(0.95-'adjusted coverage'!H90)))</f>
        <v>37.458999999999769</v>
      </c>
      <c r="H90" s="1">
        <f>'adjusted numbers'!G90-'adjusted numbers'!H90</f>
        <v>117.15899999999988</v>
      </c>
      <c r="I90" s="1">
        <f>'adjusted numbers'!H90-'adjusted numbers'!I90</f>
        <v>175.33999999999992</v>
      </c>
      <c r="J90" s="1">
        <f>IF(('adjusted coverage'!J90*(0.95-'adjusted coverage'!K90))&lt;0,0,('adjusted coverage'!J90*(0.95-'adjusted coverage'!K90)))</f>
        <v>27.54809999999987</v>
      </c>
      <c r="K90" s="1">
        <f>'adjusted numbers'!J90-'adjusted numbers'!K90</f>
        <v>104.49810000000002</v>
      </c>
      <c r="L90" s="1">
        <f>'adjusted numbers'!K90-'adjusted numbers'!L90</f>
        <v>160.97939999999994</v>
      </c>
      <c r="M90" s="1">
        <f>IF(('adjusted coverage'!M90*(0.95-'adjusted coverage'!N90))&lt;0,0,('adjusted coverage'!M90*(0.95-'adjusted coverage'!N90)))</f>
        <v>45.36480000000001</v>
      </c>
      <c r="N90" s="1">
        <f>'adjusted numbers'!M90-'adjusted numbers'!N90</f>
        <v>118.0648000000001</v>
      </c>
      <c r="O90" s="1">
        <f>'adjusted numbers'!N90-'adjusted numbers'!O90</f>
        <v>124.02619999999979</v>
      </c>
      <c r="P90" s="1">
        <f>IF(('adjusted coverage'!P90*(0.95-'adjusted coverage'!Q90))&lt;0,0,('adjusted coverage'!P90*(0.95-'adjusted coverage'!Q90)))</f>
        <v>42.550001610000045</v>
      </c>
      <c r="Q90" s="1">
        <f>'adjusted numbers'!P90-'adjusted numbers'!Q90</f>
        <v>112.70000161000007</v>
      </c>
      <c r="R90" s="1">
        <f>'adjusted numbers'!Q90-'adjusted numbers'!R90</f>
        <v>116.80000253999992</v>
      </c>
      <c r="S90" s="1">
        <f>IF(('adjusted coverage'!S90*(0.95-'adjusted coverage'!T90))&lt;0,0,('adjusted coverage'!S90*(0.95-'adjusted coverage'!T90)))</f>
        <v>35.600034719999989</v>
      </c>
      <c r="T90" s="1">
        <f>'adjusted numbers'!S90-'adjusted numbers'!T90</f>
        <v>105.00003472000003</v>
      </c>
      <c r="U90" s="1">
        <f>'adjusted numbers'!T90-'adjusted numbers'!U90</f>
        <v>107.99994687999992</v>
      </c>
      <c r="V90" s="1">
        <f>IF(('adjusted coverage'!V90*(0.95-'adjusted coverage'!W90))&lt;0,0,('adjusted coverage'!V90*(0.95-'adjusted coverage'!W90)))</f>
        <v>13.199945259999787</v>
      </c>
      <c r="W90" s="1">
        <f>'adjusted numbers'!V90-'adjusted numbers'!W90</f>
        <v>88.899945259999868</v>
      </c>
      <c r="X90" s="1">
        <f>'adjusted numbers'!W90-'adjusted numbers'!X90</f>
        <v>67.099965240000074</v>
      </c>
      <c r="Y90" s="1">
        <f>IF(('adjusted coverage'!Y90*(0.95-'adjusted coverage'!Z90))&lt;0,0,('adjusted coverage'!Y90*(0.95-'adjusted coverage'!Z90)))</f>
        <v>0</v>
      </c>
      <c r="Z90" s="1">
        <f>'adjusted numbers'!Y90-'adjusted numbers'!Z90</f>
        <v>57.400109200000088</v>
      </c>
      <c r="AA90" s="1">
        <f>'adjusted numbers'!Z90-'adjusted numbers'!AA90</f>
        <v>75.09996584999999</v>
      </c>
      <c r="AB90" s="1">
        <f>IF(('adjusted coverage'!AB90*(0.95-'adjusted coverage'!AC90))&lt;0,0,('adjusted coverage'!AB90*(0.95-'adjusted coverage'!AC90)))</f>
        <v>0</v>
      </c>
      <c r="AC90" s="1">
        <f>'adjusted numbers'!AB90-'adjusted numbers'!AC90</f>
        <v>69.999998600000026</v>
      </c>
      <c r="AD90" s="1">
        <f>'adjusted numbers'!AC90-'adjusted numbers'!AD90</f>
        <v>116.99997189999999</v>
      </c>
      <c r="AE90" s="1">
        <f>IF(('adjusted coverage'!AE90*(0.95-'adjusted coverage'!AF90))&lt;0,0,('adjusted coverage'!AE90*(0.95-'adjusted coverage'!AF90)))</f>
        <v>0</v>
      </c>
      <c r="AF90" s="1">
        <f>'adjusted numbers'!AE90-'adjusted numbers'!AF90</f>
        <v>62.999976549999928</v>
      </c>
      <c r="AG90" s="1">
        <f>'adjusted numbers'!AF90-'adjusted numbers'!AG90</f>
        <v>104.00004145000003</v>
      </c>
    </row>
    <row r="91" spans="1:33" x14ac:dyDescent="0.25">
      <c r="A91" t="s">
        <v>197</v>
      </c>
      <c r="B91" t="s">
        <v>198</v>
      </c>
      <c r="C91" t="s">
        <v>194</v>
      </c>
      <c r="D91" s="1">
        <f>IF(('adjusted coverage'!D91*(0.95-'adjusted coverage'!E91))&lt;0,0,('adjusted coverage'!D91*(0.95-'adjusted coverage'!E91)))</f>
        <v>7.6597000000004272</v>
      </c>
      <c r="E91" s="1">
        <f>'adjusted numbers'!D91-'adjusted numbers'!E91</f>
        <v>102.10970000000043</v>
      </c>
      <c r="F91" s="1">
        <f>'adjusted numbers'!E91-'adjusted numbers'!F91</f>
        <v>193.66679999999951</v>
      </c>
      <c r="G91" s="1">
        <f>IF(('adjusted coverage'!G91*(0.95-'adjusted coverage'!H91))&lt;0,0,('adjusted coverage'!G91*(0.95-'adjusted coverage'!H91)))</f>
        <v>29.015399999999634</v>
      </c>
      <c r="H91" s="1">
        <f>'adjusted numbers'!G91-'adjusted numbers'!H91</f>
        <v>123.56539999999973</v>
      </c>
      <c r="I91" s="1">
        <f>'adjusted numbers'!H91-'adjusted numbers'!I91</f>
        <v>219.95109999999954</v>
      </c>
      <c r="J91" s="1">
        <f>IF(('adjusted coverage'!J91*(0.95-'adjusted coverage'!K91))&lt;0,0,('adjusted coverage'!J91*(0.95-'adjusted coverage'!K91)))</f>
        <v>28.58399999999946</v>
      </c>
      <c r="K91" s="1">
        <f>'adjusted numbers'!J91-'adjusted numbers'!K91</f>
        <v>119.43399999999951</v>
      </c>
      <c r="L91" s="1">
        <f>'adjusted numbers'!K91-'adjusted numbers'!L91</f>
        <v>201.60749999999985</v>
      </c>
      <c r="M91" s="1">
        <f>IF(('adjusted coverage'!M91*(0.95-'adjusted coverage'!N91))&lt;0,0,('adjusted coverage'!M91*(0.95-'adjusted coverage'!N91)))</f>
        <v>57.93550000000009</v>
      </c>
      <c r="N91" s="1">
        <f>'adjusted numbers'!M91-'adjusted numbers'!N91</f>
        <v>149.28550000000018</v>
      </c>
      <c r="O91" s="1">
        <f>'adjusted numbers'!N91-'adjusted numbers'!O91</f>
        <v>190.69100000000003</v>
      </c>
      <c r="P91" s="1">
        <f>IF(('adjusted coverage'!P91*(0.95-'adjusted coverage'!Q91))&lt;0,0,('adjusted coverage'!P91*(0.95-'adjusted coverage'!Q91)))</f>
        <v>74.199965279999759</v>
      </c>
      <c r="Q91" s="1">
        <f>'adjusted numbers'!P91-'adjusted numbers'!Q91</f>
        <v>216.99996527999974</v>
      </c>
      <c r="R91" s="1">
        <f>'adjusted numbers'!Q91-'adjusted numbers'!R91</f>
        <v>204.50008152000009</v>
      </c>
      <c r="S91" s="1">
        <f>IF(('adjusted coverage'!S91*(0.95-'adjusted coverage'!T91))&lt;0,0,('adjusted coverage'!S91*(0.95-'adjusted coverage'!T91)))</f>
        <v>50.900035279999585</v>
      </c>
      <c r="T91" s="1">
        <f>'adjusted numbers'!S91-'adjusted numbers'!T91</f>
        <v>196.00003527999979</v>
      </c>
      <c r="U91" s="1">
        <f>'adjusted numbers'!T91-'adjusted numbers'!U91</f>
        <v>203.50002211999981</v>
      </c>
      <c r="V91" s="1">
        <f>IF(('adjusted coverage'!V91*(0.95-'adjusted coverage'!W91))&lt;0,0,('adjusted coverage'!V91*(0.95-'adjusted coverage'!W91)))</f>
        <v>0</v>
      </c>
      <c r="W91" s="1">
        <f>'adjusted numbers'!V91-'adjusted numbers'!W91</f>
        <v>134.40002883999978</v>
      </c>
      <c r="X91" s="1">
        <f>'adjusted numbers'!W91-'adjusted numbers'!X91</f>
        <v>160.09992031000047</v>
      </c>
      <c r="Y91" s="1">
        <f>IF(('adjusted coverage'!Y91*(0.95-'adjusted coverage'!Z91))&lt;0,0,('adjusted coverage'!Y91*(0.95-'adjusted coverage'!Z91)))</f>
        <v>0</v>
      </c>
      <c r="Z91" s="1">
        <f>'adjusted numbers'!Y91-'adjusted numbers'!Z91</f>
        <v>145.60008960000005</v>
      </c>
      <c r="AA91" s="1">
        <f>'adjusted numbers'!Z91-'adjusted numbers'!AA91</f>
        <v>152.39996169999995</v>
      </c>
      <c r="AB91" s="1">
        <f>IF(('adjusted coverage'!AB91*(0.95-'adjusted coverage'!AC91))&lt;0,0,('adjusted coverage'!AB91*(0.95-'adjusted coverage'!AC91)))</f>
        <v>9.6499549199996331</v>
      </c>
      <c r="AC91" s="1">
        <f>'adjusted numbers'!AB91-'adjusted numbers'!AC91</f>
        <v>160.99995491999971</v>
      </c>
      <c r="AD91" s="1">
        <f>'adjusted numbers'!AC91-'adjusted numbers'!AD91</f>
        <v>165.49998393000033</v>
      </c>
      <c r="AE91" s="1">
        <f>IF(('adjusted coverage'!AE91*(0.95-'adjusted coverage'!AF91))&lt;0,0,('adjusted coverage'!AE91*(0.95-'adjusted coverage'!AF91)))</f>
        <v>0</v>
      </c>
      <c r="AF91" s="1">
        <f>'adjusted numbers'!AE91-'adjusted numbers'!AF91</f>
        <v>123.90005753999958</v>
      </c>
      <c r="AG91" s="1">
        <f>'adjusted numbers'!AF91-'adjusted numbers'!AG91</f>
        <v>179.09995536000042</v>
      </c>
    </row>
    <row r="92" spans="1:33" x14ac:dyDescent="0.25">
      <c r="A92" t="s">
        <v>199</v>
      </c>
      <c r="B92" t="s">
        <v>200</v>
      </c>
      <c r="C92" t="s">
        <v>194</v>
      </c>
      <c r="D92" s="1">
        <f>IF(('adjusted coverage'!D92*(0.95-'adjusted coverage'!E92))&lt;0,0,('adjusted coverage'!D92*(0.95-'adjusted coverage'!E92)))</f>
        <v>56.759999999998527</v>
      </c>
      <c r="E92" s="1">
        <f>'adjusted numbers'!D92-'adjusted numbers'!E92</f>
        <v>343.55999999999858</v>
      </c>
      <c r="F92" s="1">
        <f>'adjusted numbers'!E92-'adjusted numbers'!F92</f>
        <v>556.61500000000251</v>
      </c>
      <c r="G92" s="1">
        <f>IF(('adjusted coverage'!G92*(0.95-'adjusted coverage'!H92))&lt;0,0,('adjusted coverage'!G92*(0.95-'adjusted coverage'!H92)))</f>
        <v>37.014500000001071</v>
      </c>
      <c r="H92" s="1">
        <f>'adjusted numbers'!G92-'adjusted numbers'!H92</f>
        <v>311.31450000000132</v>
      </c>
      <c r="I92" s="1">
        <f>'adjusted numbers'!H92-'adjusted numbers'!I92</f>
        <v>453.64350000000104</v>
      </c>
      <c r="J92" s="1">
        <f>IF(('adjusted coverage'!J92*(0.95-'adjusted coverage'!K92))&lt;0,0,('adjusted coverage'!J92*(0.95-'adjusted coverage'!K92)))</f>
        <v>51.320700000000024</v>
      </c>
      <c r="K92" s="1">
        <f>'adjusted numbers'!J92-'adjusted numbers'!K92</f>
        <v>311.57070000000022</v>
      </c>
      <c r="L92" s="1">
        <f>'adjusted numbers'!K92-'adjusted numbers'!L92</f>
        <v>448.29329999999936</v>
      </c>
      <c r="M92" s="1">
        <f>IF(('adjusted coverage'!M92*(0.95-'adjusted coverage'!N92))&lt;0,0,('adjusted coverage'!M92*(0.95-'adjusted coverage'!N92)))</f>
        <v>77.345000000000582</v>
      </c>
      <c r="N92" s="1">
        <f>'adjusted numbers'!M92-'adjusted numbers'!N92</f>
        <v>332.04500000000098</v>
      </c>
      <c r="O92" s="1">
        <f>'adjusted numbers'!N92-'adjusted numbers'!O92</f>
        <v>436.89149999999972</v>
      </c>
      <c r="P92" s="1">
        <f>IF(('adjusted coverage'!P92*(0.95-'adjusted coverage'!Q92))&lt;0,0,('adjusted coverage'!P92*(0.95-'adjusted coverage'!Q92)))</f>
        <v>79.900076159999827</v>
      </c>
      <c r="Q92" s="1">
        <f>'adjusted numbers'!P92-'adjusted numbers'!Q92</f>
        <v>320.60007615999984</v>
      </c>
      <c r="R92" s="1">
        <f>'adjusted numbers'!Q92-'adjusted numbers'!R92</f>
        <v>396.89990613999998</v>
      </c>
      <c r="S92" s="1">
        <f>IF(('adjusted coverage'!S92*(0.95-'adjusted coverage'!T92))&lt;0,0,('adjusted coverage'!S92*(0.95-'adjusted coverage'!T92)))</f>
        <v>45.299704039999398</v>
      </c>
      <c r="T92" s="1">
        <f>'adjusted numbers'!S92-'adjusted numbers'!T92</f>
        <v>286.99970403999941</v>
      </c>
      <c r="U92" s="1">
        <f>'adjusted numbers'!T92-'adjusted numbers'!U92</f>
        <v>381.50019846000032</v>
      </c>
      <c r="V92" s="1">
        <f>IF(('adjusted coverage'!V92*(0.95-'adjusted coverage'!W92))&lt;0,0,('adjusted coverage'!V92*(0.95-'adjusted coverage'!W92)))</f>
        <v>4.8999540800002883</v>
      </c>
      <c r="W92" s="1">
        <f>'adjusted numbers'!V92-'adjusted numbers'!W92</f>
        <v>257.59995408000032</v>
      </c>
      <c r="X92" s="1">
        <f>'adjusted numbers'!W92-'adjusted numbers'!X92</f>
        <v>297.90009521999946</v>
      </c>
      <c r="Y92" s="1">
        <f>IF(('adjusted coverage'!Y92*(0.95-'adjusted coverage'!Z92))&lt;0,0,('adjusted coverage'!Y92*(0.95-'adjusted coverage'!Z92)))</f>
        <v>0</v>
      </c>
      <c r="Z92" s="1">
        <f>'adjusted numbers'!Y92-'adjusted numbers'!Z92</f>
        <v>240.79996836000009</v>
      </c>
      <c r="AA92" s="1">
        <f>'adjusted numbers'!Z92-'adjusted numbers'!AA92</f>
        <v>221.70006568999997</v>
      </c>
      <c r="AB92" s="1">
        <f>IF(('adjusted coverage'!AB92*(0.95-'adjusted coverage'!AC92))&lt;0,0,('adjusted coverage'!AB92*(0.95-'adjusted coverage'!AC92)))</f>
        <v>0</v>
      </c>
      <c r="AC92" s="1">
        <f>'adjusted numbers'!AB92-'adjusted numbers'!AC92</f>
        <v>219.10005445999923</v>
      </c>
      <c r="AD92" s="1">
        <f>'adjusted numbers'!AC92-'adjusted numbers'!AD92</f>
        <v>224.39991884000119</v>
      </c>
      <c r="AE92" s="1">
        <f>IF(('adjusted coverage'!AE92*(0.95-'adjusted coverage'!AF92))&lt;0,0,('adjusted coverage'!AE92*(0.95-'adjusted coverage'!AF92)))</f>
        <v>0</v>
      </c>
      <c r="AF92" s="1">
        <f>'adjusted numbers'!AE92-'adjusted numbers'!AF92</f>
        <v>158.19988379999995</v>
      </c>
      <c r="AG92" s="1">
        <f>'adjusted numbers'!AF92-'adjusted numbers'!AG92</f>
        <v>274.79988869999943</v>
      </c>
    </row>
    <row r="93" spans="1:33" x14ac:dyDescent="0.25">
      <c r="A93" t="s">
        <v>201</v>
      </c>
      <c r="B93" t="s">
        <v>202</v>
      </c>
      <c r="C93" t="s">
        <v>194</v>
      </c>
      <c r="D93" s="1">
        <f>IF(('adjusted coverage'!D93*(0.95-'adjusted coverage'!E93))&lt;0,0,('adjusted coverage'!D93*(0.95-'adjusted coverage'!E93)))</f>
        <v>2.0375000000004242</v>
      </c>
      <c r="E93" s="1">
        <f>'adjusted numbers'!D93-'adjusted numbers'!E93</f>
        <v>213.58750000000055</v>
      </c>
      <c r="F93" s="1">
        <f>'adjusted numbers'!E93-'adjusted numbers'!F93</f>
        <v>495.86749999999984</v>
      </c>
      <c r="G93" s="1">
        <f>IF(('adjusted coverage'!G93*(0.95-'adjusted coverage'!H93))&lt;0,0,('adjusted coverage'!G93*(0.95-'adjusted coverage'!H93)))</f>
        <v>32.493100000000254</v>
      </c>
      <c r="H93" s="1">
        <f>'adjusted numbers'!G93-'adjusted numbers'!H93</f>
        <v>245.44310000000041</v>
      </c>
      <c r="I93" s="1">
        <f>'adjusted numbers'!H93-'adjusted numbers'!I93</f>
        <v>521.4989000000005</v>
      </c>
      <c r="J93" s="1">
        <f>IF(('adjusted coverage'!J93*(0.95-'adjusted coverage'!K93))&lt;0,0,('adjusted coverage'!J93*(0.95-'adjusted coverage'!K93)))</f>
        <v>80.873900000000617</v>
      </c>
      <c r="K93" s="1">
        <f>'adjusted numbers'!J93-'adjusted numbers'!K93</f>
        <v>293.42390000000069</v>
      </c>
      <c r="L93" s="1">
        <f>'adjusted numbers'!K93-'adjusted numbers'!L93</f>
        <v>548.20859999999902</v>
      </c>
      <c r="M93" s="1">
        <f>IF(('adjusted coverage'!M93*(0.95-'adjusted coverage'!N93))&lt;0,0,('adjusted coverage'!M93*(0.95-'adjusted coverage'!N93)))</f>
        <v>86.051900000000515</v>
      </c>
      <c r="N93" s="1">
        <f>'adjusted numbers'!M93-'adjusted numbers'!N93</f>
        <v>296.60190000000057</v>
      </c>
      <c r="O93" s="1">
        <f>'adjusted numbers'!N93-'adjusted numbers'!O93</f>
        <v>527.90859999999975</v>
      </c>
      <c r="P93" s="1">
        <f>IF(('adjusted coverage'!P93*(0.95-'adjusted coverage'!Q93))&lt;0,0,('adjusted coverage'!P93*(0.95-'adjusted coverage'!Q93)))</f>
        <v>122.95004864999996</v>
      </c>
      <c r="Q93" s="1">
        <f>'adjusted numbers'!P93-'adjusted numbers'!Q93</f>
        <v>329.7000486500001</v>
      </c>
      <c r="R93" s="1">
        <f>'adjusted numbers'!Q93-'adjusted numbers'!R93</f>
        <v>464.79988510000021</v>
      </c>
      <c r="S93" s="1">
        <f>IF(('adjusted coverage'!S93*(0.95-'adjusted coverage'!T93))&lt;0,0,('adjusted coverage'!S93*(0.95-'adjusted coverage'!T93)))</f>
        <v>17.399886599999519</v>
      </c>
      <c r="T93" s="1">
        <f>'adjusted numbers'!S93-'adjusted numbers'!T93</f>
        <v>218.39988659999972</v>
      </c>
      <c r="U93" s="1">
        <f>'adjusted numbers'!T93-'adjusted numbers'!U93</f>
        <v>516.09994140000026</v>
      </c>
      <c r="V93" s="1">
        <f>IF(('adjusted coverage'!V93*(0.95-'adjusted coverage'!W93))&lt;0,0,('adjusted coverage'!V93*(0.95-'adjusted coverage'!W93)))</f>
        <v>0</v>
      </c>
      <c r="W93" s="1">
        <f>'adjusted numbers'!V93-'adjusted numbers'!W93</f>
        <v>191.8001685600002</v>
      </c>
      <c r="X93" s="1">
        <f>'adjusted numbers'!W93-'adjusted numbers'!X93</f>
        <v>428.69983464000006</v>
      </c>
      <c r="Y93" s="1">
        <f>IF(('adjusted coverage'!Y93*(0.95-'adjusted coverage'!Z93))&lt;0,0,('adjusted coverage'!Y93*(0.95-'adjusted coverage'!Z93)))</f>
        <v>0</v>
      </c>
      <c r="Z93" s="1">
        <f>'adjusted numbers'!Y93-'adjusted numbers'!Z93</f>
        <v>169.40002002000074</v>
      </c>
      <c r="AA93" s="1">
        <f>'adjusted numbers'!Z93-'adjusted numbers'!AA93</f>
        <v>460.10001372999977</v>
      </c>
      <c r="AB93" s="1">
        <f>IF(('adjusted coverage'!AB93*(0.95-'adjusted coverage'!AC93))&lt;0,0,('adjusted coverage'!AB93*(0.95-'adjusted coverage'!AC93)))</f>
        <v>0</v>
      </c>
      <c r="AC93" s="1">
        <f>'adjusted numbers'!AB93-'adjusted numbers'!AC93</f>
        <v>246.40018220999991</v>
      </c>
      <c r="AD93" s="1">
        <f>'adjusted numbers'!AC93-'adjusted numbers'!AD93</f>
        <v>506.10009813999932</v>
      </c>
      <c r="AE93" s="1">
        <f>IF(('adjusted coverage'!AE93*(0.95-'adjusted coverage'!AF93))&lt;0,0,('adjusted coverage'!AE93*(0.95-'adjusted coverage'!AF93)))</f>
        <v>0</v>
      </c>
      <c r="AF93" s="1">
        <f>'adjusted numbers'!AE93-'adjusted numbers'!AF93</f>
        <v>116.19972210000014</v>
      </c>
      <c r="AG93" s="1">
        <f>'adjusted numbers'!AF93-'adjusted numbers'!AG93</f>
        <v>240.79997700000058</v>
      </c>
    </row>
    <row r="94" spans="1:33" s="4" customFormat="1" x14ac:dyDescent="0.25">
      <c r="A94" s="4" t="s">
        <v>448</v>
      </c>
      <c r="B94" s="4" t="s">
        <v>433</v>
      </c>
      <c r="C94" s="4" t="s">
        <v>194</v>
      </c>
      <c r="D94" s="5">
        <f>SUM(D89:D93)</f>
        <v>69.342599999999237</v>
      </c>
      <c r="E94" s="5">
        <f t="shared" ref="E94:AG94" si="33">SUM(E89:E93)</f>
        <v>810.67909999999961</v>
      </c>
      <c r="F94" s="5">
        <f t="shared" si="33"/>
        <v>1595.829900000002</v>
      </c>
      <c r="G94" s="5">
        <f t="shared" si="33"/>
        <v>135.98200000000074</v>
      </c>
      <c r="H94" s="5">
        <f t="shared" si="33"/>
        <v>905.57600000000139</v>
      </c>
      <c r="I94" s="5">
        <f t="shared" si="33"/>
        <v>1584.415500000001</v>
      </c>
      <c r="J94" s="5">
        <f t="shared" si="33"/>
        <v>188.32669999999996</v>
      </c>
      <c r="K94" s="5">
        <f t="shared" si="33"/>
        <v>930.5590000000002</v>
      </c>
      <c r="L94" s="5">
        <f t="shared" si="33"/>
        <v>1542.4169999999983</v>
      </c>
      <c r="M94" s="5">
        <f t="shared" si="33"/>
        <v>266.6972000000012</v>
      </c>
      <c r="N94" s="5">
        <f t="shared" si="33"/>
        <v>941.98720000000208</v>
      </c>
      <c r="O94" s="5">
        <f t="shared" si="33"/>
        <v>1501.8022999999991</v>
      </c>
      <c r="P94" s="5">
        <f t="shared" si="33"/>
        <v>421.20006579999938</v>
      </c>
      <c r="Q94" s="5">
        <f t="shared" si="33"/>
        <v>1224.3000657999996</v>
      </c>
      <c r="R94" s="5">
        <f t="shared" si="33"/>
        <v>1531.6998829000001</v>
      </c>
      <c r="S94" s="5">
        <f t="shared" si="33"/>
        <v>149.19966063999848</v>
      </c>
      <c r="T94" s="5">
        <f t="shared" si="33"/>
        <v>892.49970585999904</v>
      </c>
      <c r="U94" s="5">
        <f t="shared" si="33"/>
        <v>1390.0001879400002</v>
      </c>
      <c r="V94" s="5">
        <f t="shared" si="33"/>
        <v>18.099899340000075</v>
      </c>
      <c r="W94" s="5">
        <f t="shared" si="33"/>
        <v>753.90004599000008</v>
      </c>
      <c r="X94" s="5">
        <f t="shared" si="33"/>
        <v>1087.5998977600002</v>
      </c>
      <c r="Y94" s="5">
        <f t="shared" si="33"/>
        <v>0</v>
      </c>
      <c r="Z94" s="5">
        <f t="shared" si="33"/>
        <v>669.90020041000093</v>
      </c>
      <c r="AA94" s="5">
        <f t="shared" si="33"/>
        <v>992.60002518999977</v>
      </c>
      <c r="AB94" s="5">
        <f t="shared" si="33"/>
        <v>9.6499549199996331</v>
      </c>
      <c r="AC94" s="5">
        <f t="shared" si="33"/>
        <v>750.40018234999866</v>
      </c>
      <c r="AD94" s="5">
        <f t="shared" si="33"/>
        <v>1118.0999760000009</v>
      </c>
      <c r="AE94" s="5">
        <f t="shared" si="33"/>
        <v>0</v>
      </c>
      <c r="AF94" s="5">
        <f t="shared" si="33"/>
        <v>536.19964663999986</v>
      </c>
      <c r="AG94" s="5">
        <f t="shared" si="33"/>
        <v>927.29987821000032</v>
      </c>
    </row>
    <row r="95" spans="1:33" x14ac:dyDescent="0.25">
      <c r="A95" t="s">
        <v>203</v>
      </c>
      <c r="B95" t="s">
        <v>204</v>
      </c>
      <c r="C95" t="s">
        <v>205</v>
      </c>
      <c r="D95" s="1">
        <f>IF(('adjusted coverage'!D95*(0.95-'adjusted coverage'!E95))&lt;0,0,('adjusted coverage'!D95*(0.95-'adjusted coverage'!E95)))</f>
        <v>19.648199999999612</v>
      </c>
      <c r="E95" s="1">
        <f>'adjusted numbers'!D95-'adjusted numbers'!E95</f>
        <v>377.2482</v>
      </c>
      <c r="F95" s="1">
        <f>'adjusted numbers'!E95-'adjusted numbers'!F95</f>
        <v>1204.4807999999994</v>
      </c>
      <c r="G95" s="1">
        <f>IF(('adjusted coverage'!G95*(0.95-'adjusted coverage'!H95))&lt;0,0,('adjusted coverage'!G95*(0.95-'adjusted coverage'!H95)))</f>
        <v>68.40629999999959</v>
      </c>
      <c r="H95" s="1">
        <f>'adjusted numbers'!G95-'adjusted numbers'!H95</f>
        <v>436.45629999999983</v>
      </c>
      <c r="I95" s="1">
        <f>'adjusted numbers'!H95-'adjusted numbers'!I95</f>
        <v>1183.5132000000003</v>
      </c>
      <c r="J95" s="1">
        <f>IF(('adjusted coverage'!J95*(0.95-'adjusted coverage'!K95))&lt;0,0,('adjusted coverage'!J95*(0.95-'adjusted coverage'!K95)))</f>
        <v>102.63669999999735</v>
      </c>
      <c r="K95" s="1">
        <f>'adjusted numbers'!J95-'adjusted numbers'!K95</f>
        <v>458.13669999999729</v>
      </c>
      <c r="L95" s="1">
        <f>'adjusted numbers'!K95-'adjusted numbers'!L95</f>
        <v>1075.3473000000013</v>
      </c>
      <c r="M95" s="1">
        <f>IF(('adjusted coverage'!M95*(0.95-'adjusted coverage'!N95))&lt;0,0,('adjusted coverage'!M95*(0.95-'adjusted coverage'!N95)))</f>
        <v>254.76290000000259</v>
      </c>
      <c r="N95" s="1">
        <f>'adjusted numbers'!M95-'adjusted numbers'!N95</f>
        <v>604.41290000000299</v>
      </c>
      <c r="O95" s="1">
        <f>'adjusted numbers'!N95-'adjusted numbers'!O95</f>
        <v>1087.5265999999974</v>
      </c>
      <c r="P95" s="1">
        <f>IF(('adjusted coverage'!P95*(0.95-'adjusted coverage'!Q95))&lt;0,0,('adjusted coverage'!P95*(0.95-'adjusted coverage'!Q95)))</f>
        <v>347.54984900999949</v>
      </c>
      <c r="Q95" s="1">
        <f>'adjusted numbers'!P95-'adjusted numbers'!Q95</f>
        <v>684.59984901000007</v>
      </c>
      <c r="R95" s="1">
        <f>'adjusted numbers'!Q95-'adjusted numbers'!R95</f>
        <v>1052.8999790400003</v>
      </c>
      <c r="S95" s="1">
        <f>IF(('adjusted coverage'!S95*(0.95-'adjusted coverage'!T95))&lt;0,0,('adjusted coverage'!S95*(0.95-'adjusted coverage'!T95)))</f>
        <v>0</v>
      </c>
      <c r="T95" s="1">
        <f>'adjusted numbers'!S95-'adjusted numbers'!T95</f>
        <v>302.40002800000093</v>
      </c>
      <c r="U95" s="1">
        <f>'adjusted numbers'!T95-'adjusted numbers'!U95</f>
        <v>630.09990240000025</v>
      </c>
      <c r="V95" s="1">
        <f>IF(('adjusted coverage'!V95*(0.95-'adjusted coverage'!W95))&lt;0,0,('adjusted coverage'!V95*(0.95-'adjusted coverage'!W95)))</f>
        <v>261.50000000000011</v>
      </c>
      <c r="W95" s="1">
        <f>'adjusted numbers'!V95-'adjusted numbers'!W95</f>
        <v>555.10000000000036</v>
      </c>
      <c r="X95" s="1">
        <f>'adjusted numbers'!W95-'adjusted numbers'!X95</f>
        <v>492.39999999999964</v>
      </c>
      <c r="Y95" s="1">
        <f>IF(('adjusted coverage'!Y95*(0.95-'adjusted coverage'!Z95))&lt;0,0,('adjusted coverage'!Y95*(0.95-'adjusted coverage'!Z95)))</f>
        <v>117.45012683999938</v>
      </c>
      <c r="Z95" s="1">
        <f>'adjusted numbers'!Y95-'adjusted numbers'!Z95</f>
        <v>484.40012683999976</v>
      </c>
      <c r="AA95" s="1">
        <f>'adjusted numbers'!Z95-'adjusted numbers'!AA95</f>
        <v>560.09993031000067</v>
      </c>
      <c r="AB95" s="1">
        <f>IF(('adjusted coverage'!AB95*(0.95-'adjusted coverage'!AC95))&lt;0,0,('adjusted coverage'!AB95*(0.95-'adjusted coverage'!AC95)))</f>
        <v>28.249641740000484</v>
      </c>
      <c r="AC95" s="1">
        <f>'adjusted numbers'!AB95-'adjusted numbers'!AC95</f>
        <v>405.29964174000088</v>
      </c>
      <c r="AD95" s="1">
        <f>'adjusted numbers'!AC95-'adjusted numbers'!AD95</f>
        <v>575.20003075999921</v>
      </c>
      <c r="AE95" s="1">
        <f>IF(('adjusted coverage'!AE95*(0.95-'adjusted coverage'!AF95))&lt;0,0,('adjusted coverage'!AE95*(0.95-'adjusted coverage'!AF95)))</f>
        <v>45.099568799999751</v>
      </c>
      <c r="AF95" s="1">
        <f>'adjusted numbers'!AE95-'adjusted numbers'!AF95</f>
        <v>431.19956879999972</v>
      </c>
      <c r="AG95" s="1">
        <f>'adjusted numbers'!AF95-'adjusted numbers'!AG95</f>
        <v>506.29987979999987</v>
      </c>
    </row>
    <row r="96" spans="1:33" x14ac:dyDescent="0.25">
      <c r="A96" t="s">
        <v>206</v>
      </c>
      <c r="B96" t="s">
        <v>207</v>
      </c>
      <c r="C96" t="s">
        <v>205</v>
      </c>
      <c r="D96" s="1">
        <f>IF(('adjusted coverage'!D96*(0.95-'adjusted coverage'!E96))&lt;0,0,('adjusted coverage'!D96*(0.95-'adjusted coverage'!E96)))</f>
        <v>0</v>
      </c>
      <c r="E96" s="1">
        <f>'adjusted numbers'!D96-'adjusted numbers'!E96</f>
        <v>174.26010000000042</v>
      </c>
      <c r="F96" s="1">
        <f>'adjusted numbers'!E96-'adjusted numbers'!F96</f>
        <v>266.84139999999934</v>
      </c>
      <c r="G96" s="1">
        <f>IF(('adjusted coverage'!G96*(0.95-'adjusted coverage'!H96))&lt;0,0,('adjusted coverage'!G96*(0.95-'adjusted coverage'!H96)))</f>
        <v>0</v>
      </c>
      <c r="H96" s="1">
        <f>'adjusted numbers'!G96-'adjusted numbers'!H96</f>
        <v>186.76280000000042</v>
      </c>
      <c r="I96" s="1">
        <f>'adjusted numbers'!H96-'adjusted numbers'!I96</f>
        <v>372.79770000000008</v>
      </c>
      <c r="J96" s="1">
        <f>IF(('adjusted coverage'!J96*(0.95-'adjusted coverage'!K96))&lt;0,0,('adjusted coverage'!J96*(0.95-'adjusted coverage'!K96)))</f>
        <v>0</v>
      </c>
      <c r="K96" s="1">
        <f>'adjusted numbers'!J96-'adjusted numbers'!K96</f>
        <v>226.80909999999767</v>
      </c>
      <c r="L96" s="1">
        <f>'adjusted numbers'!K96-'adjusted numbers'!L96</f>
        <v>373.02539999999954</v>
      </c>
      <c r="M96" s="1">
        <f>IF(('adjusted coverage'!M96*(0.95-'adjusted coverage'!N96))&lt;0,0,('adjusted coverage'!M96*(0.95-'adjusted coverage'!N96)))</f>
        <v>0</v>
      </c>
      <c r="N96" s="1">
        <f>'adjusted numbers'!M96-'adjusted numbers'!N96</f>
        <v>327.48870000000079</v>
      </c>
      <c r="O96" s="1">
        <f>'adjusted numbers'!N96-'adjusted numbers'!O96</f>
        <v>389.01280000000133</v>
      </c>
      <c r="P96" s="1">
        <f>IF(('adjusted coverage'!P96*(0.95-'adjusted coverage'!Q96))&lt;0,0,('adjusted coverage'!P96*(0.95-'adjusted coverage'!Q96)))</f>
        <v>4.2500362600000994</v>
      </c>
      <c r="Q96" s="1">
        <f>'adjusted numbers'!P96-'adjusted numbers'!Q96</f>
        <v>340.20003626000016</v>
      </c>
      <c r="R96" s="1">
        <f>'adjusted numbers'!Q96-'adjusted numbers'!R96</f>
        <v>385.80000793999989</v>
      </c>
      <c r="S96" s="1">
        <f>IF(('adjusted coverage'!S96*(0.95-'adjusted coverage'!T96))&lt;0,0,('adjusted coverage'!S96*(0.95-'adjusted coverage'!T96)))</f>
        <v>0</v>
      </c>
      <c r="T96" s="1">
        <f>'adjusted numbers'!S96-'adjusted numbers'!T96</f>
        <v>336.70020117999957</v>
      </c>
      <c r="U96" s="1">
        <f>'adjusted numbers'!T96-'adjusted numbers'!U96</f>
        <v>382.29984442000023</v>
      </c>
      <c r="V96" s="1">
        <f>IF(('adjusted coverage'!V96*(0.95-'adjusted coverage'!W96))&lt;0,0,('adjusted coverage'!V96*(0.95-'adjusted coverage'!W96)))</f>
        <v>0</v>
      </c>
      <c r="W96" s="1">
        <f>'adjusted numbers'!V96-'adjusted numbers'!W96</f>
        <v>254.8001808099998</v>
      </c>
      <c r="X96" s="1">
        <f>'adjusted numbers'!W96-'adjusted numbers'!X96</f>
        <v>335.20004608999989</v>
      </c>
      <c r="Y96" s="1">
        <f>IF(('adjusted coverage'!Y96*(0.95-'adjusted coverage'!Z96))&lt;0,0,('adjusted coverage'!Y96*(0.95-'adjusted coverage'!Z96)))</f>
        <v>0</v>
      </c>
      <c r="Z96" s="1">
        <f>'adjusted numbers'!Y96-'adjusted numbers'!Z96</f>
        <v>209.29996654000024</v>
      </c>
      <c r="AA96" s="1">
        <f>'adjusted numbers'!Z96-'adjusted numbers'!AA96</f>
        <v>302.20010430999992</v>
      </c>
      <c r="AB96" s="1">
        <f>IF(('adjusted coverage'!AB96*(0.95-'adjusted coverage'!AC96))&lt;0,0,('adjusted coverage'!AB96*(0.95-'adjusted coverage'!AC96)))</f>
        <v>0</v>
      </c>
      <c r="AC96" s="1">
        <f>'adjusted numbers'!AB96-'adjusted numbers'!AC96</f>
        <v>245.70002470999952</v>
      </c>
      <c r="AD96" s="1">
        <f>'adjusted numbers'!AC96-'adjusted numbers'!AD96</f>
        <v>263.30008969000028</v>
      </c>
      <c r="AE96" s="1">
        <f>IF(('adjusted coverage'!AE96*(0.95-'adjusted coverage'!AF96))&lt;0,0,('adjusted coverage'!AE96*(0.95-'adjusted coverage'!AF96)))</f>
        <v>0</v>
      </c>
      <c r="AF96" s="1">
        <f>'adjusted numbers'!AE96-'adjusted numbers'!AF96</f>
        <v>209.9998653900002</v>
      </c>
      <c r="AG96" s="1">
        <f>'adjusted numbers'!AF96-'adjusted numbers'!AG96</f>
        <v>218.49989320999975</v>
      </c>
    </row>
    <row r="97" spans="1:33" x14ac:dyDescent="0.25">
      <c r="A97" t="s">
        <v>208</v>
      </c>
      <c r="B97" t="s">
        <v>209</v>
      </c>
      <c r="C97" t="s">
        <v>205</v>
      </c>
      <c r="D97" s="1">
        <f>IF(('adjusted coverage'!D97*(0.95-'adjusted coverage'!E97))&lt;0,0,('adjusted coverage'!D97*(0.95-'adjusted coverage'!E97)))</f>
        <v>0</v>
      </c>
      <c r="E97" s="1">
        <f>'adjusted numbers'!D97-'adjusted numbers'!E97</f>
        <v>123.60460000000057</v>
      </c>
      <c r="F97" s="1">
        <f>'adjusted numbers'!E97-'adjusted numbers'!F97</f>
        <v>201.61839999999938</v>
      </c>
      <c r="G97" s="1">
        <f>IF(('adjusted coverage'!G97*(0.95-'adjusted coverage'!H97))&lt;0,0,('adjusted coverage'!G97*(0.95-'adjusted coverage'!H97)))</f>
        <v>0</v>
      </c>
      <c r="H97" s="1">
        <f>'adjusted numbers'!G97-'adjusted numbers'!H97</f>
        <v>155.95999999999958</v>
      </c>
      <c r="I97" s="1">
        <f>'adjusted numbers'!H97-'adjusted numbers'!I97</f>
        <v>304.00750000000062</v>
      </c>
      <c r="J97" s="1">
        <f>IF(('adjusted coverage'!J97*(0.95-'adjusted coverage'!K97))&lt;0,0,('adjusted coverage'!J97*(0.95-'adjusted coverage'!K97)))</f>
        <v>0</v>
      </c>
      <c r="K97" s="1">
        <f>'adjusted numbers'!J97-'adjusted numbers'!K97</f>
        <v>169.42239999999902</v>
      </c>
      <c r="L97" s="1">
        <f>'adjusted numbers'!K97-'adjusted numbers'!L97</f>
        <v>340.66559999999981</v>
      </c>
      <c r="M97" s="1">
        <f>IF(('adjusted coverage'!M97*(0.95-'adjusted coverage'!N97))&lt;0,0,('adjusted coverage'!M97*(0.95-'adjusted coverage'!N97)))</f>
        <v>0</v>
      </c>
      <c r="N97" s="1">
        <f>'adjusted numbers'!M97-'adjusted numbers'!N97</f>
        <v>166.79320000000007</v>
      </c>
      <c r="O97" s="1">
        <f>'adjusted numbers'!N97-'adjusted numbers'!O97</f>
        <v>307.17929999999978</v>
      </c>
      <c r="P97" s="1">
        <f>IF(('adjusted coverage'!P97*(0.95-'adjusted coverage'!Q97))&lt;0,0,('adjusted coverage'!P97*(0.95-'adjusted coverage'!Q97)))</f>
        <v>0</v>
      </c>
      <c r="Q97" s="1">
        <f>'adjusted numbers'!P97-'adjusted numbers'!Q97</f>
        <v>194.59991459999992</v>
      </c>
      <c r="R97" s="1">
        <f>'adjusted numbers'!Q97-'adjusted numbers'!R97</f>
        <v>294.40008390000003</v>
      </c>
      <c r="S97" s="1">
        <f>IF(('adjusted coverage'!S97*(0.95-'adjusted coverage'!T97))&lt;0,0,('adjusted coverage'!S97*(0.95-'adjusted coverage'!T97)))</f>
        <v>0</v>
      </c>
      <c r="T97" s="1">
        <f>'adjusted numbers'!S97-'adjusted numbers'!T97</f>
        <v>193.20006216000002</v>
      </c>
      <c r="U97" s="1">
        <f>'adjusted numbers'!T97-'adjusted numbers'!U97</f>
        <v>315.29998763999993</v>
      </c>
      <c r="V97" s="1">
        <f>IF(('adjusted coverage'!V97*(0.95-'adjusted coverage'!W97))&lt;0,0,('adjusted coverage'!V97*(0.95-'adjusted coverage'!W97)))</f>
        <v>0</v>
      </c>
      <c r="W97" s="1">
        <f>'adjusted numbers'!V97-'adjusted numbers'!W97</f>
        <v>186.20002932999978</v>
      </c>
      <c r="X97" s="1">
        <f>'adjusted numbers'!W97-'adjusted numbers'!X97</f>
        <v>304.29991187000041</v>
      </c>
      <c r="Y97" s="1">
        <f>IF(('adjusted coverage'!Y97*(0.95-'adjusted coverage'!Z97))&lt;0,0,('adjusted coverage'!Y97*(0.95-'adjusted coverage'!Z97)))</f>
        <v>0</v>
      </c>
      <c r="Z97" s="1">
        <f>'adjusted numbers'!Y97-'adjusted numbers'!Z97</f>
        <v>160.99995155999932</v>
      </c>
      <c r="AA97" s="1">
        <f>'adjusted numbers'!Z97-'adjusted numbers'!AA97</f>
        <v>236.49985924000066</v>
      </c>
      <c r="AB97" s="1">
        <f>IF(('adjusted coverage'!AB97*(0.95-'adjusted coverage'!AC97))&lt;0,0,('adjusted coverage'!AB97*(0.95-'adjusted coverage'!AC97)))</f>
        <v>0</v>
      </c>
      <c r="AC97" s="1">
        <f>'adjusted numbers'!AB97-'adjusted numbers'!AC97</f>
        <v>189.69991404000029</v>
      </c>
      <c r="AD97" s="1">
        <f>'adjusted numbers'!AC97-'adjusted numbers'!AD97</f>
        <v>214.30009306000011</v>
      </c>
      <c r="AE97" s="1">
        <f>IF(('adjusted coverage'!AE97*(0.95-'adjusted coverage'!AF97))&lt;0,0,('adjusted coverage'!AE97*(0.95-'adjusted coverage'!AF97)))</f>
        <v>0</v>
      </c>
      <c r="AF97" s="1">
        <f>'adjusted numbers'!AE97-'adjusted numbers'!AF97</f>
        <v>157.4997356799995</v>
      </c>
      <c r="AG97" s="1">
        <f>'adjusted numbers'!AF97-'adjusted numbers'!AG97</f>
        <v>185.0001531200005</v>
      </c>
    </row>
    <row r="98" spans="1:33" s="4" customFormat="1" x14ac:dyDescent="0.25">
      <c r="A98" s="4" t="s">
        <v>449</v>
      </c>
      <c r="B98" s="4" t="s">
        <v>433</v>
      </c>
      <c r="C98" s="4" t="s">
        <v>205</v>
      </c>
      <c r="D98" s="5">
        <f>SUM(D95:D97)</f>
        <v>19.648199999999612</v>
      </c>
      <c r="E98" s="5">
        <f t="shared" ref="E98:AG98" si="34">SUM(E95:E97)</f>
        <v>675.11290000000099</v>
      </c>
      <c r="F98" s="5">
        <f t="shared" si="34"/>
        <v>1672.9405999999981</v>
      </c>
      <c r="G98" s="5">
        <f t="shared" si="34"/>
        <v>68.40629999999959</v>
      </c>
      <c r="H98" s="5">
        <f t="shared" si="34"/>
        <v>779.17909999999983</v>
      </c>
      <c r="I98" s="5">
        <f t="shared" si="34"/>
        <v>1860.318400000001</v>
      </c>
      <c r="J98" s="5">
        <f t="shared" si="34"/>
        <v>102.63669999999735</v>
      </c>
      <c r="K98" s="5">
        <f t="shared" si="34"/>
        <v>854.36819999999398</v>
      </c>
      <c r="L98" s="5">
        <f t="shared" si="34"/>
        <v>1789.0383000000006</v>
      </c>
      <c r="M98" s="5">
        <f t="shared" si="34"/>
        <v>254.76290000000259</v>
      </c>
      <c r="N98" s="5">
        <f t="shared" si="34"/>
        <v>1098.6948000000039</v>
      </c>
      <c r="O98" s="5">
        <f t="shared" si="34"/>
        <v>1783.7186999999985</v>
      </c>
      <c r="P98" s="5">
        <f t="shared" si="34"/>
        <v>351.79988526999961</v>
      </c>
      <c r="Q98" s="5">
        <f t="shared" si="34"/>
        <v>1219.3997998700002</v>
      </c>
      <c r="R98" s="5">
        <f t="shared" si="34"/>
        <v>1733.1000708800002</v>
      </c>
      <c r="S98" s="5">
        <f t="shared" si="34"/>
        <v>0</v>
      </c>
      <c r="T98" s="5">
        <f t="shared" si="34"/>
        <v>832.30029134000051</v>
      </c>
      <c r="U98" s="5">
        <f t="shared" si="34"/>
        <v>1327.6997344600004</v>
      </c>
      <c r="V98" s="5">
        <f t="shared" si="34"/>
        <v>261.50000000000011</v>
      </c>
      <c r="W98" s="5">
        <f t="shared" si="34"/>
        <v>996.10021013999994</v>
      </c>
      <c r="X98" s="5">
        <f t="shared" si="34"/>
        <v>1131.8999579599999</v>
      </c>
      <c r="Y98" s="5">
        <f t="shared" si="34"/>
        <v>117.45012683999938</v>
      </c>
      <c r="Z98" s="5">
        <f t="shared" si="34"/>
        <v>854.70004493999932</v>
      </c>
      <c r="AA98" s="5">
        <f t="shared" si="34"/>
        <v>1098.7998938600012</v>
      </c>
      <c r="AB98" s="5">
        <f t="shared" si="34"/>
        <v>28.249641740000484</v>
      </c>
      <c r="AC98" s="5">
        <f t="shared" si="34"/>
        <v>840.6995804900007</v>
      </c>
      <c r="AD98" s="5">
        <f t="shared" si="34"/>
        <v>1052.8002135099996</v>
      </c>
      <c r="AE98" s="5">
        <f t="shared" si="34"/>
        <v>45.099568799999751</v>
      </c>
      <c r="AF98" s="5">
        <f t="shared" si="34"/>
        <v>798.69916986999942</v>
      </c>
      <c r="AG98" s="5">
        <f t="shared" si="34"/>
        <v>909.79992613000013</v>
      </c>
    </row>
    <row r="99" spans="1:33" x14ac:dyDescent="0.25">
      <c r="A99" t="s">
        <v>210</v>
      </c>
      <c r="B99" t="s">
        <v>211</v>
      </c>
      <c r="C99" t="s">
        <v>212</v>
      </c>
      <c r="D99" s="1">
        <f>IF(('adjusted coverage'!D99*(0.95-'adjusted coverage'!E99))&lt;0,0,('adjusted coverage'!D99*(0.95-'adjusted coverage'!E99)))</f>
        <v>47.516999999999932</v>
      </c>
      <c r="E99" s="1">
        <f>'adjusted numbers'!D99-'adjusted numbers'!E99</f>
        <v>148.61699999999996</v>
      </c>
      <c r="F99" s="1">
        <f>'adjusted numbers'!E99-'adjusted numbers'!F99</f>
        <v>368.00400000000013</v>
      </c>
      <c r="G99" s="1">
        <f>IF(('adjusted coverage'!G99*(0.95-'adjusted coverage'!H99))&lt;0,0,('adjusted coverage'!G99*(0.95-'adjusted coverage'!H99)))</f>
        <v>63.066299999999856</v>
      </c>
      <c r="H99" s="1">
        <f>'adjusted numbers'!G99-'adjusted numbers'!H99</f>
        <v>161.91629999999986</v>
      </c>
      <c r="I99" s="1">
        <f>'adjusted numbers'!H99-'adjusted numbers'!I99</f>
        <v>345.18420000000015</v>
      </c>
      <c r="J99" s="1">
        <f>IF(('adjusted coverage'!J99*(0.95-'adjusted coverage'!K99))&lt;0,0,('adjusted coverage'!J99*(0.95-'adjusted coverage'!K99)))</f>
        <v>82.606799999999907</v>
      </c>
      <c r="K99" s="1">
        <f>'adjusted numbers'!J99-'adjusted numbers'!K99</f>
        <v>176.90679999999998</v>
      </c>
      <c r="L99" s="1">
        <f>'adjusted numbers'!K99-'adjusted numbers'!L99</f>
        <v>262.5311999999999</v>
      </c>
      <c r="M99" s="1">
        <f>IF(('adjusted coverage'!M99*(0.95-'adjusted coverage'!N99))&lt;0,0,('adjusted coverage'!M99*(0.95-'adjusted coverage'!N99)))</f>
        <v>102.68129999999982</v>
      </c>
      <c r="N99" s="1">
        <f>'adjusted numbers'!M99-'adjusted numbers'!N99</f>
        <v>197.23129999999992</v>
      </c>
      <c r="O99" s="1">
        <f>'adjusted numbers'!N99-'adjusted numbers'!O99</f>
        <v>222.57070000000022</v>
      </c>
      <c r="P99" s="1">
        <f>IF(('adjusted coverage'!P99*(0.95-'adjusted coverage'!Q99))&lt;0,0,('adjusted coverage'!P99*(0.95-'adjusted coverage'!Q99)))</f>
        <v>97.000012459999652</v>
      </c>
      <c r="Q99" s="1">
        <f>'adjusted numbers'!P99-'adjusted numbers'!Q99</f>
        <v>184.10001245999979</v>
      </c>
      <c r="R99" s="1">
        <f>'adjusted numbers'!Q99-'adjusted numbers'!R99</f>
        <v>220.39996524000003</v>
      </c>
      <c r="S99" s="1">
        <f>IF(('adjusted coverage'!S99*(0.95-'adjusted coverage'!T99))&lt;0,0,('adjusted coverage'!S99*(0.95-'adjusted coverage'!T99)))</f>
        <v>64.450067619999928</v>
      </c>
      <c r="T99" s="1">
        <f>'adjusted numbers'!S99-'adjusted numbers'!T99</f>
        <v>156.80006761999994</v>
      </c>
      <c r="U99" s="1">
        <f>'adjusted numbers'!T99-'adjusted numbers'!U99</f>
        <v>200.69998843000008</v>
      </c>
      <c r="V99" s="1">
        <f>IF(('adjusted coverage'!V99*(0.95-'adjusted coverage'!W99))&lt;0,0,('adjusted coverage'!V99*(0.95-'adjusted coverage'!W99)))</f>
        <v>38.350021979999774</v>
      </c>
      <c r="W99" s="1">
        <f>'adjusted numbers'!V99-'adjusted numbers'!W99</f>
        <v>133.00002197999993</v>
      </c>
      <c r="X99" s="1">
        <f>'adjusted numbers'!W99-'adjusted numbers'!X99</f>
        <v>168.00003972000013</v>
      </c>
      <c r="Y99" s="1">
        <f>IF(('adjusted coverage'!Y99*(0.95-'adjusted coverage'!Z99))&lt;0,0,('adjusted coverage'!Y99*(0.95-'adjusted coverage'!Z99)))</f>
        <v>23.15001259999989</v>
      </c>
      <c r="Z99" s="1">
        <f>'adjusted numbers'!Y99-'adjusted numbers'!Z99</f>
        <v>123.90001260000008</v>
      </c>
      <c r="AA99" s="1">
        <f>'adjusted numbers'!Z99-'adjusted numbers'!AA99</f>
        <v>124.10004165000009</v>
      </c>
      <c r="AB99" s="1">
        <f>IF(('adjusted coverage'!AB99*(0.95-'adjusted coverage'!AC99))&lt;0,0,('adjusted coverage'!AB99*(0.95-'adjusted coverage'!AC99)))</f>
        <v>0</v>
      </c>
      <c r="AC99" s="1">
        <f>'adjusted numbers'!AB99-'adjusted numbers'!AC99</f>
        <v>82.599891500000012</v>
      </c>
      <c r="AD99" s="1">
        <f>'adjusted numbers'!AC99-'adjusted numbers'!AD99</f>
        <v>110.90000620000001</v>
      </c>
      <c r="AE99" s="1">
        <f>IF(('adjusted coverage'!AE99*(0.95-'adjusted coverage'!AF99))&lt;0,0,('adjusted coverage'!AE99*(0.95-'adjusted coverage'!AF99)))</f>
        <v>0</v>
      </c>
      <c r="AF99" s="1">
        <f>'adjusted numbers'!AE99-'adjusted numbers'!AF99</f>
        <v>72.100037520000114</v>
      </c>
      <c r="AG99" s="1">
        <f>'adjusted numbers'!AF99-'adjusted numbers'!AG99</f>
        <v>91.899945630000047</v>
      </c>
    </row>
    <row r="100" spans="1:33" x14ac:dyDescent="0.25">
      <c r="A100" t="s">
        <v>213</v>
      </c>
      <c r="B100" t="s">
        <v>214</v>
      </c>
      <c r="C100" t="s">
        <v>212</v>
      </c>
      <c r="D100" s="1">
        <f>IF(('adjusted coverage'!D100*(0.95-'adjusted coverage'!E100))&lt;0,0,('adjusted coverage'!D100*(0.95-'adjusted coverage'!E100)))</f>
        <v>32.790899999999851</v>
      </c>
      <c r="E100" s="1">
        <f>'adjusted numbers'!D100-'adjusted numbers'!E100</f>
        <v>192.84090000000015</v>
      </c>
      <c r="F100" s="1">
        <f>'adjusted numbers'!E100-'adjusted numbers'!F100</f>
        <v>406.17809999999963</v>
      </c>
      <c r="G100" s="1">
        <f>IF(('adjusted coverage'!G100*(0.95-'adjusted coverage'!H100))&lt;0,0,('adjusted coverage'!G100*(0.95-'adjusted coverage'!H100)))</f>
        <v>97.016100000000762</v>
      </c>
      <c r="H100" s="1">
        <f>'adjusted numbers'!G100-'adjusted numbers'!H100</f>
        <v>250.96610000000101</v>
      </c>
      <c r="I100" s="1">
        <f>'adjusted numbers'!H100-'adjusted numbers'!I100</f>
        <v>413.8518999999992</v>
      </c>
      <c r="J100" s="1">
        <f>IF(('adjusted coverage'!J100*(0.95-'adjusted coverage'!K100))&lt;0,0,('adjusted coverage'!J100*(0.95-'adjusted coverage'!K100)))</f>
        <v>51.560799999999794</v>
      </c>
      <c r="K100" s="1">
        <f>'adjusted numbers'!J100-'adjusted numbers'!K100</f>
        <v>191.76080000000002</v>
      </c>
      <c r="L100" s="1">
        <f>'adjusted numbers'!K100-'adjusted numbers'!L100</f>
        <v>320.58420000000024</v>
      </c>
      <c r="M100" s="1">
        <f>IF(('adjusted coverage'!M100*(0.95-'adjusted coverage'!N100))&lt;0,0,('adjusted coverage'!M100*(0.95-'adjusted coverage'!N100)))</f>
        <v>93.769399999999223</v>
      </c>
      <c r="N100" s="1">
        <f>'adjusted numbers'!M100-'adjusted numbers'!N100</f>
        <v>229.0693999999994</v>
      </c>
      <c r="O100" s="1">
        <f>'adjusted numbers'!N100-'adjusted numbers'!O100</f>
        <v>245.19960000000037</v>
      </c>
      <c r="P100" s="1">
        <f>IF(('adjusted coverage'!P100*(0.95-'adjusted coverage'!Q100))&lt;0,0,('adjusted coverage'!P100*(0.95-'adjusted coverage'!Q100)))</f>
        <v>67.199963039999886</v>
      </c>
      <c r="Q100" s="1">
        <f>'adjusted numbers'!P100-'adjusted numbers'!Q100</f>
        <v>186.89996303999988</v>
      </c>
      <c r="R100" s="1">
        <f>'adjusted numbers'!Q100-'adjusted numbers'!R100</f>
        <v>244.5999834600002</v>
      </c>
      <c r="S100" s="1">
        <f>IF(('adjusted coverage'!S100*(0.95-'adjusted coverage'!T100))&lt;0,0,('adjusted coverage'!S100*(0.95-'adjusted coverage'!T100)))</f>
        <v>40.500067199999748</v>
      </c>
      <c r="T100" s="1">
        <f>'adjusted numbers'!S100-'adjusted numbers'!T100</f>
        <v>160.30006719999983</v>
      </c>
      <c r="U100" s="1">
        <f>'adjusted numbers'!T100-'adjusted numbers'!U100</f>
        <v>262.20003040000006</v>
      </c>
      <c r="V100" s="1">
        <f>IF(('adjusted coverage'!V100*(0.95-'adjusted coverage'!W100))&lt;0,0,('adjusted coverage'!V100*(0.95-'adjusted coverage'!W100)))</f>
        <v>15.100155679999869</v>
      </c>
      <c r="W100" s="1">
        <f>'adjusted numbers'!V100-'adjusted numbers'!W100</f>
        <v>144.20015568000008</v>
      </c>
      <c r="X100" s="1">
        <f>'adjusted numbers'!W100-'adjusted numbers'!X100</f>
        <v>277.79998781999984</v>
      </c>
      <c r="Y100" s="1">
        <f>IF(('adjusted coverage'!Y100*(0.95-'adjusted coverage'!Z100))&lt;0,0,('adjusted coverage'!Y100*(0.95-'adjusted coverage'!Z100)))</f>
        <v>0</v>
      </c>
      <c r="Z100" s="1">
        <f>'adjusted numbers'!Y100-'adjusted numbers'!Z100</f>
        <v>120.39996990000009</v>
      </c>
      <c r="AA100" s="1">
        <f>'adjusted numbers'!Z100-'adjusted numbers'!AA100</f>
        <v>173.10006039999962</v>
      </c>
      <c r="AB100" s="1">
        <f>IF(('adjusted coverage'!AB100*(0.95-'adjusted coverage'!AC100))&lt;0,0,('adjusted coverage'!AB100*(0.95-'adjusted coverage'!AC100)))</f>
        <v>0</v>
      </c>
      <c r="AC100" s="1">
        <f>'adjusted numbers'!AB100-'adjusted numbers'!AC100</f>
        <v>94.500006299999768</v>
      </c>
      <c r="AD100" s="1">
        <f>'adjusted numbers'!AC100-'adjusted numbers'!AD100</f>
        <v>166.4999057</v>
      </c>
      <c r="AE100" s="1">
        <f>IF(('adjusted coverage'!AE100*(0.95-'adjusted coverage'!AF100))&lt;0,0,('adjusted coverage'!AE100*(0.95-'adjusted coverage'!AF100)))</f>
        <v>0</v>
      </c>
      <c r="AF100" s="1">
        <f>'adjusted numbers'!AE100-'adjusted numbers'!AF100</f>
        <v>99.399966400000267</v>
      </c>
      <c r="AG100" s="1">
        <f>'adjusted numbers'!AF100-'adjusted numbers'!AG100</f>
        <v>172.59997059999978</v>
      </c>
    </row>
    <row r="101" spans="1:33" x14ac:dyDescent="0.25">
      <c r="A101" t="s">
        <v>215</v>
      </c>
      <c r="B101" t="s">
        <v>216</v>
      </c>
      <c r="C101" t="s">
        <v>212</v>
      </c>
      <c r="D101" s="1">
        <f>IF(('adjusted coverage'!D101*(0.95-'adjusted coverage'!E101))&lt;0,0,('adjusted coverage'!D101*(0.95-'adjusted coverage'!E101)))</f>
        <v>5.9173999999973468</v>
      </c>
      <c r="E101" s="1">
        <f>'adjusted numbers'!D101-'adjusted numbers'!E101</f>
        <v>269.41739999999754</v>
      </c>
      <c r="F101" s="1">
        <f>'adjusted numbers'!E101-'adjusted numbers'!F101</f>
        <v>532.02360000000135</v>
      </c>
      <c r="G101" s="1">
        <f>IF(('adjusted coverage'!G101*(0.95-'adjusted coverage'!H101))&lt;0,0,('adjusted coverage'!G101*(0.95-'adjusted coverage'!H101)))</f>
        <v>42.531299999999575</v>
      </c>
      <c r="H101" s="1">
        <f>'adjusted numbers'!G101-'adjusted numbers'!H101</f>
        <v>305.03129999999965</v>
      </c>
      <c r="I101" s="1">
        <f>'adjusted numbers'!H101-'adjusted numbers'!I101</f>
        <v>499.84820000000036</v>
      </c>
      <c r="J101" s="1">
        <f>IF(('adjusted coverage'!J101*(0.95-'adjusted coverage'!K101))&lt;0,0,('adjusted coverage'!J101*(0.95-'adjusted coverage'!K101)))</f>
        <v>95.394799999999208</v>
      </c>
      <c r="K101" s="1">
        <f>'adjusted numbers'!J101-'adjusted numbers'!K101</f>
        <v>346.1947999999993</v>
      </c>
      <c r="L101" s="1">
        <f>'adjusted numbers'!K101-'adjusted numbers'!L101</f>
        <v>717.91820000000098</v>
      </c>
      <c r="M101" s="1">
        <f>IF(('adjusted coverage'!M101*(0.95-'adjusted coverage'!N101))&lt;0,0,('adjusted coverage'!M101*(0.95-'adjusted coverage'!N101)))</f>
        <v>159.46260000000171</v>
      </c>
      <c r="N101" s="1">
        <f>'adjusted numbers'!M101-'adjusted numbers'!N101</f>
        <v>404.96260000000166</v>
      </c>
      <c r="O101" s="1">
        <f>'adjusted numbers'!N101-'adjusted numbers'!O101</f>
        <v>707.84139999999843</v>
      </c>
      <c r="P101" s="1">
        <f>IF(('adjusted coverage'!P101*(0.95-'adjusted coverage'!Q101))&lt;0,0,('adjusted coverage'!P101*(0.95-'adjusted coverage'!Q101)))</f>
        <v>116.29995519999987</v>
      </c>
      <c r="Q101" s="1">
        <f>'adjusted numbers'!P101-'adjusted numbers'!Q101</f>
        <v>345.0999552000003</v>
      </c>
      <c r="R101" s="1">
        <f>'adjusted numbers'!Q101-'adjusted numbers'!R101</f>
        <v>711.39983200000006</v>
      </c>
      <c r="S101" s="1">
        <f>IF(('adjusted coverage'!S101*(0.95-'adjusted coverage'!T101))&lt;0,0,('adjusted coverage'!S101*(0.95-'adjusted coverage'!T101)))</f>
        <v>63.649912150000077</v>
      </c>
      <c r="T101" s="1">
        <f>'adjusted numbers'!S101-'adjusted numbers'!T101</f>
        <v>300.99991215000045</v>
      </c>
      <c r="U101" s="1">
        <f>'adjusted numbers'!T101-'adjusted numbers'!U101</f>
        <v>728.50001644999975</v>
      </c>
      <c r="V101" s="1">
        <f>IF(('adjusted coverage'!V101*(0.95-'adjusted coverage'!W101))&lt;0,0,('adjusted coverage'!V101*(0.95-'adjusted coverage'!W101)))</f>
        <v>30.850185569999951</v>
      </c>
      <c r="W101" s="1">
        <f>'adjusted numbers'!V101-'adjusted numbers'!W101</f>
        <v>279.30018557000039</v>
      </c>
      <c r="X101" s="1">
        <f>'adjusted numbers'!W101-'adjusted numbers'!X101</f>
        <v>628.7000914299997</v>
      </c>
      <c r="Y101" s="1">
        <f>IF(('adjusted coverage'!Y101*(0.95-'adjusted coverage'!Z101))&lt;0,0,('adjusted coverage'!Y101*(0.95-'adjusted coverage'!Z101)))</f>
        <v>18.849940919999586</v>
      </c>
      <c r="Z101" s="1">
        <f>'adjusted numbers'!Y101-'adjusted numbers'!Z101</f>
        <v>263.19994091999979</v>
      </c>
      <c r="AA101" s="1">
        <f>'adjusted numbers'!Z101-'adjusted numbers'!AA101</f>
        <v>429.29993223000019</v>
      </c>
      <c r="AB101" s="1">
        <f>IF(('adjusted coverage'!AB101*(0.95-'adjusted coverage'!AC101))&lt;0,0,('adjusted coverage'!AB101*(0.95-'adjusted coverage'!AC101)))</f>
        <v>0</v>
      </c>
      <c r="AC101" s="1">
        <f>'adjusted numbers'!AB101-'adjusted numbers'!AC101</f>
        <v>187.59995884000091</v>
      </c>
      <c r="AD101" s="1">
        <f>'adjusted numbers'!AC101-'adjusted numbers'!AD101</f>
        <v>300.40004385999964</v>
      </c>
      <c r="AE101" s="1">
        <f>IF(('adjusted coverage'!AE101*(0.95-'adjusted coverage'!AF101))&lt;0,0,('adjusted coverage'!AE101*(0.95-'adjusted coverage'!AF101)))</f>
        <v>0</v>
      </c>
      <c r="AF101" s="1">
        <f>'adjusted numbers'!AE101-'adjusted numbers'!AF101</f>
        <v>164.50011255999925</v>
      </c>
      <c r="AG101" s="1">
        <f>'adjusted numbers'!AF101-'adjusted numbers'!AG101</f>
        <v>297.49976283999968</v>
      </c>
    </row>
    <row r="102" spans="1:33" x14ac:dyDescent="0.25">
      <c r="A102" t="s">
        <v>217</v>
      </c>
      <c r="B102" t="s">
        <v>218</v>
      </c>
      <c r="C102" t="s">
        <v>212</v>
      </c>
      <c r="D102" s="1">
        <f>IF(('adjusted coverage'!D102*(0.95-'adjusted coverage'!E102))&lt;0,0,('adjusted coverage'!D102*(0.95-'adjusted coverage'!E102)))</f>
        <v>44.315999999998731</v>
      </c>
      <c r="E102" s="1">
        <f>'adjusted numbers'!D102-'adjusted numbers'!E102</f>
        <v>218.31599999999889</v>
      </c>
      <c r="F102" s="1">
        <f>'adjusted numbers'!E102-'adjusted numbers'!F102</f>
        <v>443.06400000000122</v>
      </c>
      <c r="G102" s="1">
        <f>IF(('adjusted coverage'!G102*(0.95-'adjusted coverage'!H102))&lt;0,0,('adjusted coverage'!G102*(0.95-'adjusted coverage'!H102)))</f>
        <v>41.372599999999274</v>
      </c>
      <c r="H102" s="1">
        <f>'adjusted numbers'!G102-'adjusted numbers'!H102</f>
        <v>221.07259999999951</v>
      </c>
      <c r="I102" s="1">
        <f>'adjusted numbers'!H102-'adjusted numbers'!I102</f>
        <v>409.85590000000047</v>
      </c>
      <c r="J102" s="1">
        <f>IF(('adjusted coverage'!J102*(0.95-'adjusted coverage'!K102))&lt;0,0,('adjusted coverage'!J102*(0.95-'adjusted coverage'!K102)))</f>
        <v>86.459599999999753</v>
      </c>
      <c r="K102" s="1">
        <f>'adjusted numbers'!J102-'adjusted numbers'!K102</f>
        <v>262.30960000000005</v>
      </c>
      <c r="L102" s="1">
        <f>'adjusted numbers'!K102-'adjusted numbers'!L102</f>
        <v>374.38539999999966</v>
      </c>
      <c r="M102" s="1">
        <f>IF(('adjusted coverage'!M102*(0.95-'adjusted coverage'!N102))&lt;0,0,('adjusted coverage'!M102*(0.95-'adjusted coverage'!N102)))</f>
        <v>136.42739999999981</v>
      </c>
      <c r="N102" s="1">
        <f>'adjusted numbers'!M102-'adjusted numbers'!N102</f>
        <v>304.27739999999994</v>
      </c>
      <c r="O102" s="1">
        <f>'adjusted numbers'!N102-'adjusted numbers'!O102</f>
        <v>342.3440999999998</v>
      </c>
      <c r="P102" s="1">
        <f>IF(('adjusted coverage'!P102*(0.95-'adjusted coverage'!Q102))&lt;0,0,('adjusted coverage'!P102*(0.95-'adjusted coverage'!Q102)))</f>
        <v>127.39993811999952</v>
      </c>
      <c r="Q102" s="1">
        <f>'adjusted numbers'!P102-'adjusted numbers'!Q102</f>
        <v>291.19993811999984</v>
      </c>
      <c r="R102" s="1">
        <f>'adjusted numbers'!Q102-'adjusted numbers'!R102</f>
        <v>308.80011708000029</v>
      </c>
      <c r="S102" s="1">
        <f>IF(('adjusted coverage'!S102*(0.95-'adjusted coverage'!T102))&lt;0,0,('adjusted coverage'!S102*(0.95-'adjusted coverage'!T102)))</f>
        <v>121.39996415999977</v>
      </c>
      <c r="T102" s="1">
        <f>'adjusted numbers'!S102-'adjusted numbers'!T102</f>
        <v>289.79996415999994</v>
      </c>
      <c r="U102" s="1">
        <f>'adjusted numbers'!T102-'adjusted numbers'!U102</f>
        <v>287.20007024000006</v>
      </c>
      <c r="V102" s="1">
        <f>IF(('adjusted coverage'!V102*(0.95-'adjusted coverage'!W102))&lt;0,0,('adjusted coverage'!V102*(0.95-'adjusted coverage'!W102)))</f>
        <v>0</v>
      </c>
      <c r="W102" s="1">
        <f>'adjusted numbers'!V102-'adjusted numbers'!W102</f>
        <v>166.59995834999972</v>
      </c>
      <c r="X102" s="1">
        <f>'adjusted numbers'!W102-'adjusted numbers'!X102</f>
        <v>203.40004195000029</v>
      </c>
      <c r="Y102" s="1">
        <f>IF(('adjusted coverage'!Y102*(0.95-'adjusted coverage'!Z102))&lt;0,0,('adjusted coverage'!Y102*(0.95-'adjusted coverage'!Z102)))</f>
        <v>0</v>
      </c>
      <c r="Z102" s="1">
        <f>'adjusted numbers'!Y102-'adjusted numbers'!Z102</f>
        <v>138.59998095999981</v>
      </c>
      <c r="AA102" s="1">
        <f>'adjusted numbers'!Z102-'adjusted numbers'!AA102</f>
        <v>196.90001024000003</v>
      </c>
      <c r="AB102" s="1">
        <f>IF(('adjusted coverage'!AB102*(0.95-'adjusted coverage'!AC102))&lt;0,0,('adjusted coverage'!AB102*(0.95-'adjusted coverage'!AC102)))</f>
        <v>21.099906480000065</v>
      </c>
      <c r="AC102" s="1">
        <f>'adjusted numbers'!AB102-'adjusted numbers'!AC102</f>
        <v>202.29990648000012</v>
      </c>
      <c r="AD102" s="1">
        <f>'adjusted numbers'!AC102-'adjusted numbers'!AD102</f>
        <v>306.69995351999978</v>
      </c>
      <c r="AE102" s="1">
        <f>IF(('adjusted coverage'!AE102*(0.95-'adjusted coverage'!AF102))&lt;0,0,('adjusted coverage'!AE102*(0.95-'adjusted coverage'!AF102)))</f>
        <v>0</v>
      </c>
      <c r="AF102" s="1">
        <f>'adjusted numbers'!AE102-'adjusted numbers'!AF102</f>
        <v>156.79999859999998</v>
      </c>
      <c r="AG102" s="1">
        <f>'adjusted numbers'!AF102-'adjusted numbers'!AG102</f>
        <v>228.19985969999971</v>
      </c>
    </row>
    <row r="103" spans="1:33" s="4" customFormat="1" x14ac:dyDescent="0.25">
      <c r="A103" s="4" t="s">
        <v>450</v>
      </c>
      <c r="B103" s="4" t="s">
        <v>433</v>
      </c>
      <c r="C103" s="4" t="s">
        <v>212</v>
      </c>
      <c r="D103" s="5">
        <f>SUM(D99:D102)</f>
        <v>130.54129999999586</v>
      </c>
      <c r="E103" s="5">
        <f t="shared" ref="E103:AG103" si="35">SUM(E99:E102)</f>
        <v>829.19129999999655</v>
      </c>
      <c r="F103" s="5">
        <f t="shared" si="35"/>
        <v>1749.2697000000023</v>
      </c>
      <c r="G103" s="5">
        <f t="shared" si="35"/>
        <v>243.98629999999949</v>
      </c>
      <c r="H103" s="5">
        <f t="shared" si="35"/>
        <v>938.98630000000003</v>
      </c>
      <c r="I103" s="5">
        <f t="shared" si="35"/>
        <v>1668.7402000000002</v>
      </c>
      <c r="J103" s="5">
        <f t="shared" si="35"/>
        <v>316.02199999999868</v>
      </c>
      <c r="K103" s="5">
        <f t="shared" si="35"/>
        <v>977.17199999999934</v>
      </c>
      <c r="L103" s="5">
        <f t="shared" si="35"/>
        <v>1675.4190000000008</v>
      </c>
      <c r="M103" s="5">
        <f t="shared" si="35"/>
        <v>492.34070000000054</v>
      </c>
      <c r="N103" s="5">
        <f t="shared" si="35"/>
        <v>1135.5407000000009</v>
      </c>
      <c r="O103" s="5">
        <f t="shared" si="35"/>
        <v>1517.9557999999988</v>
      </c>
      <c r="P103" s="5">
        <f t="shared" si="35"/>
        <v>407.89986881999891</v>
      </c>
      <c r="Q103" s="5">
        <f t="shared" si="35"/>
        <v>1007.2998688199998</v>
      </c>
      <c r="R103" s="5">
        <f t="shared" si="35"/>
        <v>1485.1998977800006</v>
      </c>
      <c r="S103" s="5">
        <f t="shared" si="35"/>
        <v>290.00001112999951</v>
      </c>
      <c r="T103" s="5">
        <f t="shared" si="35"/>
        <v>907.90001113000017</v>
      </c>
      <c r="U103" s="5">
        <f t="shared" si="35"/>
        <v>1478.6001055199999</v>
      </c>
      <c r="V103" s="5">
        <f t="shared" si="35"/>
        <v>84.30036322999959</v>
      </c>
      <c r="W103" s="5">
        <f t="shared" si="35"/>
        <v>723.10032158000013</v>
      </c>
      <c r="X103" s="5">
        <f t="shared" si="35"/>
        <v>1277.90016092</v>
      </c>
      <c r="Y103" s="5">
        <f t="shared" si="35"/>
        <v>41.99995351999948</v>
      </c>
      <c r="Z103" s="5">
        <f t="shared" si="35"/>
        <v>646.09990437999977</v>
      </c>
      <c r="AA103" s="5">
        <f t="shared" si="35"/>
        <v>923.40004451999994</v>
      </c>
      <c r="AB103" s="5">
        <f t="shared" si="35"/>
        <v>21.099906480000065</v>
      </c>
      <c r="AC103" s="5">
        <f t="shared" si="35"/>
        <v>566.99976312000081</v>
      </c>
      <c r="AD103" s="5">
        <f t="shared" si="35"/>
        <v>884.49990927999943</v>
      </c>
      <c r="AE103" s="5">
        <f t="shared" si="35"/>
        <v>0</v>
      </c>
      <c r="AF103" s="5">
        <f t="shared" si="35"/>
        <v>492.80011507999961</v>
      </c>
      <c r="AG103" s="5">
        <f t="shared" si="35"/>
        <v>790.19953876999921</v>
      </c>
    </row>
    <row r="104" spans="1:33" x14ac:dyDescent="0.25">
      <c r="A104" t="s">
        <v>219</v>
      </c>
      <c r="B104" t="s">
        <v>468</v>
      </c>
      <c r="C104" t="s">
        <v>221</v>
      </c>
      <c r="D104" s="1">
        <f>IF(('adjusted coverage'!D104*(0.95-'adjusted coverage'!E104))&lt;0,0,('adjusted coverage'!D104*(0.95-'adjusted coverage'!E104)))</f>
        <v>31.656400000000151</v>
      </c>
      <c r="E104" s="1">
        <f>'adjusted numbers'!D104-'adjusted numbers'!E104</f>
        <v>168.10640000000012</v>
      </c>
      <c r="F104" s="1">
        <f>'adjusted numbers'!E104-'adjusted numbers'!F104</f>
        <v>222.14060000000018</v>
      </c>
      <c r="G104" s="1">
        <f>IF(('adjusted coverage'!G104*(0.95-'adjusted coverage'!H104))&lt;0,0,('adjusted coverage'!G104*(0.95-'adjusted coverage'!H104)))</f>
        <v>66.940799999999797</v>
      </c>
      <c r="H104" s="1">
        <f>'adjusted numbers'!G104-'adjusted numbers'!H104</f>
        <v>213.74080000000004</v>
      </c>
      <c r="I104" s="1">
        <f>'adjusted numbers'!H104-'adjusted numbers'!I104</f>
        <v>260.42319999999972</v>
      </c>
      <c r="J104" s="1">
        <f>IF(('adjusted coverage'!J104*(0.95-'adjusted coverage'!K104))&lt;0,0,('adjusted coverage'!J104*(0.95-'adjusted coverage'!K104)))</f>
        <v>110.8249999999997</v>
      </c>
      <c r="K104" s="1">
        <f>'adjusted numbers'!J104-'adjusted numbers'!K104</f>
        <v>248.32499999999982</v>
      </c>
      <c r="L104" s="1">
        <f>'adjusted numbers'!K104-'adjusted numbers'!L104</f>
        <v>259.05000000000018</v>
      </c>
      <c r="M104" s="1">
        <f>IF(('adjusted coverage'!M104*(0.95-'adjusted coverage'!N104))&lt;0,0,('adjusted coverage'!M104*(0.95-'adjusted coverage'!N104)))</f>
        <v>203.29429999999985</v>
      </c>
      <c r="N104" s="1">
        <f>'adjusted numbers'!M104-'adjusted numbers'!N104</f>
        <v>333.44430000000011</v>
      </c>
      <c r="O104" s="1">
        <f>'adjusted numbers'!N104-'adjusted numbers'!O104</f>
        <v>284.76819999999998</v>
      </c>
      <c r="P104" s="1">
        <f>IF(('adjusted coverage'!P104*(0.95-'adjusted coverage'!Q104))&lt;0,0,('adjusted coverage'!P104*(0.95-'adjusted coverage'!Q104)))</f>
        <v>286.31666666666649</v>
      </c>
      <c r="Q104" s="1">
        <f>'adjusted numbers'!P104-'adjusted numbers'!Q104</f>
        <v>415.2166666666667</v>
      </c>
      <c r="R104" s="1">
        <f>'adjusted numbers'!Q104-'adjusted numbers'!R104</f>
        <v>474.94999999999982</v>
      </c>
      <c r="S104" s="1">
        <f>IF(('adjusted coverage'!S104*(0.95-'adjusted coverage'!T104))&lt;0,0,('adjusted coverage'!S104*(0.95-'adjusted coverage'!T104)))</f>
        <v>217.20000000000005</v>
      </c>
      <c r="T104" s="1">
        <f>'adjusted numbers'!S104-'adjusted numbers'!T104</f>
        <v>365.40000000000009</v>
      </c>
      <c r="U104" s="1">
        <f>'adjusted numbers'!T104-'adjusted numbers'!U104</f>
        <v>390.59999999999991</v>
      </c>
      <c r="V104" s="1">
        <f>IF(('adjusted coverage'!V104*(0.95-'adjusted coverage'!W104))&lt;0,0,('adjusted coverage'!V104*(0.95-'adjusted coverage'!W104)))</f>
        <v>230.54999999999981</v>
      </c>
      <c r="W104" s="1">
        <f>'adjusted numbers'!V104-'adjusted numbers'!W104</f>
        <v>376.59999999999991</v>
      </c>
      <c r="X104" s="1">
        <f>'adjusted numbers'!W104-'adjusted numbers'!X104</f>
        <v>362.40000000000009</v>
      </c>
      <c r="Y104" s="1">
        <f>IF(('adjusted coverage'!Y104*(0.95-'adjusted coverage'!Z104))&lt;0,0,('adjusted coverage'!Y104*(0.95-'adjusted coverage'!Z104)))</f>
        <v>153.54999999999993</v>
      </c>
      <c r="Z104" s="1">
        <f>'adjusted numbers'!Y104-'adjusted numbers'!Z104</f>
        <v>296.80000000000018</v>
      </c>
      <c r="AA104" s="1">
        <f>'adjusted numbers'!Z104-'adjusted numbers'!AA104</f>
        <v>313.69999999999982</v>
      </c>
      <c r="AB104" s="1">
        <f>IF(('adjusted coverage'!AB104*(0.95-'adjusted coverage'!AC104))&lt;0,0,('adjusted coverage'!AB104*(0.95-'adjusted coverage'!AC104)))</f>
        <v>77.849999999999682</v>
      </c>
      <c r="AC104" s="1">
        <f>'adjusted numbers'!AB104-'adjusted numbers'!AC104</f>
        <v>221.19999999999982</v>
      </c>
      <c r="AD104" s="1">
        <f>'adjusted numbers'!AC104-'adjusted numbers'!AD104</f>
        <v>242.30000000000018</v>
      </c>
      <c r="AE104" s="1">
        <f>IF(('adjusted coverage'!AE104*(0.95-'adjusted coverage'!AF104))&lt;0,0,('adjusted coverage'!AE104*(0.95-'adjusted coverage'!AF104)))</f>
        <v>53.949999999999946</v>
      </c>
      <c r="AF104" s="1">
        <f>'adjusted numbers'!AE104-'adjusted numbers'!AF104</f>
        <v>203</v>
      </c>
      <c r="AG104" s="1">
        <f>'adjusted numbers'!AF104-'adjusted numbers'!AG104</f>
        <v>158</v>
      </c>
    </row>
    <row r="105" spans="1:33" x14ac:dyDescent="0.25">
      <c r="A105" t="s">
        <v>222</v>
      </c>
      <c r="B105" t="s">
        <v>223</v>
      </c>
      <c r="C105" t="s">
        <v>221</v>
      </c>
      <c r="D105" s="1">
        <f>IF(('adjusted coverage'!D105*(0.95-'adjusted coverage'!E105))&lt;0,0,('adjusted coverage'!D105*(0.95-'adjusted coverage'!E105)))</f>
        <v>135.22589999999983</v>
      </c>
      <c r="E105" s="1">
        <f>'adjusted numbers'!D105-'adjusted numbers'!E105</f>
        <v>330.07589999999982</v>
      </c>
      <c r="F105" s="1">
        <f>'adjusted numbers'!E105-'adjusted numbers'!F105</f>
        <v>735.75360000000001</v>
      </c>
      <c r="G105" s="1">
        <f>IF(('adjusted coverage'!G105*(0.95-'adjusted coverage'!H105))&lt;0,0,('adjusted coverage'!G105*(0.95-'adjusted coverage'!H105)))</f>
        <v>256.51979999999992</v>
      </c>
      <c r="H105" s="1">
        <f>'adjusted numbers'!G105-'adjusted numbers'!H105</f>
        <v>468.16980000000012</v>
      </c>
      <c r="I105" s="1">
        <f>'adjusted numbers'!H105-'adjusted numbers'!I105</f>
        <v>805.96319999999969</v>
      </c>
      <c r="J105" s="1">
        <f>IF(('adjusted coverage'!J105*(0.95-'adjusted coverage'!K105))&lt;0,0,('adjusted coverage'!J105*(0.95-'adjusted coverage'!K105)))</f>
        <v>347.03919999999999</v>
      </c>
      <c r="K105" s="1">
        <f>'adjusted numbers'!J105-'adjusted numbers'!K105</f>
        <v>579.63920000000007</v>
      </c>
      <c r="L105" s="1">
        <f>'adjusted numbers'!K105-'adjusted numbers'!L105</f>
        <v>860.1547999999998</v>
      </c>
      <c r="M105" s="1">
        <f>IF(('adjusted coverage'!M105*(0.95-'adjusted coverage'!N105))&lt;0,0,('adjusted coverage'!M105*(0.95-'adjusted coverage'!N105)))</f>
        <v>342.30719999999991</v>
      </c>
      <c r="N105" s="1">
        <f>'adjusted numbers'!M105-'adjusted numbers'!N105</f>
        <v>559.50720000000001</v>
      </c>
      <c r="O105" s="1">
        <f>'adjusted numbers'!N105-'adjusted numbers'!O105</f>
        <v>763.24080000000049</v>
      </c>
      <c r="P105" s="1">
        <f>IF(('adjusted coverage'!P105*(0.95-'adjusted coverage'!Q105))&lt;0,0,('adjusted coverage'!P105*(0.95-'adjusted coverage'!Q105)))</f>
        <v>503.59982779999967</v>
      </c>
      <c r="Q105" s="1">
        <f>'adjusted numbers'!P105-'adjusted numbers'!Q105</f>
        <v>711.89982779999991</v>
      </c>
      <c r="R105" s="1">
        <f>'adjusted numbers'!Q105-'adjusted numbers'!R105</f>
        <v>625.60009629999968</v>
      </c>
      <c r="S105" s="1">
        <f>IF(('adjusted coverage'!S105*(0.95-'adjusted coverage'!T105))&lt;0,0,('adjusted coverage'!S105*(0.95-'adjusted coverage'!T105)))</f>
        <v>647.79999971999928</v>
      </c>
      <c r="T105" s="1">
        <f>'adjusted numbers'!S105-'adjusted numbers'!T105</f>
        <v>893.1999997199996</v>
      </c>
      <c r="U105" s="1">
        <f>'adjusted numbers'!T105-'adjusted numbers'!U105</f>
        <v>762.80018208000047</v>
      </c>
      <c r="V105" s="1">
        <f>IF(('adjusted coverage'!V105*(0.95-'adjusted coverage'!W105))&lt;0,0,('adjusted coverage'!V105*(0.95-'adjusted coverage'!W105)))</f>
        <v>289.34984928999955</v>
      </c>
      <c r="W105" s="1">
        <f>'adjusted numbers'!V105-'adjusted numbers'!W105</f>
        <v>529.89984929000002</v>
      </c>
      <c r="X105" s="1">
        <f>'adjusted numbers'!W105-'adjusted numbers'!X105</f>
        <v>281.1000427099998</v>
      </c>
      <c r="Y105" s="1">
        <f>IF(('adjusted coverage'!Y105*(0.95-'adjusted coverage'!Z105))&lt;0,0,('adjusted coverage'!Y105*(0.95-'adjusted coverage'!Z105)))</f>
        <v>167.89993559999942</v>
      </c>
      <c r="Z105" s="1">
        <f>'adjusted numbers'!Y105-'adjusted numbers'!Z105</f>
        <v>402.49993559999984</v>
      </c>
      <c r="AA105" s="1">
        <f>'adjusted numbers'!Z105-'adjusted numbers'!AA105</f>
        <v>311.9999358</v>
      </c>
      <c r="AB105" s="1">
        <f>IF(('adjusted coverage'!AB105*(0.95-'adjusted coverage'!AC105))&lt;0,0,('adjusted coverage'!AB105*(0.95-'adjusted coverage'!AC105)))</f>
        <v>65.249854189999255</v>
      </c>
      <c r="AC105" s="1">
        <f>'adjusted numbers'!AB105-'adjusted numbers'!AC105</f>
        <v>307.29985418999968</v>
      </c>
      <c r="AD105" s="1">
        <f>'adjusted numbers'!AC105-'adjusted numbers'!AD105</f>
        <v>333.2000271600009</v>
      </c>
      <c r="AE105" s="1">
        <f>IF(('adjusted coverage'!AE105*(0.95-'adjusted coverage'!AF105))&lt;0,0,('adjusted coverage'!AE105*(0.95-'adjusted coverage'!AF105)))</f>
        <v>0</v>
      </c>
      <c r="AF105" s="1">
        <f>'adjusted numbers'!AE105-'adjusted numbers'!AF105</f>
        <v>183.39999202000035</v>
      </c>
      <c r="AG105" s="1">
        <f>'adjusted numbers'!AF105-'adjusted numbers'!AG105</f>
        <v>249.59986252999988</v>
      </c>
    </row>
    <row r="106" spans="1:33" x14ac:dyDescent="0.25">
      <c r="A106" t="s">
        <v>224</v>
      </c>
      <c r="B106" t="s">
        <v>225</v>
      </c>
      <c r="C106" t="s">
        <v>221</v>
      </c>
      <c r="D106" s="1">
        <f>IF(('adjusted coverage'!D106*(0.95-'adjusted coverage'!E106))&lt;0,0,('adjusted coverage'!D106*(0.95-'adjusted coverage'!E106)))</f>
        <v>322.43849999999964</v>
      </c>
      <c r="E106" s="1">
        <f>'adjusted numbers'!D106-'adjusted numbers'!E106</f>
        <v>500.18849999999975</v>
      </c>
      <c r="F106" s="1">
        <f>'adjusted numbers'!E106-'adjusted numbers'!F106</f>
        <v>664.07400000000007</v>
      </c>
      <c r="G106" s="1">
        <f>IF(('adjusted coverage'!G106*(0.95-'adjusted coverage'!H106))&lt;0,0,('adjusted coverage'!G106*(0.95-'adjusted coverage'!H106)))</f>
        <v>342.98579999999947</v>
      </c>
      <c r="H106" s="1">
        <f>'adjusted numbers'!G106-'adjusted numbers'!H106</f>
        <v>538.08579999999984</v>
      </c>
      <c r="I106" s="1">
        <f>'adjusted numbers'!H106-'adjusted numbers'!I106</f>
        <v>451.07120000000032</v>
      </c>
      <c r="J106" s="1">
        <f>IF(('adjusted coverage'!J106*(0.95-'adjusted coverage'!K106))&lt;0,0,('adjusted coverage'!J106*(0.95-'adjusted coverage'!K106)))</f>
        <v>359.25839999999977</v>
      </c>
      <c r="K106" s="1">
        <f>'adjusted numbers'!J106-'adjusted numbers'!K106</f>
        <v>541.80839999999989</v>
      </c>
      <c r="L106" s="1">
        <f>'adjusted numbers'!K106-'adjusted numbers'!L106</f>
        <v>509.67959999999994</v>
      </c>
      <c r="M106" s="1">
        <f>IF(('adjusted coverage'!M106*(0.95-'adjusted coverage'!N106))&lt;0,0,('adjusted coverage'!M106*(0.95-'adjusted coverage'!N106)))</f>
        <v>421.23333333333312</v>
      </c>
      <c r="N106" s="1">
        <f>'adjusted numbers'!M106-'adjusted numbers'!N106</f>
        <v>598.38333333333321</v>
      </c>
      <c r="O106" s="1">
        <f>'adjusted numbers'!N106-'adjusted numbers'!O106</f>
        <v>649.95000000000027</v>
      </c>
      <c r="P106" s="1">
        <f>IF(('adjusted coverage'!P106*(0.95-'adjusted coverage'!Q106))&lt;0,0,('adjusted coverage'!P106*(0.95-'adjusted coverage'!Q106)))</f>
        <v>521.60018003999949</v>
      </c>
      <c r="Q106" s="1">
        <f>'adjusted numbers'!P106-'adjusted numbers'!Q106</f>
        <v>699.30018003999976</v>
      </c>
      <c r="R106" s="1">
        <f>'adjusted numbers'!Q106-'adjusted numbers'!R106</f>
        <v>786.19985145999999</v>
      </c>
      <c r="S106" s="1">
        <f>IF(('adjusted coverage'!S106*(0.95-'adjusted coverage'!T106))&lt;0,0,('adjusted coverage'!S106*(0.95-'adjusted coverage'!T106)))</f>
        <v>631.60013033999985</v>
      </c>
      <c r="T106" s="1">
        <f>'adjusted numbers'!S106-'adjusted numbers'!T106</f>
        <v>832.30013034000012</v>
      </c>
      <c r="U106" s="1">
        <f>'adjusted numbers'!T106-'adjusted numbers'!U106</f>
        <v>857.69983925999986</v>
      </c>
      <c r="V106" s="1">
        <f>IF(('adjusted coverage'!V106*(0.95-'adjusted coverage'!W106))&lt;0,0,('adjusted coverage'!V106*(0.95-'adjusted coverage'!W106)))</f>
        <v>420.45006873999932</v>
      </c>
      <c r="W106" s="1">
        <f>'adjusted numbers'!V106-'adjusted numbers'!W106</f>
        <v>625.10006873999964</v>
      </c>
      <c r="X106" s="1">
        <f>'adjusted numbers'!W106-'adjusted numbers'!X106</f>
        <v>600.89996066000003</v>
      </c>
      <c r="Y106" s="1">
        <f>IF(('adjusted coverage'!Y106*(0.95-'adjusted coverage'!Z106))&lt;0,0,('adjusted coverage'!Y106*(0.95-'adjusted coverage'!Z106)))</f>
        <v>216.55009239999944</v>
      </c>
      <c r="Z106" s="1">
        <f>'adjusted numbers'!Y106-'adjusted numbers'!Z106</f>
        <v>408.80009239999981</v>
      </c>
      <c r="AA106" s="1">
        <f>'adjusted numbers'!Z106-'adjusted numbers'!AA106</f>
        <v>410.69994535000023</v>
      </c>
      <c r="AB106" s="1">
        <f>IF(('adjusted coverage'!AB106*(0.95-'adjusted coverage'!AC106))&lt;0,0,('adjusted coverage'!AB106*(0.95-'adjusted coverage'!AC106)))</f>
        <v>324.65025710999993</v>
      </c>
      <c r="AC106" s="1">
        <f>'adjusted numbers'!AB106-'adjusted numbers'!AC106</f>
        <v>549.50025710999989</v>
      </c>
      <c r="AD106" s="1">
        <f>'adjusted numbers'!AC106-'adjusted numbers'!AD106</f>
        <v>572.49989378999999</v>
      </c>
      <c r="AE106" s="1">
        <f>IF(('adjusted coverage'!AE106*(0.95-'adjusted coverage'!AF106))&lt;0,0,('adjusted coverage'!AE106*(0.95-'adjusted coverage'!AF106)))</f>
        <v>122.8500503999998</v>
      </c>
      <c r="AF106" s="1">
        <f>'adjusted numbers'!AE106-'adjusted numbers'!AF106</f>
        <v>346.50005039999996</v>
      </c>
      <c r="AG106" s="1">
        <f>'adjusted numbers'!AF106-'adjusted numbers'!AG106</f>
        <v>419.99993910000012</v>
      </c>
    </row>
    <row r="107" spans="1:33" x14ac:dyDescent="0.25">
      <c r="A107" t="s">
        <v>226</v>
      </c>
      <c r="B107" t="s">
        <v>227</v>
      </c>
      <c r="C107" t="s">
        <v>221</v>
      </c>
      <c r="D107" s="1">
        <f>IF(('adjusted coverage'!D107*(0.95-'adjusted coverage'!E107))&lt;0,0,('adjusted coverage'!D107*(0.95-'adjusted coverage'!E107)))</f>
        <v>113.90929999999992</v>
      </c>
      <c r="E107" s="1">
        <f>'adjusted numbers'!D107-'adjusted numbers'!E107</f>
        <v>230.85930000000008</v>
      </c>
      <c r="F107" s="1">
        <f>'adjusted numbers'!E107-'adjusted numbers'!F107</f>
        <v>183.14369999999985</v>
      </c>
      <c r="G107" s="1">
        <f>IF(('adjusted coverage'!G107*(0.95-'adjusted coverage'!H107))&lt;0,0,('adjusted coverage'!G107*(0.95-'adjusted coverage'!H107)))</f>
        <v>128.75859999999986</v>
      </c>
      <c r="H107" s="1">
        <f>'adjusted numbers'!G107-'adjusted numbers'!H107</f>
        <v>250.45859999999993</v>
      </c>
      <c r="I107" s="1">
        <f>'adjusted numbers'!H107-'adjusted numbers'!I107</f>
        <v>222.95440000000008</v>
      </c>
      <c r="J107" s="1">
        <f>IF(('adjusted coverage'!J107*(0.95-'adjusted coverage'!K107))&lt;0,0,('adjusted coverage'!J107*(0.95-'adjusted coverage'!K107)))</f>
        <v>185.23049999999998</v>
      </c>
      <c r="K107" s="1">
        <f>'adjusted numbers'!J107-'adjusted numbers'!K107</f>
        <v>305.98050000000012</v>
      </c>
      <c r="L107" s="1">
        <f>'adjusted numbers'!K107-'adjusted numbers'!L107</f>
        <v>273.61949999999979</v>
      </c>
      <c r="M107" s="1">
        <f>IF(('adjusted coverage'!M107*(0.95-'adjusted coverage'!N107))&lt;0,0,('adjusted coverage'!M107*(0.95-'adjusted coverage'!N107)))</f>
        <v>209.29280000000026</v>
      </c>
      <c r="N107" s="1">
        <f>'adjusted numbers'!M107-'adjusted numbers'!N107</f>
        <v>342.09280000000035</v>
      </c>
      <c r="O107" s="1">
        <f>'adjusted numbers'!N107-'adjusted numbers'!O107</f>
        <v>349.79519999999957</v>
      </c>
      <c r="P107" s="1">
        <f>IF(('adjusted coverage'!P107*(0.95-'adjusted coverage'!Q107))&lt;0,0,('adjusted coverage'!P107*(0.95-'adjusted coverage'!Q107)))</f>
        <v>394.19996304000028</v>
      </c>
      <c r="Q107" s="1">
        <f>'adjusted numbers'!P107-'adjusted numbers'!Q107</f>
        <v>659.39996304000033</v>
      </c>
      <c r="R107" s="1">
        <f>'adjusted numbers'!Q107-'adjusted numbers'!R107</f>
        <v>881.10016175999954</v>
      </c>
      <c r="S107" s="1">
        <f>IF(('adjusted coverage'!S107*(0.95-'adjusted coverage'!T107))&lt;0,0,('adjusted coverage'!S107*(0.95-'adjusted coverage'!T107)))</f>
        <v>354.90008399999977</v>
      </c>
      <c r="T107" s="1">
        <f>'adjusted numbers'!S107-'adjusted numbers'!T107</f>
        <v>508.90008399999988</v>
      </c>
      <c r="U107" s="1">
        <f>'adjusted numbers'!T107-'adjusted numbers'!U107</f>
        <v>476.59997000000021</v>
      </c>
      <c r="V107" s="1">
        <f>IF(('adjusted coverage'!V107*(0.95-'adjusted coverage'!W107))&lt;0,0,('adjusted coverage'!V107*(0.95-'adjusted coverage'!W107)))</f>
        <v>404.94988974999967</v>
      </c>
      <c r="W107" s="1">
        <f>'adjusted numbers'!V107-'adjusted numbers'!W107</f>
        <v>553.69988974999978</v>
      </c>
      <c r="X107" s="1">
        <f>'adjusted numbers'!W107-'adjusted numbers'!X107</f>
        <v>510.80003275000013</v>
      </c>
      <c r="Y107" s="1">
        <f>IF(('adjusted coverage'!Y107*(0.95-'adjusted coverage'!Z107))&lt;0,0,('adjusted coverage'!Y107*(0.95-'adjusted coverage'!Z107)))</f>
        <v>292.74996373999966</v>
      </c>
      <c r="Z107" s="1">
        <f>'adjusted numbers'!Y107-'adjusted numbers'!Z107</f>
        <v>449.39996373999975</v>
      </c>
      <c r="AA107" s="1">
        <f>'adjusted numbers'!Z107-'adjusted numbers'!AA107</f>
        <v>472.59995406000007</v>
      </c>
      <c r="AB107" s="1">
        <f>IF(('adjusted coverage'!AB107*(0.95-'adjusted coverage'!AC107))&lt;0,0,('adjusted coverage'!AB107*(0.95-'adjusted coverage'!AC107)))</f>
        <v>161.09993475999991</v>
      </c>
      <c r="AC107" s="1">
        <f>'adjusted numbers'!AB107-'adjusted numbers'!AC107</f>
        <v>326.89993476000018</v>
      </c>
      <c r="AD107" s="1">
        <f>'adjusted numbers'!AC107-'adjusted numbers'!AD107</f>
        <v>413.60000443999979</v>
      </c>
      <c r="AE107" s="1">
        <f>IF(('adjusted coverage'!AE107*(0.95-'adjusted coverage'!AF107))&lt;0,0,('adjusted coverage'!AE107*(0.95-'adjusted coverage'!AF107)))</f>
        <v>110.20012767999964</v>
      </c>
      <c r="AF107" s="1">
        <f>'adjusted numbers'!AE107-'adjusted numbers'!AF107</f>
        <v>297.50012767999988</v>
      </c>
      <c r="AG107" s="1">
        <f>'adjusted numbers'!AF107-'adjusted numbers'!AG107</f>
        <v>328.00002222000012</v>
      </c>
    </row>
    <row r="108" spans="1:33" x14ac:dyDescent="0.25">
      <c r="A108" t="s">
        <v>228</v>
      </c>
      <c r="B108" t="s">
        <v>469</v>
      </c>
      <c r="C108" t="s">
        <v>221</v>
      </c>
      <c r="D108" s="1">
        <f>IF(('adjusted coverage'!D108*(0.95-'adjusted coverage'!E108))&lt;0,0,('adjusted coverage'!D108*(0.95-'adjusted coverage'!E108)))</f>
        <v>192.45870000000022</v>
      </c>
      <c r="E108" s="1">
        <f>'adjusted numbers'!D108-'adjusted numbers'!E108</f>
        <v>353.10870000000023</v>
      </c>
      <c r="F108" s="1">
        <f>'adjusted numbers'!E108-'adjusted numbers'!F108</f>
        <v>601.1523000000002</v>
      </c>
      <c r="G108" s="1">
        <f>IF(('adjusted coverage'!G108*(0.95-'adjusted coverage'!H108))&lt;0,0,('adjusted coverage'!G108*(0.95-'adjusted coverage'!H108)))</f>
        <v>208.81399999999965</v>
      </c>
      <c r="H108" s="1">
        <f>'adjusted numbers'!G108-'adjusted numbers'!H108</f>
        <v>368.21399999999994</v>
      </c>
      <c r="I108" s="1">
        <f>'adjusted numbers'!H108-'adjusted numbers'!I108</f>
        <v>586.5920000000001</v>
      </c>
      <c r="J108" s="1">
        <f>IF(('adjusted coverage'!J108*(0.95-'adjusted coverage'!K108))&lt;0,0,('adjusted coverage'!J108*(0.95-'adjusted coverage'!K108)))</f>
        <v>177.70869999999974</v>
      </c>
      <c r="K108" s="1">
        <f>'adjusted numbers'!J108-'adjusted numbers'!K108</f>
        <v>322.65869999999995</v>
      </c>
      <c r="L108" s="1">
        <f>'adjusted numbers'!K108-'adjusted numbers'!L108</f>
        <v>532.5463000000002</v>
      </c>
      <c r="M108" s="1">
        <f>IF(('adjusted coverage'!M108*(0.95-'adjusted coverage'!N108))&lt;0,0,('adjusted coverage'!M108*(0.95-'adjusted coverage'!N108)))</f>
        <v>290.90799999999984</v>
      </c>
      <c r="N108" s="1">
        <f>'adjusted numbers'!M108-'adjusted numbers'!N108</f>
        <v>430.80799999999999</v>
      </c>
      <c r="O108" s="1">
        <f>'adjusted numbers'!N108-'adjusted numbers'!O108</f>
        <v>519.38200000000006</v>
      </c>
      <c r="P108" s="1">
        <f>IF(('adjusted coverage'!P108*(0.95-'adjusted coverage'!Q108))&lt;0,0,('adjusted coverage'!P108*(0.95-'adjusted coverage'!Q108)))</f>
        <v>306.18333333333305</v>
      </c>
      <c r="Q108" s="1">
        <f>'adjusted numbers'!P108-'adjusted numbers'!Q108</f>
        <v>446.13333333333321</v>
      </c>
      <c r="R108" s="1">
        <f>'adjusted numbers'!Q108-'adjusted numbers'!R108</f>
        <v>509.70000000000027</v>
      </c>
      <c r="S108" s="1">
        <f>IF(('adjusted coverage'!S108*(0.95-'adjusted coverage'!T108))&lt;0,0,('adjusted coverage'!S108*(0.95-'adjusted coverage'!T108)))</f>
        <v>361.36666666666645</v>
      </c>
      <c r="T108" s="1">
        <f>'adjusted numbers'!S108-'adjusted numbers'!T108</f>
        <v>501.31666666666661</v>
      </c>
      <c r="U108" s="1">
        <f>'adjusted numbers'!T108-'adjusted numbers'!U108</f>
        <v>576.34999999999991</v>
      </c>
      <c r="V108" s="1">
        <f>IF(('adjusted coverage'!V108*(0.95-'adjusted coverage'!W108))&lt;0,0,('adjusted coverage'!V108*(0.95-'adjusted coverage'!W108)))</f>
        <v>703.94999999999982</v>
      </c>
      <c r="W108" s="1">
        <f>'adjusted numbers'!V108-'adjusted numbers'!W108</f>
        <v>900.19999999999982</v>
      </c>
      <c r="X108" s="1">
        <f>'adjusted numbers'!W108-'adjusted numbers'!X108</f>
        <v>986.80000000000018</v>
      </c>
      <c r="Y108" s="1">
        <f>IF(('adjusted coverage'!Y108*(0.95-'adjusted coverage'!Z108))&lt;0,0,('adjusted coverage'!Y108*(0.95-'adjusted coverage'!Z108)))</f>
        <v>354.35000000000008</v>
      </c>
      <c r="Z108" s="1">
        <f>'adjusted numbers'!Y108-'adjusted numbers'!Z108</f>
        <v>531.30000000000018</v>
      </c>
      <c r="AA108" s="1">
        <f>'adjusted numbers'!Z108-'adjusted numbers'!AA108</f>
        <v>746.19999999999982</v>
      </c>
      <c r="AB108" s="1">
        <f>IF(('adjusted coverage'!AB108*(0.95-'adjusted coverage'!AC108))&lt;0,0,('adjusted coverage'!AB108*(0.95-'adjusted coverage'!AC108)))</f>
        <v>168.59999999999965</v>
      </c>
      <c r="AC108" s="1">
        <f>'adjusted numbers'!AB108-'adjusted numbers'!AC108</f>
        <v>357</v>
      </c>
      <c r="AD108" s="1">
        <f>'adjusted numbers'!AC108-'adjusted numbers'!AD108</f>
        <v>561</v>
      </c>
      <c r="AE108" s="1">
        <f>IF(('adjusted coverage'!AE108*(0.95-'adjusted coverage'!AF108))&lt;0,0,('adjusted coverage'!AE108*(0.95-'adjusted coverage'!AF108)))</f>
        <v>124.74999999999996</v>
      </c>
      <c r="AF108" s="1">
        <f>'adjusted numbers'!AE108-'adjusted numbers'!AF108</f>
        <v>323.40000000000009</v>
      </c>
      <c r="AG108" s="1">
        <f>'adjusted numbers'!AF108-'adjusted numbers'!AG108</f>
        <v>478.59999999999991</v>
      </c>
    </row>
    <row r="109" spans="1:33" x14ac:dyDescent="0.25">
      <c r="A109" t="s">
        <v>230</v>
      </c>
      <c r="B109" t="s">
        <v>470</v>
      </c>
      <c r="C109" t="s">
        <v>221</v>
      </c>
      <c r="D109" s="1">
        <f>IF(('adjusted coverage'!D109*(0.95-'adjusted coverage'!E109))&lt;0,0,('adjusted coverage'!D109*(0.95-'adjusted coverage'!E109)))</f>
        <v>187.82499999999979</v>
      </c>
      <c r="E109" s="1">
        <f>'adjusted numbers'!D109-'adjusted numbers'!E109</f>
        <v>358.57499999999982</v>
      </c>
      <c r="F109" s="1">
        <f>'adjusted numbers'!E109-'adjusted numbers'!F109</f>
        <v>561.76749999999993</v>
      </c>
      <c r="G109" s="1">
        <f>IF(('adjusted coverage'!G109*(0.95-'adjusted coverage'!H109))&lt;0,0,('adjusted coverage'!G109*(0.95-'adjusted coverage'!H109)))</f>
        <v>108.49210000000012</v>
      </c>
      <c r="H109" s="1">
        <f>'adjusted numbers'!G109-'adjusted numbers'!H109</f>
        <v>247.94210000000021</v>
      </c>
      <c r="I109" s="1">
        <f>'adjusted numbers'!H109-'adjusted numbers'!I109</f>
        <v>514.84939999999983</v>
      </c>
      <c r="J109" s="1">
        <f>IF(('adjusted coverage'!J109*(0.95-'adjusted coverage'!K109))&lt;0,0,('adjusted coverage'!J109*(0.95-'adjusted coverage'!K109)))</f>
        <v>315.18849999999969</v>
      </c>
      <c r="K109" s="1">
        <f>'adjusted numbers'!J109-'adjusted numbers'!K109</f>
        <v>483.73849999999993</v>
      </c>
      <c r="L109" s="1">
        <f>'adjusted numbers'!K109-'adjusted numbers'!L109</f>
        <v>648.91750000000002</v>
      </c>
      <c r="M109" s="1">
        <f>IF(('adjusted coverage'!M109*(0.95-'adjusted coverage'!N109))&lt;0,0,('adjusted coverage'!M109*(0.95-'adjusted coverage'!N109)))</f>
        <v>271.16000000000003</v>
      </c>
      <c r="N109" s="1">
        <f>'adjusted numbers'!M109-'adjusted numbers'!N109</f>
        <v>404.11000000000013</v>
      </c>
      <c r="O109" s="1">
        <f>'adjusted numbers'!N109-'adjusted numbers'!O109</f>
        <v>486.94000000000005</v>
      </c>
      <c r="P109" s="1">
        <f>IF(('adjusted coverage'!P109*(0.95-'adjusted coverage'!Q109))&lt;0,0,('adjusted coverage'!P109*(0.95-'adjusted coverage'!Q109)))</f>
        <v>455.85002562000011</v>
      </c>
      <c r="Q109" s="1">
        <f>'adjusted numbers'!P109-'adjusted numbers'!Q109</f>
        <v>632.80002562000027</v>
      </c>
      <c r="R109" s="1">
        <f>'adjusted numbers'!Q109-'adjusted numbers'!R109</f>
        <v>1050.6999740299998</v>
      </c>
      <c r="S109" s="1">
        <f>IF(('adjusted coverage'!S109*(0.95-'adjusted coverage'!T109))&lt;0,0,('adjusted coverage'!S109*(0.95-'adjusted coverage'!T109)))</f>
        <v>129.14989597999937</v>
      </c>
      <c r="T109" s="1">
        <f>'adjusted numbers'!S109-'adjusted numbers'!T109</f>
        <v>291.19989597999938</v>
      </c>
      <c r="U109" s="1">
        <f>'adjusted numbers'!T109-'adjusted numbers'!U109</f>
        <v>467.80000897000036</v>
      </c>
      <c r="V109" s="1">
        <f>IF(('adjusted coverage'!V109*(0.95-'adjusted coverage'!W109))&lt;0,0,('adjusted coverage'!V109*(0.95-'adjusted coverage'!W109)))</f>
        <v>58.050046199999692</v>
      </c>
      <c r="W109" s="1">
        <f>'adjusted numbers'!V109-'adjusted numbers'!W109</f>
        <v>228.90004619999991</v>
      </c>
      <c r="X109" s="1">
        <f>'adjusted numbers'!W109-'adjusted numbers'!X109</f>
        <v>294.59990115000028</v>
      </c>
      <c r="Y109" s="1">
        <f>IF(('adjusted coverage'!Y109*(0.95-'adjusted coverage'!Z109))&lt;0,0,('adjusted coverage'!Y109*(0.95-'adjusted coverage'!Z109)))</f>
        <v>10.550098559999766</v>
      </c>
      <c r="Z109" s="1">
        <f>'adjusted numbers'!Y109-'adjusted numbers'!Z109</f>
        <v>179.90009856000006</v>
      </c>
      <c r="AA109" s="1">
        <f>'adjusted numbers'!Z109-'adjusted numbers'!AA109</f>
        <v>227.59986308999987</v>
      </c>
      <c r="AB109" s="1">
        <f>IF(('adjusted coverage'!AB109*(0.95-'adjusted coverage'!AC109))&lt;0,0,('adjusted coverage'!AB109*(0.95-'adjusted coverage'!AC109)))</f>
        <v>0</v>
      </c>
      <c r="AC109" s="1">
        <f>'adjusted numbers'!AB109-'adjusted numbers'!AC109</f>
        <v>100.80006439999988</v>
      </c>
      <c r="AD109" s="1">
        <f>'adjusted numbers'!AC109-'adjusted numbers'!AD109</f>
        <v>77.20005859999992</v>
      </c>
      <c r="AE109" s="1">
        <f>IF(('adjusted coverage'!AE109*(0.95-'adjusted coverage'!AF109))&lt;0,0,('adjusted coverage'!AE109*(0.95-'adjusted coverage'!AF109)))</f>
        <v>0</v>
      </c>
      <c r="AF109" s="1">
        <f>'adjusted numbers'!AE109-'adjusted numbers'!AF109</f>
        <v>105.70009086000027</v>
      </c>
      <c r="AG109" s="1">
        <f>'adjusted numbers'!AF109-'adjusted numbers'!AG109</f>
        <v>77.299981289999778</v>
      </c>
    </row>
    <row r="110" spans="1:33" x14ac:dyDescent="0.25">
      <c r="A110" t="s">
        <v>232</v>
      </c>
      <c r="B110" t="s">
        <v>233</v>
      </c>
      <c r="C110" t="s">
        <v>221</v>
      </c>
      <c r="D110" s="1">
        <f>IF(('adjusted coverage'!D110*(0.95-'adjusted coverage'!E110))&lt;0,0,('adjusted coverage'!D110*(0.95-'adjusted coverage'!E110)))</f>
        <v>507.11319999999978</v>
      </c>
      <c r="E110" s="1">
        <f>'adjusted numbers'!D110-'adjusted numbers'!E110</f>
        <v>757.66319999999996</v>
      </c>
      <c r="F110" s="1">
        <f>'adjusted numbers'!E110-'adjusted numbers'!F110</f>
        <v>850.86779999999999</v>
      </c>
      <c r="G110" s="1">
        <f>IF(('adjusted coverage'!G110*(0.95-'adjusted coverage'!H110))&lt;0,0,('adjusted coverage'!G110*(0.95-'adjusted coverage'!H110)))</f>
        <v>485.95979999999952</v>
      </c>
      <c r="H110" s="1">
        <f>'adjusted numbers'!G110-'adjusted numbers'!H110</f>
        <v>734.65979999999945</v>
      </c>
      <c r="I110" s="1">
        <f>'adjusted numbers'!H110-'adjusted numbers'!I110</f>
        <v>849.5592000000006</v>
      </c>
      <c r="J110" s="1">
        <f>IF(('adjusted coverage'!J110*(0.95-'adjusted coverage'!K110))&lt;0,0,('adjusted coverage'!J110*(0.95-'adjusted coverage'!K110)))</f>
        <v>556.67819999999938</v>
      </c>
      <c r="K110" s="1">
        <f>'adjusted numbers'!J110-'adjusted numbers'!K110</f>
        <v>802.77819999999974</v>
      </c>
      <c r="L110" s="1">
        <f>'adjusted numbers'!K110-'adjusted numbers'!L110</f>
        <v>701.63480000000027</v>
      </c>
      <c r="M110" s="1">
        <f>IF(('adjusted coverage'!M110*(0.95-'adjusted coverage'!N110))&lt;0,0,('adjusted coverage'!M110*(0.95-'adjusted coverage'!N110)))</f>
        <v>327.76233333333329</v>
      </c>
      <c r="N110" s="1">
        <f>'adjusted numbers'!M110-'adjusted numbers'!N110</f>
        <v>497.21233333333339</v>
      </c>
      <c r="O110" s="1">
        <f>'adjusted numbers'!N110-'adjusted numbers'!O110</f>
        <v>599.21599999999989</v>
      </c>
      <c r="P110" s="1">
        <f>IF(('adjusted coverage'!P110*(0.95-'adjusted coverage'!Q110))&lt;0,0,('adjusted coverage'!P110*(0.95-'adjusted coverage'!Q110)))</f>
        <v>466.30014559999938</v>
      </c>
      <c r="Q110" s="1">
        <f>'adjusted numbers'!P110-'adjusted numbers'!Q110</f>
        <v>690.90014559999963</v>
      </c>
      <c r="R110" s="1">
        <f>'adjusted numbers'!Q110-'adjusted numbers'!R110</f>
        <v>1125.1000100000001</v>
      </c>
      <c r="S110" s="1">
        <f>IF(('adjusted coverage'!S110*(0.95-'adjusted coverage'!T110))&lt;0,0,('adjusted coverage'!S110*(0.95-'adjusted coverage'!T110)))</f>
        <v>1339.4999999999995</v>
      </c>
      <c r="T110" s="1">
        <f>'adjusted numbers'!S110-'adjusted numbers'!T110</f>
        <v>1687.6999999999998</v>
      </c>
      <c r="U110" s="1">
        <f>'adjusted numbers'!T110-'adjusted numbers'!U110</f>
        <v>1750.8000000000002</v>
      </c>
      <c r="V110" s="1">
        <f>IF(('adjusted coverage'!V110*(0.95-'adjusted coverage'!W110))&lt;0,0,('adjusted coverage'!V110*(0.95-'adjusted coverage'!W110)))</f>
        <v>122.75003241000027</v>
      </c>
      <c r="W110" s="1">
        <f>'adjusted numbers'!V110-'adjusted numbers'!W110</f>
        <v>341.60003241000049</v>
      </c>
      <c r="X110" s="1">
        <f>'adjusted numbers'!W110-'adjusted numbers'!X110</f>
        <v>336.39989378999962</v>
      </c>
      <c r="Y110" s="1">
        <f>IF(('adjusted coverage'!Y110*(0.95-'adjusted coverage'!Z110))&lt;0,0,('adjusted coverage'!Y110*(0.95-'adjusted coverage'!Z110)))</f>
        <v>485.84963459999949</v>
      </c>
      <c r="Z110" s="1">
        <f>'adjusted numbers'!Y110-'adjusted numbers'!Z110</f>
        <v>748.99963459999981</v>
      </c>
      <c r="AA110" s="1">
        <f>'adjusted numbers'!Z110-'adjusted numbers'!AA110</f>
        <v>444.50008565000007</v>
      </c>
      <c r="AB110" s="1">
        <f>IF(('adjusted coverage'!AB110*(0.95-'adjusted coverage'!AC110))&lt;0,0,('adjusted coverage'!AB110*(0.95-'adjusted coverage'!AC110)))</f>
        <v>455.30019054000024</v>
      </c>
      <c r="AC110" s="1">
        <f>'adjusted numbers'!AB110-'adjusted numbers'!AC110</f>
        <v>732.20019054000022</v>
      </c>
      <c r="AD110" s="1">
        <f>'adjusted numbers'!AC110-'adjusted numbers'!AD110</f>
        <v>427.79981166000016</v>
      </c>
      <c r="AE110" s="1">
        <f>IF(('adjusted coverage'!AE110*(0.95-'adjusted coverage'!AF110))&lt;0,0,('adjusted coverage'!AE110*(0.95-'adjusted coverage'!AF110)))</f>
        <v>567.69982191999964</v>
      </c>
      <c r="AF110" s="1">
        <f>'adjusted numbers'!AE110-'adjusted numbers'!AF110</f>
        <v>877.79982191999989</v>
      </c>
      <c r="AG110" s="1">
        <f>'adjusted numbers'!AF110-'adjusted numbers'!AG110</f>
        <v>452.1998518800001</v>
      </c>
    </row>
    <row r="111" spans="1:33" x14ac:dyDescent="0.25">
      <c r="A111" t="s">
        <v>234</v>
      </c>
      <c r="B111" t="s">
        <v>471</v>
      </c>
      <c r="C111" t="s">
        <v>221</v>
      </c>
      <c r="D111" s="1">
        <f>IF(('adjusted coverage'!D111*(0.95-'adjusted coverage'!E111))&lt;0,0,('adjusted coverage'!D111*(0.95-'adjusted coverage'!E111)))</f>
        <v>322.43849999999964</v>
      </c>
      <c r="E111" s="1">
        <f>'adjusted numbers'!D111-'adjusted numbers'!E111</f>
        <v>500.18849999999975</v>
      </c>
      <c r="F111" s="1">
        <f>'adjusted numbers'!E111-'adjusted numbers'!F111</f>
        <v>664.07400000000007</v>
      </c>
      <c r="G111" s="1">
        <f>IF(('adjusted coverage'!G111*(0.95-'adjusted coverage'!H111))&lt;0,0,('adjusted coverage'!G111*(0.95-'adjusted coverage'!H111)))</f>
        <v>382.59249999999975</v>
      </c>
      <c r="H111" s="1">
        <f>'adjusted numbers'!G111-'adjusted numbers'!H111</f>
        <v>560.54250000000002</v>
      </c>
      <c r="I111" s="1">
        <f>'adjusted numbers'!H111-'adjusted numbers'!I111</f>
        <v>576.55799999999999</v>
      </c>
      <c r="J111" s="1">
        <f>IF(('adjusted coverage'!J111*(0.95-'adjusted coverage'!K111))&lt;0,0,('adjusted coverage'!J111*(0.95-'adjusted coverage'!K111)))</f>
        <v>453.87409999999994</v>
      </c>
      <c r="K111" s="1">
        <f>'adjusted numbers'!J111-'adjusted numbers'!K111</f>
        <v>632.42410000000018</v>
      </c>
      <c r="L111" s="1">
        <f>'adjusted numbers'!K111-'adjusted numbers'!L111</f>
        <v>617.42589999999973</v>
      </c>
      <c r="M111" s="1">
        <f>IF(('adjusted coverage'!M111*(0.95-'adjusted coverage'!N111))&lt;0,0,('adjusted coverage'!M111*(0.95-'adjusted coverage'!N111)))</f>
        <v>256.86166666666662</v>
      </c>
      <c r="N111" s="1">
        <f>'adjusted numbers'!M111-'adjusted numbers'!N111</f>
        <v>385.36166666666668</v>
      </c>
      <c r="O111" s="1">
        <f>'adjusted numbers'!N111-'adjusted numbers'!O111</f>
        <v>464.52999999999975</v>
      </c>
      <c r="P111" s="1">
        <f>IF(('adjusted coverage'!P111*(0.95-'adjusted coverage'!Q111))&lt;0,0,('adjusted coverage'!P111*(0.95-'adjusted coverage'!Q111)))</f>
        <v>299.66666666666646</v>
      </c>
      <c r="Q111" s="1">
        <f>'adjusted numbers'!P111-'adjusted numbers'!Q111</f>
        <v>428.16666666666652</v>
      </c>
      <c r="R111" s="1">
        <f>'adjusted numbers'!Q111-'adjusted numbers'!R111</f>
        <v>482.875</v>
      </c>
      <c r="S111" s="1">
        <f>IF(('adjusted coverage'!S111*(0.95-'adjusted coverage'!T111))&lt;0,0,('adjusted coverage'!S111*(0.95-'adjusted coverage'!T111)))</f>
        <v>417.26666666666665</v>
      </c>
      <c r="T111" s="1">
        <f>'adjusted numbers'!S111-'adjusted numbers'!T111</f>
        <v>545.76666666666665</v>
      </c>
      <c r="U111" s="1">
        <f>'adjusted numbers'!T111-'adjusted numbers'!U111</f>
        <v>539.89999999999986</v>
      </c>
      <c r="V111" s="1">
        <f>IF(('adjusted coverage'!V111*(0.95-'adjusted coverage'!W111))&lt;0,0,('adjusted coverage'!V111*(0.95-'adjusted coverage'!W111)))</f>
        <v>517.64999999999986</v>
      </c>
      <c r="W111" s="1">
        <f>'adjusted numbers'!V111-'adjusted numbers'!W111</f>
        <v>688.09999999999991</v>
      </c>
      <c r="X111" s="1">
        <f>'adjusted numbers'!W111-'adjusted numbers'!X111</f>
        <v>861.40000000000009</v>
      </c>
      <c r="Y111" s="1">
        <f>IF(('adjusted coverage'!Y111*(0.95-'adjusted coverage'!Z111))&lt;0,0,('adjusted coverage'!Y111*(0.95-'adjusted coverage'!Z111)))</f>
        <v>175.5999999999996</v>
      </c>
      <c r="Z111" s="1">
        <f>'adjusted numbers'!Y111-'adjusted numbers'!Z111</f>
        <v>343.69999999999982</v>
      </c>
      <c r="AA111" s="1">
        <f>'adjusted numbers'!Z111-'adjusted numbers'!AA111</f>
        <v>194.30000000000018</v>
      </c>
      <c r="AB111" s="1">
        <f>IF(('adjusted coverage'!AB111*(0.95-'adjusted coverage'!AC111))&lt;0,0,('adjusted coverage'!AB111*(0.95-'adjusted coverage'!AC111)))</f>
        <v>202.2500000000002</v>
      </c>
      <c r="AC111" s="1">
        <f>'adjusted numbers'!AB111-'adjusted numbers'!AC111</f>
        <v>370.30000000000018</v>
      </c>
      <c r="AD111" s="1">
        <f>'adjusted numbers'!AC111-'adjusted numbers'!AD111</f>
        <v>267.19999999999982</v>
      </c>
      <c r="AE111" s="1">
        <f>IF(('adjusted coverage'!AE111*(0.95-'adjusted coverage'!AF111))&lt;0,0,('adjusted coverage'!AE111*(0.95-'adjusted coverage'!AF111)))</f>
        <v>122.5499999999999</v>
      </c>
      <c r="AF111" s="1">
        <f>'adjusted numbers'!AE111-'adjusted numbers'!AF111</f>
        <v>302.40000000000009</v>
      </c>
      <c r="AG111" s="1">
        <f>'adjusted numbers'!AF111-'adjusted numbers'!AG111</f>
        <v>218.09999999999991</v>
      </c>
    </row>
    <row r="112" spans="1:33" x14ac:dyDescent="0.25">
      <c r="A112" t="s">
        <v>236</v>
      </c>
      <c r="B112" t="s">
        <v>237</v>
      </c>
      <c r="C112" t="s">
        <v>221</v>
      </c>
      <c r="D112" s="1">
        <f>IF(('adjusted coverage'!D112*(0.95-'adjusted coverage'!E112))&lt;0,0,('adjusted coverage'!D112*(0.95-'adjusted coverage'!E112)))</f>
        <v>159.99349999999993</v>
      </c>
      <c r="E112" s="1">
        <f>'adjusted numbers'!D112-'adjusted numbers'!E112</f>
        <v>268.24350000000004</v>
      </c>
      <c r="F112" s="1">
        <f>'adjusted numbers'!E112-'adjusted numbers'!F112</f>
        <v>457.03150000000005</v>
      </c>
      <c r="G112" s="1">
        <f>IF(('adjusted coverage'!G112*(0.95-'adjusted coverage'!H112))&lt;0,0,('adjusted coverage'!G112*(0.95-'adjusted coverage'!H112)))</f>
        <v>214.56749999999982</v>
      </c>
      <c r="H112" s="1">
        <f>'adjusted numbers'!G112-'adjusted numbers'!H112</f>
        <v>321.31749999999988</v>
      </c>
      <c r="I112" s="1">
        <f>'adjusted numbers'!H112-'adjusted numbers'!I112</f>
        <v>468.63249999999994</v>
      </c>
      <c r="J112" s="1">
        <f>IF(('adjusted coverage'!J112*(0.95-'adjusted coverage'!K112))&lt;0,0,('adjusted coverage'!J112*(0.95-'adjusted coverage'!K112)))</f>
        <v>212.97319999999976</v>
      </c>
      <c r="K112" s="1">
        <f>'adjusted numbers'!J112-'adjusted numbers'!K112</f>
        <v>319.67319999999995</v>
      </c>
      <c r="L112" s="1">
        <f>'adjusted numbers'!K112-'adjusted numbers'!L112</f>
        <v>420.8248000000001</v>
      </c>
      <c r="M112" s="1">
        <f>IF(('adjusted coverage'!M112*(0.95-'adjusted coverage'!N112))&lt;0,0,('adjusted coverage'!M112*(0.95-'adjusted coverage'!N112)))</f>
        <v>249.98533333333336</v>
      </c>
      <c r="N112" s="1">
        <f>'adjusted numbers'!M112-'adjusted numbers'!N112</f>
        <v>359.23533333333353</v>
      </c>
      <c r="O112" s="1">
        <f>'adjusted numbers'!N112-'adjusted numbers'!O112</f>
        <v>432.95800000000008</v>
      </c>
      <c r="P112" s="1">
        <f>IF(('adjusted coverage'!P112*(0.95-'adjusted coverage'!Q112))&lt;0,0,('adjusted coverage'!P112*(0.95-'adjusted coverage'!Q112)))</f>
        <v>324.74990759999997</v>
      </c>
      <c r="Q112" s="1">
        <f>'adjusted numbers'!P112-'adjusted numbers'!Q112</f>
        <v>433.99990760000014</v>
      </c>
      <c r="R112" s="1">
        <f>'adjusted numbers'!Q112-'adjusted numbers'!R112</f>
        <v>669.50003790000005</v>
      </c>
      <c r="S112" s="1">
        <f>IF(('adjusted coverage'!S112*(0.95-'adjusted coverage'!T112))&lt;0,0,('adjusted coverage'!S112*(0.95-'adjusted coverage'!T112)))</f>
        <v>330.65004752999999</v>
      </c>
      <c r="T112" s="1">
        <f>'adjusted numbers'!S112-'adjusted numbers'!T112</f>
        <v>447.30004753000003</v>
      </c>
      <c r="U112" s="1">
        <f>'adjusted numbers'!T112-'adjusted numbers'!U112</f>
        <v>669.69999157000007</v>
      </c>
      <c r="V112" s="1">
        <f>IF(('adjusted coverage'!V112*(0.95-'adjusted coverage'!W112))&lt;0,0,('adjusted coverage'!V112*(0.95-'adjusted coverage'!W112)))</f>
        <v>166.69994945999969</v>
      </c>
      <c r="W112" s="1">
        <f>'adjusted numbers'!V112-'adjusted numbers'!W112</f>
        <v>264.59994945999983</v>
      </c>
      <c r="X112" s="1">
        <f>'adjusted numbers'!W112-'adjusted numbers'!X112</f>
        <v>408.90006564000009</v>
      </c>
      <c r="Y112" s="1">
        <f>IF(('adjusted coverage'!Y112*(0.95-'adjusted coverage'!Z112))&lt;0,0,('adjusted coverage'!Y112*(0.95-'adjusted coverage'!Z112)))</f>
        <v>247.30011493999993</v>
      </c>
      <c r="Z112" s="1">
        <f>'adjusted numbers'!Y112-'adjusted numbers'!Z112</f>
        <v>369.60011493999991</v>
      </c>
      <c r="AA112" s="1">
        <f>'adjusted numbers'!Z112-'adjusted numbers'!AA112</f>
        <v>406.89995166000017</v>
      </c>
      <c r="AB112" s="1">
        <f>IF(('adjusted coverage'!AB112*(0.95-'adjusted coverage'!AC112))&lt;0,0,('adjusted coverage'!AB112*(0.95-'adjusted coverage'!AC112)))</f>
        <v>199.09999999999982</v>
      </c>
      <c r="AC112" s="1">
        <f>'adjusted numbers'!AB112-'adjusted numbers'!AC112</f>
        <v>324.09999999999991</v>
      </c>
      <c r="AD112" s="1">
        <f>'adjusted numbers'!AC112-'adjusted numbers'!AD112</f>
        <v>394.90000000000009</v>
      </c>
      <c r="AE112" s="1">
        <f>IF(('adjusted coverage'!AE112*(0.95-'adjusted coverage'!AF112))&lt;0,0,('adjusted coverage'!AE112*(0.95-'adjusted coverage'!AF112)))</f>
        <v>146.54995526999983</v>
      </c>
      <c r="AF112" s="1">
        <f>'adjusted numbers'!AE112-'adjusted numbers'!AF112</f>
        <v>270.19995526999992</v>
      </c>
      <c r="AG112" s="1">
        <f>'adjusted numbers'!AF112-'adjusted numbers'!AG112</f>
        <v>294.30000797999992</v>
      </c>
    </row>
    <row r="113" spans="1:33" x14ac:dyDescent="0.25">
      <c r="A113" t="s">
        <v>238</v>
      </c>
      <c r="B113" t="s">
        <v>239</v>
      </c>
      <c r="C113" t="s">
        <v>221</v>
      </c>
      <c r="D113" s="1">
        <f>IF(('adjusted coverage'!D113*(0.95-'adjusted coverage'!E113))&lt;0,0,('adjusted coverage'!D113*(0.95-'adjusted coverage'!E113)))</f>
        <v>181.85299999999992</v>
      </c>
      <c r="E113" s="1">
        <f>'adjusted numbers'!D113-'adjusted numbers'!E113</f>
        <v>291.40300000000002</v>
      </c>
      <c r="F113" s="1">
        <f>'adjusted numbers'!E113-'adjusted numbers'!F113</f>
        <v>372.47</v>
      </c>
      <c r="G113" s="1">
        <f>IF(('adjusted coverage'!G113*(0.95-'adjusted coverage'!H113))&lt;0,0,('adjusted coverage'!G113*(0.95-'adjusted coverage'!H113)))</f>
        <v>155.8428000000001</v>
      </c>
      <c r="H113" s="1">
        <f>'adjusted numbers'!G113-'adjusted numbers'!H113</f>
        <v>262.29280000000017</v>
      </c>
      <c r="I113" s="1">
        <f>'adjusted numbers'!H113-'adjusted numbers'!I113</f>
        <v>370.02019999999993</v>
      </c>
      <c r="J113" s="1">
        <f>IF(('adjusted coverage'!J113*(0.95-'adjusted coverage'!K113))&lt;0,0,('adjusted coverage'!J113*(0.95-'adjusted coverage'!K113)))</f>
        <v>133.16150000000002</v>
      </c>
      <c r="K113" s="1">
        <f>'adjusted numbers'!J113-'adjusted numbers'!K113</f>
        <v>234.81150000000002</v>
      </c>
      <c r="L113" s="1">
        <f>'adjusted numbers'!K113-'adjusted numbers'!L113</f>
        <v>314.09850000000006</v>
      </c>
      <c r="M113" s="1">
        <f>IF(('adjusted coverage'!M113*(0.95-'adjusted coverage'!N113))&lt;0,0,('adjusted coverage'!M113*(0.95-'adjusted coverage'!N113)))</f>
        <v>190.88333333333318</v>
      </c>
      <c r="N113" s="1">
        <f>'adjusted numbers'!M113-'adjusted numbers'!N113</f>
        <v>281.63333333333321</v>
      </c>
      <c r="O113" s="1">
        <f>'adjusted numbers'!N113-'adjusted numbers'!O113</f>
        <v>339.45000000000005</v>
      </c>
      <c r="P113" s="1">
        <f>IF(('adjusted coverage'!P113*(0.95-'adjusted coverage'!Q113))&lt;0,0,('adjusted coverage'!P113*(0.95-'adjusted coverage'!Q113)))</f>
        <v>282.25008014999997</v>
      </c>
      <c r="Q113" s="1">
        <f>'adjusted numbers'!P113-'adjusted numbers'!Q113</f>
        <v>391.30008014999999</v>
      </c>
      <c r="R113" s="1">
        <f>'adjusted numbers'!Q113-'adjusted numbers'!R113</f>
        <v>559.69999740000003</v>
      </c>
      <c r="S113" s="1">
        <f>IF(('adjusted coverage'!S113*(0.95-'adjusted coverage'!T113))&lt;0,0,('adjusted coverage'!S113*(0.95-'adjusted coverage'!T113)))</f>
        <v>269.90011647999978</v>
      </c>
      <c r="T113" s="1">
        <f>'adjusted numbers'!S113-'adjusted numbers'!T113</f>
        <v>378.70011647999991</v>
      </c>
      <c r="U113" s="1">
        <f>'adjusted numbers'!T113-'adjusted numbers'!U113</f>
        <v>592.29995392000001</v>
      </c>
      <c r="V113" s="1">
        <f>IF(('adjusted coverage'!V113*(0.95-'adjusted coverage'!W113))&lt;0,0,('adjusted coverage'!V113*(0.95-'adjusted coverage'!W113)))</f>
        <v>140.14993139999973</v>
      </c>
      <c r="W113" s="1">
        <f>'adjusted numbers'!V113-'adjusted numbers'!W113</f>
        <v>242.89993139999979</v>
      </c>
      <c r="X113" s="1">
        <f>'adjusted numbers'!W113-'adjusted numbers'!X113</f>
        <v>440.60005560000013</v>
      </c>
      <c r="Y113" s="1">
        <f>IF(('adjusted coverage'!Y113*(0.95-'adjusted coverage'!Z113))&lt;0,0,('adjusted coverage'!Y113*(0.95-'adjusted coverage'!Z113)))</f>
        <v>132.99998712000007</v>
      </c>
      <c r="Z113" s="1">
        <f>'adjusted numbers'!Y113-'adjusted numbers'!Z113</f>
        <v>242.19998712000006</v>
      </c>
      <c r="AA113" s="1">
        <f>'adjusted numbers'!Z113-'adjusted numbers'!AA113</f>
        <v>327.29996207999989</v>
      </c>
      <c r="AB113" s="1">
        <f>IF(('adjusted coverage'!AB113*(0.95-'adjusted coverage'!AC113))&lt;0,0,('adjusted coverage'!AB113*(0.95-'adjusted coverage'!AC113)))</f>
        <v>75.449944349999896</v>
      </c>
      <c r="AC113" s="1">
        <f>'adjusted numbers'!AB113-'adjusted numbers'!AC113</f>
        <v>191.09994434999999</v>
      </c>
      <c r="AD113" s="1">
        <f>'adjusted numbers'!AC113-'adjusted numbers'!AD113</f>
        <v>234.40011390000018</v>
      </c>
      <c r="AE113" s="1">
        <f>IF(('adjusted coverage'!AE113*(0.95-'adjusted coverage'!AF113))&lt;0,0,('adjusted coverage'!AE113*(0.95-'adjusted coverage'!AF113)))</f>
        <v>0</v>
      </c>
      <c r="AF113" s="1">
        <f>'adjusted numbers'!AE113-'adjusted numbers'!AF113</f>
        <v>109.19993350000004</v>
      </c>
      <c r="AG113" s="1">
        <f>'adjusted numbers'!AF113-'adjusted numbers'!AG113</f>
        <v>160.80006745000014</v>
      </c>
    </row>
    <row r="114" spans="1:33" x14ac:dyDescent="0.25">
      <c r="A114" t="s">
        <v>240</v>
      </c>
      <c r="B114" t="s">
        <v>241</v>
      </c>
      <c r="C114" t="s">
        <v>221</v>
      </c>
      <c r="D114" s="1">
        <f>IF(('adjusted coverage'!D114*(0.95-'adjusted coverage'!E114))&lt;0,0,('adjusted coverage'!D114*(0.95-'adjusted coverage'!E114)))</f>
        <v>135.65049999999999</v>
      </c>
      <c r="E114" s="1">
        <f>'adjusted numbers'!D114-'adjusted numbers'!E114</f>
        <v>239.20050000000015</v>
      </c>
      <c r="F114" s="1">
        <f>'adjusted numbers'!E114-'adjusted numbers'!F114</f>
        <v>182.24799999999982</v>
      </c>
      <c r="G114" s="1">
        <f>IF(('adjusted coverage'!G114*(0.95-'adjusted coverage'!H114))&lt;0,0,('adjusted coverage'!G114*(0.95-'adjusted coverage'!H114)))</f>
        <v>139.85139999999967</v>
      </c>
      <c r="H114" s="1">
        <f>'adjusted numbers'!G114-'adjusted numbers'!H114</f>
        <v>281.40139999999974</v>
      </c>
      <c r="I114" s="1">
        <f>'adjusted numbers'!H114-'adjusted numbers'!I114</f>
        <v>279.13660000000027</v>
      </c>
      <c r="J114" s="1">
        <f>IF(('adjusted coverage'!J114*(0.95-'adjusted coverage'!K114))&lt;0,0,('adjusted coverage'!J114*(0.95-'adjusted coverage'!K114)))</f>
        <v>152.70639999999963</v>
      </c>
      <c r="K114" s="1">
        <f>'adjusted numbers'!J114-'adjusted numbers'!K114</f>
        <v>295.15639999999985</v>
      </c>
      <c r="L114" s="1">
        <f>'adjusted numbers'!K114-'adjusted numbers'!L114</f>
        <v>271.79460000000017</v>
      </c>
      <c r="M114" s="1">
        <f>IF(('adjusted coverage'!M114*(0.95-'adjusted coverage'!N114))&lt;0,0,('adjusted coverage'!M114*(0.95-'adjusted coverage'!N114)))</f>
        <v>357.35233333333315</v>
      </c>
      <c r="N114" s="1">
        <f>'adjusted numbers'!M114-'adjusted numbers'!N114</f>
        <v>519.75233333333335</v>
      </c>
      <c r="O114" s="1">
        <f>'adjusted numbers'!N114-'adjusted numbers'!O114</f>
        <v>626.3760000000002</v>
      </c>
      <c r="P114" s="1">
        <f>IF(('adjusted coverage'!P114*(0.95-'adjusted coverage'!Q114))&lt;0,0,('adjusted coverage'!P114*(0.95-'adjusted coverage'!Q114)))</f>
        <v>283.54996247999998</v>
      </c>
      <c r="Q114" s="1">
        <f>'adjusted numbers'!P114-'adjusted numbers'!Q114</f>
        <v>443.09996248000016</v>
      </c>
      <c r="R114" s="1">
        <f>'adjusted numbers'!Q114-'adjusted numbers'!R114</f>
        <v>594.90010841999992</v>
      </c>
      <c r="S114" s="1">
        <f>IF(('adjusted coverage'!S114*(0.95-'adjusted coverage'!T114))&lt;0,0,('adjusted coverage'!S114*(0.95-'adjusted coverage'!T114)))</f>
        <v>407.28333333333336</v>
      </c>
      <c r="T114" s="1">
        <f>'adjusted numbers'!S114-'adjusted numbers'!T114</f>
        <v>569.68333333333339</v>
      </c>
      <c r="U114" s="1">
        <f>'adjusted numbers'!T114-'adjusted numbers'!U114</f>
        <v>618.65000000000009</v>
      </c>
      <c r="V114" s="1">
        <f>IF(('adjusted coverage'!V114*(0.95-'adjusted coverage'!W114))&lt;0,0,('adjusted coverage'!V114*(0.95-'adjusted coverage'!W114)))</f>
        <v>368.64984788999971</v>
      </c>
      <c r="W114" s="1">
        <f>'adjusted numbers'!V114-'adjusted numbers'!W114</f>
        <v>563.49984788999973</v>
      </c>
      <c r="X114" s="1">
        <f>'adjusted numbers'!W114-'adjusted numbers'!X114</f>
        <v>494.99997966000046</v>
      </c>
      <c r="Y114" s="1">
        <f>IF(('adjusted coverage'!Y114*(0.95-'adjusted coverage'!Z114))&lt;0,0,('adjusted coverage'!Y114*(0.95-'adjusted coverage'!Z114)))</f>
        <v>258.09994231999991</v>
      </c>
      <c r="Z114" s="1">
        <f>'adjusted numbers'!Y114-'adjusted numbers'!Z114</f>
        <v>447.2999423199999</v>
      </c>
      <c r="AA114" s="1">
        <f>'adjusted numbers'!Z114-'adjusted numbers'!AA114</f>
        <v>415.20004328000005</v>
      </c>
      <c r="AB114" s="1">
        <f>IF(('adjusted coverage'!AB114*(0.95-'adjusted coverage'!AC114))&lt;0,0,('adjusted coverage'!AB114*(0.95-'adjusted coverage'!AC114)))</f>
        <v>126.15002176999978</v>
      </c>
      <c r="AC114" s="1">
        <f>'adjusted numbers'!AB114-'adjusted numbers'!AC114</f>
        <v>314.30002177000006</v>
      </c>
      <c r="AD114" s="1">
        <f>'adjusted numbers'!AC114-'adjusted numbers'!AD114</f>
        <v>339.69997073000013</v>
      </c>
      <c r="AE114" s="1">
        <f>IF(('adjusted coverage'!AE114*(0.95-'adjusted coverage'!AF114))&lt;0,0,('adjusted coverage'!AE114*(0.95-'adjusted coverage'!AF114)))</f>
        <v>105.19987931999944</v>
      </c>
      <c r="AF114" s="1">
        <f>'adjusted numbers'!AE114-'adjusted numbers'!AF114</f>
        <v>311.49987931999976</v>
      </c>
      <c r="AG114" s="1">
        <f>'adjusted numbers'!AF114-'adjusted numbers'!AG114</f>
        <v>383.99992957999984</v>
      </c>
    </row>
    <row r="115" spans="1:33" x14ac:dyDescent="0.25">
      <c r="A115" t="s">
        <v>242</v>
      </c>
      <c r="B115" t="s">
        <v>243</v>
      </c>
      <c r="C115" t="s">
        <v>221</v>
      </c>
      <c r="D115" s="1">
        <f>IF(('adjusted coverage'!D115*(0.95-'adjusted coverage'!E115))&lt;0,0,('adjusted coverage'!D115*(0.95-'adjusted coverage'!E115)))</f>
        <v>81.407999999999859</v>
      </c>
      <c r="E115" s="1">
        <f>'adjusted numbers'!D115-'adjusted numbers'!E115</f>
        <v>240.4079999999999</v>
      </c>
      <c r="F115" s="1">
        <f>'adjusted numbers'!E115-'adjusted numbers'!F115</f>
        <v>242.95199999999977</v>
      </c>
      <c r="G115" s="1">
        <f>IF(('adjusted coverage'!G115*(0.95-'adjusted coverage'!H115))&lt;0,0,('adjusted coverage'!G115*(0.95-'adjusted coverage'!H115)))</f>
        <v>113.96959999999983</v>
      </c>
      <c r="H115" s="1">
        <f>'adjusted numbers'!G115-'adjusted numbers'!H115</f>
        <v>268.81959999999981</v>
      </c>
      <c r="I115" s="1">
        <f>'adjusted numbers'!H115-'adjusted numbers'!I115</f>
        <v>229.79739999999993</v>
      </c>
      <c r="J115" s="1">
        <f>IF(('adjusted coverage'!J115*(0.95-'adjusted coverage'!K115))&lt;0,0,('adjusted coverage'!J115*(0.95-'adjusted coverage'!K115)))</f>
        <v>139.77449999999959</v>
      </c>
      <c r="K115" s="1">
        <f>'adjusted numbers'!J115-'adjusted numbers'!K115</f>
        <v>296.82449999999972</v>
      </c>
      <c r="L115" s="1">
        <f>'adjusted numbers'!K115-'adjusted numbers'!L115</f>
        <v>262.27350000000024</v>
      </c>
      <c r="M115" s="1">
        <f>IF(('adjusted coverage'!M115*(0.95-'adjusted coverage'!N115))&lt;0,0,('adjusted coverage'!M115*(0.95-'adjusted coverage'!N115)))</f>
        <v>287.53466666666685</v>
      </c>
      <c r="N115" s="1">
        <f>'adjusted numbers'!M115-'adjusted numbers'!N115</f>
        <v>424.13466666666682</v>
      </c>
      <c r="O115" s="1">
        <f>'adjusted numbers'!N115-'adjusted numbers'!O115</f>
        <v>511.52199999999993</v>
      </c>
      <c r="P115" s="1">
        <f>IF(('adjusted coverage'!P115*(0.95-'adjusted coverage'!Q115))&lt;0,0,('adjusted coverage'!P115*(0.95-'adjusted coverage'!Q115)))</f>
        <v>301.10008385999953</v>
      </c>
      <c r="Q115" s="1">
        <f>'adjusted numbers'!P115-'adjusted numbers'!Q115</f>
        <v>470.40008385999954</v>
      </c>
      <c r="R115" s="1">
        <f>'adjusted numbers'!Q115-'adjusted numbers'!R115</f>
        <v>695.59999804000017</v>
      </c>
      <c r="S115" s="1">
        <f>IF(('adjusted coverage'!S115*(0.95-'adjusted coverage'!T115))&lt;0,0,('adjusted coverage'!S115*(0.95-'adjusted coverage'!T115)))</f>
        <v>361.3000072799997</v>
      </c>
      <c r="T115" s="1">
        <f>'adjusted numbers'!S115-'adjusted numbers'!T115</f>
        <v>542.50000727999986</v>
      </c>
      <c r="U115" s="1">
        <f>'adjusted numbers'!T115-'adjusted numbers'!U115</f>
        <v>773.49996432000034</v>
      </c>
      <c r="V115" s="1">
        <f>IF(('adjusted coverage'!V115*(0.95-'adjusted coverage'!W115))&lt;0,0,('adjusted coverage'!V115*(0.95-'adjusted coverage'!W115)))</f>
        <v>159.04999377000033</v>
      </c>
      <c r="W115" s="1">
        <f>'adjusted numbers'!V115-'adjusted numbers'!W115</f>
        <v>326.89999377000049</v>
      </c>
      <c r="X115" s="1">
        <f>'adjusted numbers'!W115-'adjusted numbers'!X115</f>
        <v>369.59995952999952</v>
      </c>
      <c r="Y115" s="1">
        <f>IF(('adjusted coverage'!Y115*(0.95-'adjusted coverage'!Z115))&lt;0,0,('adjusted coverage'!Y115*(0.95-'adjusted coverage'!Z115)))</f>
        <v>111.84998921999993</v>
      </c>
      <c r="Z115" s="1">
        <f>'adjusted numbers'!Y115-'adjusted numbers'!Z115</f>
        <v>298.89998921999995</v>
      </c>
      <c r="AA115" s="1">
        <f>'adjusted numbers'!Z115-'adjusted numbers'!AA115</f>
        <v>288.10013373000038</v>
      </c>
      <c r="AB115" s="1">
        <f>IF(('adjusted coverage'!AB115*(0.95-'adjusted coverage'!AC115))&lt;0,0,('adjusted coverage'!AB115*(0.95-'adjusted coverage'!AC115)))</f>
        <v>92.600000839999794</v>
      </c>
      <c r="AC115" s="1">
        <f>'adjusted numbers'!AB115-'adjusted numbers'!AC115</f>
        <v>287.70000084000003</v>
      </c>
      <c r="AD115" s="1">
        <f>'adjusted numbers'!AC115-'adjusted numbers'!AD115</f>
        <v>295.29996526000014</v>
      </c>
      <c r="AE115" s="1">
        <f>IF(('adjusted coverage'!AE115*(0.95-'adjusted coverage'!AF115))&lt;0,0,('adjusted coverage'!AE115*(0.95-'adjusted coverage'!AF115)))</f>
        <v>61.000066639999858</v>
      </c>
      <c r="AF115" s="1">
        <f>'adjusted numbers'!AE115-'adjusted numbers'!AF115</f>
        <v>264.60006664000002</v>
      </c>
      <c r="AG115" s="1">
        <f>'adjusted numbers'!AF115-'adjusted numbers'!AG115</f>
        <v>301.39999295999996</v>
      </c>
    </row>
    <row r="116" spans="1:33" s="4" customFormat="1" x14ac:dyDescent="0.25">
      <c r="A116" t="s">
        <v>451</v>
      </c>
      <c r="B116" s="4" t="s">
        <v>433</v>
      </c>
      <c r="C116" s="4" t="s">
        <v>221</v>
      </c>
      <c r="D116" s="5">
        <f>SUM(D104:D115)</f>
        <v>2371.9704999999994</v>
      </c>
      <c r="E116" s="5">
        <f t="shared" ref="E116:AG116" si="36">SUM(E104:E115)</f>
        <v>4238.0204999999987</v>
      </c>
      <c r="F116" s="5">
        <f t="shared" si="36"/>
        <v>5737.6749999999993</v>
      </c>
      <c r="G116" s="5">
        <f t="shared" si="36"/>
        <v>2605.2946999999972</v>
      </c>
      <c r="H116" s="5">
        <f t="shared" si="36"/>
        <v>4515.6446999999989</v>
      </c>
      <c r="I116" s="5">
        <f t="shared" si="36"/>
        <v>5615.5573000000004</v>
      </c>
      <c r="J116" s="5">
        <f t="shared" si="36"/>
        <v>3144.4181999999973</v>
      </c>
      <c r="K116" s="5">
        <f t="shared" si="36"/>
        <v>5063.8181999999988</v>
      </c>
      <c r="L116" s="5">
        <f t="shared" si="36"/>
        <v>5672.0198</v>
      </c>
      <c r="M116" s="5">
        <f t="shared" si="36"/>
        <v>3408.5753</v>
      </c>
      <c r="N116" s="5">
        <f t="shared" si="36"/>
        <v>5135.6753000000008</v>
      </c>
      <c r="O116" s="5">
        <f t="shared" si="36"/>
        <v>6028.128200000001</v>
      </c>
      <c r="P116" s="5">
        <f t="shared" si="36"/>
        <v>4425.3668428566634</v>
      </c>
      <c r="Q116" s="5">
        <f t="shared" si="36"/>
        <v>6422.6168428566662</v>
      </c>
      <c r="R116" s="5">
        <f t="shared" si="36"/>
        <v>8455.9252353100001</v>
      </c>
      <c r="S116" s="5">
        <f t="shared" si="36"/>
        <v>5467.916947996664</v>
      </c>
      <c r="T116" s="5">
        <f t="shared" si="36"/>
        <v>7563.9669479966651</v>
      </c>
      <c r="U116" s="5">
        <f t="shared" si="36"/>
        <v>8476.6999101200017</v>
      </c>
      <c r="V116" s="5">
        <f t="shared" si="36"/>
        <v>3582.2496089099973</v>
      </c>
      <c r="W116" s="5">
        <f t="shared" si="36"/>
        <v>5641.9996089100005</v>
      </c>
      <c r="X116" s="5">
        <f t="shared" si="36"/>
        <v>5948.4998914900007</v>
      </c>
      <c r="Y116" s="5">
        <f t="shared" si="36"/>
        <v>2607.3497584999973</v>
      </c>
      <c r="Z116" s="5">
        <f t="shared" si="36"/>
        <v>4719.3997584999988</v>
      </c>
      <c r="AA116" s="5">
        <f t="shared" si="36"/>
        <v>4559.0998747000012</v>
      </c>
      <c r="AB116" s="5">
        <f t="shared" si="36"/>
        <v>1948.3002035599984</v>
      </c>
      <c r="AC116" s="5">
        <f t="shared" si="36"/>
        <v>4082.4002679599998</v>
      </c>
      <c r="AD116" s="5">
        <f t="shared" si="36"/>
        <v>4159.0998455400013</v>
      </c>
      <c r="AE116" s="5">
        <f t="shared" si="36"/>
        <v>1414.7499012299979</v>
      </c>
      <c r="AF116" s="5">
        <f t="shared" si="36"/>
        <v>3595.1999176100003</v>
      </c>
      <c r="AG116" s="5">
        <f t="shared" si="36"/>
        <v>3522.2996549899995</v>
      </c>
    </row>
    <row r="117" spans="1:33" x14ac:dyDescent="0.25">
      <c r="A117" t="s">
        <v>244</v>
      </c>
      <c r="B117" t="s">
        <v>245</v>
      </c>
      <c r="C117" t="s">
        <v>246</v>
      </c>
      <c r="D117" s="1">
        <f>IF(('adjusted coverage'!D117*(0.95-'adjusted coverage'!E117))&lt;0,0,('adjusted coverage'!D117*(0.95-'adjusted coverage'!E117)))</f>
        <v>81.472799999999751</v>
      </c>
      <c r="E117" s="1">
        <f>'adjusted numbers'!D117-'adjusted numbers'!E117</f>
        <v>245.07279999999992</v>
      </c>
      <c r="F117" s="1">
        <f>'adjusted numbers'!E117-'adjusted numbers'!F117</f>
        <v>476.40319999999974</v>
      </c>
      <c r="G117" s="1">
        <f>IF(('adjusted coverage'!G117*(0.95-'adjusted coverage'!H117))&lt;0,0,('adjusted coverage'!G117*(0.95-'adjusted coverage'!H117)))</f>
        <v>104.76179999999964</v>
      </c>
      <c r="H117" s="1">
        <f>'adjusted numbers'!G117-'adjusted numbers'!H117</f>
        <v>262.06179999999995</v>
      </c>
      <c r="I117" s="1">
        <f>'adjusted numbers'!H117-'adjusted numbers'!I117</f>
        <v>461.51819999999998</v>
      </c>
      <c r="J117" s="1">
        <f>IF(('adjusted coverage'!J117*(0.95-'adjusted coverage'!K117))&lt;0,0,('adjusted coverage'!J117*(0.95-'adjusted coverage'!K117)))</f>
        <v>117.50319999999969</v>
      </c>
      <c r="K117" s="1">
        <f>'adjusted numbers'!J117-'adjusted numbers'!K117</f>
        <v>271.30319999999983</v>
      </c>
      <c r="L117" s="1">
        <f>'adjusted numbers'!K117-'adjusted numbers'!L117</f>
        <v>471.55080000000044</v>
      </c>
      <c r="M117" s="1">
        <f>IF(('adjusted coverage'!M117*(0.95-'adjusted coverage'!N117))&lt;0,0,('adjusted coverage'!M117*(0.95-'adjusted coverage'!N117)))</f>
        <v>164.78349999999983</v>
      </c>
      <c r="N117" s="1">
        <f>'adjusted numbers'!M117-'adjusted numbers'!N117</f>
        <v>320.5335</v>
      </c>
      <c r="O117" s="1">
        <f>'adjusted numbers'!N117-'adjusted numbers'!O117</f>
        <v>497.154</v>
      </c>
      <c r="P117" s="1">
        <f>IF(('adjusted coverage'!P117*(0.95-'adjusted coverage'!Q117))&lt;0,0,('adjusted coverage'!P117*(0.95-'adjusted coverage'!Q117)))</f>
        <v>227.09991095999993</v>
      </c>
      <c r="Q117" s="1">
        <f>'adjusted numbers'!P117-'adjusted numbers'!Q117</f>
        <v>385.69991096000012</v>
      </c>
      <c r="R117" s="1">
        <f>'adjusted numbers'!Q117-'adjusted numbers'!R117</f>
        <v>497.80010383999979</v>
      </c>
      <c r="S117" s="1">
        <f>IF(('adjusted coverage'!S117*(0.95-'adjusted coverage'!T117))&lt;0,0,('adjusted coverage'!S117*(0.95-'adjusted coverage'!T117)))</f>
        <v>577.6998616799998</v>
      </c>
      <c r="T117" s="1">
        <f>'adjusted numbers'!S117-'adjusted numbers'!T117</f>
        <v>767.89986167999996</v>
      </c>
      <c r="U117" s="1">
        <f>'adjusted numbers'!T117-'adjusted numbers'!U117</f>
        <v>770.10013332000017</v>
      </c>
      <c r="V117" s="1">
        <f>IF(('adjusted coverage'!V117*(0.95-'adjusted coverage'!W117))&lt;0,0,('adjusted coverage'!V117*(0.95-'adjusted coverage'!W117)))</f>
        <v>247.24981106999991</v>
      </c>
      <c r="W117" s="1">
        <f>'adjusted numbers'!V117-'adjusted numbers'!W117</f>
        <v>427.69981107000012</v>
      </c>
      <c r="X117" s="1">
        <f>'adjusted numbers'!W117-'adjusted numbers'!X117</f>
        <v>413.30004543000041</v>
      </c>
      <c r="Y117" s="1">
        <f>IF(('adjusted coverage'!Y117*(0.95-'adjusted coverage'!Z117))&lt;0,0,('adjusted coverage'!Y117*(0.95-'adjusted coverage'!Z117)))</f>
        <v>55.15001225000006</v>
      </c>
      <c r="Z117" s="1">
        <f>'adjusted numbers'!Y117-'adjusted numbers'!Z117</f>
        <v>220.50001225000005</v>
      </c>
      <c r="AA117" s="1">
        <f>'adjusted numbers'!Z117-'adjusted numbers'!AA117</f>
        <v>177.99993640000002</v>
      </c>
      <c r="AB117" s="1">
        <f>IF(('adjusted coverage'!AB117*(0.95-'adjusted coverage'!AC117))&lt;0,0,('adjusted coverage'!AB117*(0.95-'adjusted coverage'!AC117)))</f>
        <v>36.900112000000263</v>
      </c>
      <c r="AC117" s="1">
        <f>'adjusted numbers'!AB117-'adjusted numbers'!AC117</f>
        <v>214.90011200000026</v>
      </c>
      <c r="AD117" s="1">
        <f>'adjusted numbers'!AC117-'adjusted numbers'!AD117</f>
        <v>173.60001800000009</v>
      </c>
      <c r="AE117" s="1">
        <f>IF(('adjusted coverage'!AE117*(0.95-'adjusted coverage'!AF117))&lt;0,0,('adjusted coverage'!AE117*(0.95-'adjusted coverage'!AF117)))</f>
        <v>0</v>
      </c>
      <c r="AF117" s="1">
        <f>'adjusted numbers'!AE117-'adjusted numbers'!AF117</f>
        <v>182.70001764000017</v>
      </c>
      <c r="AG117" s="1">
        <f>'adjusted numbers'!AF117-'adjusted numbers'!AG117</f>
        <v>164.29994406000014</v>
      </c>
    </row>
    <row r="118" spans="1:33" x14ac:dyDescent="0.25">
      <c r="A118" t="s">
        <v>247</v>
      </c>
      <c r="B118" t="s">
        <v>248</v>
      </c>
      <c r="C118" t="s">
        <v>246</v>
      </c>
      <c r="D118" s="1">
        <f>IF(('adjusted coverage'!D118*(0.95-'adjusted coverage'!E118))&lt;0,0,('adjusted coverage'!D118*(0.95-'adjusted coverage'!E118)))</f>
        <v>117.48880000000018</v>
      </c>
      <c r="E118" s="1">
        <f>'adjusted numbers'!D118-'adjusted numbers'!E118</f>
        <v>204.38880000000017</v>
      </c>
      <c r="F118" s="1">
        <f>'adjusted numbers'!E118-'adjusted numbers'!F118</f>
        <v>403.04219999999987</v>
      </c>
      <c r="G118" s="1">
        <f>IF(('adjusted coverage'!G118*(0.95-'adjusted coverage'!H118))&lt;0,0,('adjusted coverage'!G118*(0.95-'adjusted coverage'!H118)))</f>
        <v>140.28299999999979</v>
      </c>
      <c r="H118" s="1">
        <f>'adjusted numbers'!G118-'adjusted numbers'!H118</f>
        <v>222.0329999999999</v>
      </c>
      <c r="I118" s="1">
        <f>'adjusted numbers'!H118-'adjusted numbers'!I118</f>
        <v>360.84450000000015</v>
      </c>
      <c r="J118" s="1">
        <f>IF(('adjusted coverage'!J118*(0.95-'adjusted coverage'!K118))&lt;0,0,('adjusted coverage'!J118*(0.95-'adjusted coverage'!K118)))</f>
        <v>153.58949999999999</v>
      </c>
      <c r="K118" s="1">
        <f>'adjusted numbers'!J118-'adjusted numbers'!K118</f>
        <v>245.33950000000004</v>
      </c>
      <c r="L118" s="1">
        <f>'adjusted numbers'!K118-'adjusted numbers'!L118</f>
        <v>294.15049999999997</v>
      </c>
      <c r="M118" s="1">
        <f>IF(('adjusted coverage'!M118*(0.95-'adjusted coverage'!N118))&lt;0,0,('adjusted coverage'!M118*(0.95-'adjusted coverage'!N118)))</f>
        <v>135.70079999999982</v>
      </c>
      <c r="N118" s="1">
        <f>'adjusted numbers'!M118-'adjusted numbers'!N118</f>
        <v>218.85079999999994</v>
      </c>
      <c r="O118" s="1">
        <f>'adjusted numbers'!N118-'adjusted numbers'!O118</f>
        <v>225.17020000000002</v>
      </c>
      <c r="P118" s="1">
        <f>IF(('adjusted coverage'!P118*(0.95-'adjusted coverage'!Q118))&lt;0,0,('adjusted coverage'!P118*(0.95-'adjusted coverage'!Q118)))</f>
        <v>164.94999747999992</v>
      </c>
      <c r="Q118" s="1">
        <f>'adjusted numbers'!P118-'adjusted numbers'!Q118</f>
        <v>249.89999747999991</v>
      </c>
      <c r="R118" s="1">
        <f>'adjusted numbers'!Q118-'adjusted numbers'!R118</f>
        <v>249.10004032000006</v>
      </c>
      <c r="S118" s="1">
        <f>IF(('adjusted coverage'!S118*(0.95-'adjusted coverage'!T118))&lt;0,0,('adjusted coverage'!S118*(0.95-'adjusted coverage'!T118)))</f>
        <v>58.849890239999844</v>
      </c>
      <c r="T118" s="1">
        <f>'adjusted numbers'!S118-'adjusted numbers'!T118</f>
        <v>158.89989023999988</v>
      </c>
      <c r="U118" s="1">
        <f>'adjusted numbers'!T118-'adjusted numbers'!U118</f>
        <v>263.10010431000023</v>
      </c>
      <c r="V118" s="1">
        <f>IF(('adjusted coverage'!V118*(0.95-'adjusted coverage'!W118))&lt;0,0,('adjusted coverage'!V118*(0.95-'adjusted coverage'!W118)))</f>
        <v>200.04997304999998</v>
      </c>
      <c r="W118" s="1">
        <f>'adjusted numbers'!V118-'adjusted numbers'!W118</f>
        <v>317.79997305000006</v>
      </c>
      <c r="X118" s="1">
        <f>'adjusted numbers'!W118-'adjusted numbers'!X118</f>
        <v>485.20003769999994</v>
      </c>
      <c r="Y118" s="1">
        <f>IF(('adjusted coverage'!Y118*(0.95-'adjusted coverage'!Z118))&lt;0,0,('adjusted coverage'!Y118*(0.95-'adjusted coverage'!Z118)))</f>
        <v>134.45008721999992</v>
      </c>
      <c r="Z118" s="1">
        <f>'adjusted numbers'!Y118-'adjusted numbers'!Z118</f>
        <v>251.30008722000002</v>
      </c>
      <c r="AA118" s="1">
        <f>'adjusted numbers'!Z118-'adjusted numbers'!AA118</f>
        <v>412.70003778</v>
      </c>
      <c r="AB118" s="1">
        <f>IF(('adjusted coverage'!AB118*(0.95-'adjusted coverage'!AC118))&lt;0,0,('adjusted coverage'!AB118*(0.95-'adjusted coverage'!AC118)))</f>
        <v>130.24992754999982</v>
      </c>
      <c r="AC118" s="1">
        <f>'adjusted numbers'!AB118-'adjusted numbers'!AC118</f>
        <v>251.99992754999994</v>
      </c>
      <c r="AD118" s="1">
        <f>'adjusted numbers'!AC118-'adjusted numbers'!AD118</f>
        <v>306.00004595000019</v>
      </c>
      <c r="AE118" s="1">
        <f>IF(('adjusted coverage'!AE118*(0.95-'adjusted coverage'!AF118))&lt;0,0,('adjusted coverage'!AE118*(0.95-'adjusted coverage'!AF118)))</f>
        <v>131.59998851999987</v>
      </c>
      <c r="AF118" s="1">
        <f>'adjusted numbers'!AE118-'adjusted numbers'!AF118</f>
        <v>255.49998851999999</v>
      </c>
      <c r="AG118" s="1">
        <f>'adjusted numbers'!AF118-'adjusted numbers'!AG118</f>
        <v>260.50002258000018</v>
      </c>
    </row>
    <row r="119" spans="1:33" x14ac:dyDescent="0.25">
      <c r="A119" t="s">
        <v>249</v>
      </c>
      <c r="B119" t="s">
        <v>250</v>
      </c>
      <c r="C119" t="s">
        <v>246</v>
      </c>
      <c r="D119" s="1">
        <f>IF(('adjusted coverage'!D119*(0.95-'adjusted coverage'!E119))&lt;0,0,('adjusted coverage'!D119*(0.95-'adjusted coverage'!E119)))</f>
        <v>384.56549999999964</v>
      </c>
      <c r="E119" s="1">
        <f>'adjusted numbers'!D119-'adjusted numbers'!E119</f>
        <v>590.21549999999979</v>
      </c>
      <c r="F119" s="1">
        <f>'adjusted numbers'!E119-'adjusted numbers'!F119</f>
        <v>799.97850000000017</v>
      </c>
      <c r="G119" s="1">
        <f>IF(('adjusted coverage'!G119*(0.95-'adjusted coverage'!H119))&lt;0,0,('adjusted coverage'!G119*(0.95-'adjusted coverage'!H119)))</f>
        <v>304.24650000000008</v>
      </c>
      <c r="H119" s="1">
        <f>'adjusted numbers'!G119-'adjusted numbers'!H119</f>
        <v>495.59650000000011</v>
      </c>
      <c r="I119" s="1">
        <f>'adjusted numbers'!H119-'adjusted numbers'!I119</f>
        <v>633.36850000000004</v>
      </c>
      <c r="J119" s="1">
        <f>IF(('adjusted coverage'!J119*(0.95-'adjusted coverage'!K119))&lt;0,0,('adjusted coverage'!J119*(0.95-'adjusted coverage'!K119)))</f>
        <v>222.68000000000021</v>
      </c>
      <c r="K119" s="1">
        <f>'adjusted numbers'!J119-'adjusted numbers'!K119</f>
        <v>369.18000000000029</v>
      </c>
      <c r="L119" s="1">
        <f>'adjusted numbers'!K119-'adjusted numbers'!L119</f>
        <v>457.07999999999993</v>
      </c>
      <c r="M119" s="1">
        <f>IF(('adjusted coverage'!M119*(0.95-'adjusted coverage'!N119))&lt;0,0,('adjusted coverage'!M119*(0.95-'adjusted coverage'!N119)))</f>
        <v>263.47739999999953</v>
      </c>
      <c r="N119" s="1">
        <f>'adjusted numbers'!M119-'adjusted numbers'!N119</f>
        <v>403.32739999999967</v>
      </c>
      <c r="O119" s="1">
        <f>'adjusted numbers'!N119-'adjusted numbers'!O119</f>
        <v>463.74260000000027</v>
      </c>
      <c r="P119" s="1">
        <f>IF(('adjusted coverage'!P119*(0.95-'adjusted coverage'!Q119))&lt;0,0,('adjusted coverage'!P119*(0.95-'adjusted coverage'!Q119)))</f>
        <v>543.20011983999996</v>
      </c>
      <c r="Q119" s="1">
        <f>'adjusted numbers'!P119-'adjusted numbers'!Q119</f>
        <v>750.40011984000012</v>
      </c>
      <c r="R119" s="1">
        <f>'adjusted numbers'!Q119-'adjusted numbers'!R119</f>
        <v>568.09988255999997</v>
      </c>
      <c r="S119" s="1">
        <f>IF(('adjusted coverage'!S119*(0.95-'adjusted coverage'!T119))&lt;0,0,('adjusted coverage'!S119*(0.95-'adjusted coverage'!T119)))</f>
        <v>461.41666666666652</v>
      </c>
      <c r="T119" s="1">
        <f>'adjusted numbers'!S119-'adjusted numbers'!T119</f>
        <v>630.11666666666679</v>
      </c>
      <c r="U119" s="1">
        <f>'adjusted numbers'!T119-'adjusted numbers'!U119</f>
        <v>684.54999999999973</v>
      </c>
      <c r="V119" s="1">
        <f>IF(('adjusted coverage'!V119*(0.95-'adjusted coverage'!W119))&lt;0,0,('adjusted coverage'!V119*(0.95-'adjusted coverage'!W119)))</f>
        <v>256.49993279999956</v>
      </c>
      <c r="W119" s="1">
        <f>'adjusted numbers'!V119-'adjusted numbers'!W119</f>
        <v>501.89993279999999</v>
      </c>
      <c r="X119" s="1">
        <f>'adjusted numbers'!W119-'adjusted numbers'!X119</f>
        <v>776.10007680000035</v>
      </c>
      <c r="Y119" s="1">
        <f>IF(('adjusted coverage'!Y119*(0.95-'adjusted coverage'!Z119))&lt;0,0,('adjusted coverage'!Y119*(0.95-'adjusted coverage'!Z119)))</f>
        <v>41.850035559999412</v>
      </c>
      <c r="Z119" s="1">
        <f>'adjusted numbers'!Y119-'adjusted numbers'!Z119</f>
        <v>286.30003555999974</v>
      </c>
      <c r="AA119" s="1">
        <f>'adjusted numbers'!Z119-'adjusted numbers'!AA119</f>
        <v>563.70003774000043</v>
      </c>
      <c r="AB119" s="1">
        <f>IF(('adjusted coverage'!AB119*(0.95-'adjusted coverage'!AC119))&lt;0,0,('adjusted coverage'!AB119*(0.95-'adjusted coverage'!AC119)))</f>
        <v>30.300184800000032</v>
      </c>
      <c r="AC119" s="1">
        <f>'adjusted numbers'!AB119-'adjusted numbers'!AC119</f>
        <v>294.00018480000017</v>
      </c>
      <c r="AD119" s="1">
        <f>'adjusted numbers'!AC119-'adjusted numbers'!AD119</f>
        <v>439.49982419999924</v>
      </c>
      <c r="AE119" s="1">
        <f>IF(('adjusted coverage'!AE119*(0.95-'adjusted coverage'!AF119))&lt;0,0,('adjusted coverage'!AE119*(0.95-'adjusted coverage'!AF119)))</f>
        <v>0</v>
      </c>
      <c r="AF119" s="1">
        <f>'adjusted numbers'!AE119-'adjusted numbers'!AF119</f>
        <v>220.4999915999997</v>
      </c>
      <c r="AG119" s="1">
        <f>'adjusted numbers'!AF119-'adjusted numbers'!AG119</f>
        <v>360.50001599999996</v>
      </c>
    </row>
    <row r="120" spans="1:33" x14ac:dyDescent="0.25">
      <c r="A120" t="s">
        <v>251</v>
      </c>
      <c r="B120" t="s">
        <v>252</v>
      </c>
      <c r="C120" t="s">
        <v>246</v>
      </c>
      <c r="D120" s="1">
        <f>IF(('adjusted coverage'!D120*(0.95-'adjusted coverage'!E120))&lt;0,0,('adjusted coverage'!D120*(0.95-'adjusted coverage'!E120)))</f>
        <v>319.05539999999945</v>
      </c>
      <c r="E120" s="1">
        <f>'adjusted numbers'!D120-'adjusted numbers'!E120</f>
        <v>488.40539999999964</v>
      </c>
      <c r="F120" s="1">
        <f>'adjusted numbers'!E120-'adjusted numbers'!F120</f>
        <v>578.4996000000001</v>
      </c>
      <c r="G120" s="1">
        <f>IF(('adjusted coverage'!G120*(0.95-'adjusted coverage'!H120))&lt;0,0,('adjusted coverage'!G120*(0.95-'adjusted coverage'!H120)))</f>
        <v>453.14929999999998</v>
      </c>
      <c r="H120" s="1">
        <f>'adjusted numbers'!G120-'adjusted numbers'!H120</f>
        <v>675.49929999999995</v>
      </c>
      <c r="I120" s="1">
        <f>'adjusted numbers'!H120-'adjusted numbers'!I120</f>
        <v>805.35169999999971</v>
      </c>
      <c r="J120" s="1">
        <f>IF(('adjusted coverage'!J120*(0.95-'adjusted coverage'!K120))&lt;0,0,('adjusted coverage'!J120*(0.95-'adjusted coverage'!K120)))</f>
        <v>116.10499999999986</v>
      </c>
      <c r="K120" s="1">
        <f>'adjusted numbers'!J120-'adjusted numbers'!K120</f>
        <v>221.65499999999997</v>
      </c>
      <c r="L120" s="1">
        <f>'adjusted numbers'!K120-'adjusted numbers'!L120</f>
        <v>300.81749999999988</v>
      </c>
      <c r="M120" s="1">
        <f>IF(('adjusted coverage'!M120*(0.95-'adjusted coverage'!N120))&lt;0,0,('adjusted coverage'!M120*(0.95-'adjusted coverage'!N120)))</f>
        <v>171.50759999999985</v>
      </c>
      <c r="N120" s="1">
        <f>'adjusted numbers'!M120-'adjusted numbers'!N120</f>
        <v>288.6576</v>
      </c>
      <c r="O120" s="1">
        <f>'adjusted numbers'!N120-'adjusted numbers'!O120</f>
        <v>345.12390000000005</v>
      </c>
      <c r="P120" s="1">
        <f>IF(('adjusted coverage'!P120*(0.95-'adjusted coverage'!Q120))&lt;0,0,('adjusted coverage'!P120*(0.95-'adjusted coverage'!Q120)))</f>
        <v>210.25001637999972</v>
      </c>
      <c r="Q120" s="1">
        <f>'adjusted numbers'!P120-'adjusted numbers'!Q120</f>
        <v>335.30001637999976</v>
      </c>
      <c r="R120" s="1">
        <f>'adjusted numbers'!Q120-'adjusted numbers'!R120</f>
        <v>351.1999738200002</v>
      </c>
      <c r="S120" s="1">
        <f>IF(('adjusted coverage'!S120*(0.95-'adjusted coverage'!T120))&lt;0,0,('adjusted coverage'!S120*(0.95-'adjusted coverage'!T120)))</f>
        <v>277.79989248000004</v>
      </c>
      <c r="T120" s="1">
        <f>'adjusted numbers'!S120-'adjusted numbers'!T120</f>
        <v>418.59989248000011</v>
      </c>
      <c r="U120" s="1">
        <f>'adjusted numbers'!T120-'adjusted numbers'!U120</f>
        <v>510.40005631999998</v>
      </c>
      <c r="V120" s="1">
        <f>IF(('adjusted coverage'!V120*(0.95-'adjusted coverage'!W120))&lt;0,0,('adjusted coverage'!V120*(0.95-'adjusted coverage'!W120)))</f>
        <v>317.8500821099999</v>
      </c>
      <c r="W120" s="1">
        <f>'adjusted numbers'!V120-'adjusted numbers'!W120</f>
        <v>490.00008211000022</v>
      </c>
      <c r="X120" s="1">
        <f>'adjusted numbers'!W120-'adjusted numbers'!X120</f>
        <v>675.50000473999989</v>
      </c>
      <c r="Y120" s="1">
        <f>IF(('adjusted coverage'!Y120*(0.95-'adjusted coverage'!Z120))&lt;0,0,('adjusted coverage'!Y120*(0.95-'adjusted coverage'!Z120)))</f>
        <v>175.44989744999998</v>
      </c>
      <c r="Z120" s="1">
        <f>'adjusted numbers'!Y120-'adjusted numbers'!Z120</f>
        <v>373.79989745000012</v>
      </c>
      <c r="AA120" s="1">
        <f>'adjusted numbers'!Z120-'adjusted numbers'!AA120</f>
        <v>527.20001879999973</v>
      </c>
      <c r="AB120" s="1">
        <f>IF(('adjusted coverage'!AB120*(0.95-'adjusted coverage'!AC120))&lt;0,0,('adjusted coverage'!AB120*(0.95-'adjusted coverage'!AC120)))</f>
        <v>108.15022805999985</v>
      </c>
      <c r="AC120" s="1">
        <f>'adjusted numbers'!AB120-'adjusted numbers'!AC120</f>
        <v>303.10022806000006</v>
      </c>
      <c r="AD120" s="1">
        <f>'adjusted numbers'!AC120-'adjusted numbers'!AD120</f>
        <v>536.89994204000004</v>
      </c>
      <c r="AE120" s="1">
        <f>IF(('adjusted coverage'!AE120*(0.95-'adjusted coverage'!AF120))&lt;0,0,('adjusted coverage'!AE120*(0.95-'adjusted coverage'!AF120)))</f>
        <v>14.550150149999599</v>
      </c>
      <c r="AF120" s="1">
        <f>'adjusted numbers'!AE120-'adjusted numbers'!AF120</f>
        <v>212.10015014999999</v>
      </c>
      <c r="AG120" s="1">
        <f>'adjusted numbers'!AF120-'adjusted numbers'!AG120</f>
        <v>417.90003569999999</v>
      </c>
    </row>
    <row r="121" spans="1:33" x14ac:dyDescent="0.25">
      <c r="A121" t="s">
        <v>253</v>
      </c>
      <c r="B121" t="s">
        <v>254</v>
      </c>
      <c r="C121" t="s">
        <v>246</v>
      </c>
      <c r="D121" s="1">
        <f>IF(('adjusted coverage'!D121*(0.95-'adjusted coverage'!E121))&lt;0,0,('adjusted coverage'!D121*(0.95-'adjusted coverage'!E121)))</f>
        <v>190.43829999999991</v>
      </c>
      <c r="E121" s="1">
        <f>'adjusted numbers'!D121-'adjusted numbers'!E121</f>
        <v>361.38830000000007</v>
      </c>
      <c r="F121" s="1">
        <f>'adjusted numbers'!E121-'adjusted numbers'!F121</f>
        <v>487.74620000000004</v>
      </c>
      <c r="G121" s="1">
        <f>IF(('adjusted coverage'!G121*(0.95-'adjusted coverage'!H121))&lt;0,0,('adjusted coverage'!G121*(0.95-'adjusted coverage'!H121)))</f>
        <v>356.68359999999967</v>
      </c>
      <c r="H121" s="1">
        <f>'adjusted numbers'!G121-'adjusted numbers'!H121</f>
        <v>543.23360000000002</v>
      </c>
      <c r="I121" s="1">
        <f>'adjusted numbers'!H121-'adjusted numbers'!I121</f>
        <v>554.79039999999986</v>
      </c>
      <c r="J121" s="1">
        <f>IF(('adjusted coverage'!J121*(0.95-'adjusted coverage'!K121))&lt;0,0,('adjusted coverage'!J121*(0.95-'adjusted coverage'!K121)))</f>
        <v>160.56519999999981</v>
      </c>
      <c r="K121" s="1">
        <f>'adjusted numbers'!J121-'adjusted numbers'!K121</f>
        <v>301.16519999999991</v>
      </c>
      <c r="L121" s="1">
        <f>'adjusted numbers'!K121-'adjusted numbers'!L121</f>
        <v>432.45280000000002</v>
      </c>
      <c r="M121" s="1">
        <f>IF(('adjusted coverage'!M121*(0.95-'adjusted coverage'!N121))&lt;0,0,('adjusted coverage'!M121*(0.95-'adjusted coverage'!N121)))</f>
        <v>201.45509999999993</v>
      </c>
      <c r="N121" s="1">
        <f>'adjusted numbers'!M121-'adjusted numbers'!N121</f>
        <v>362.10510000000022</v>
      </c>
      <c r="O121" s="1">
        <f>'adjusted numbers'!N121-'adjusted numbers'!O121</f>
        <v>504.04139999999961</v>
      </c>
      <c r="P121" s="1">
        <f>IF(('adjusted coverage'!P121*(0.95-'adjusted coverage'!Q121))&lt;0,0,('adjusted coverage'!P121*(0.95-'adjusted coverage'!Q121)))</f>
        <v>461.79985020000015</v>
      </c>
      <c r="Q121" s="1">
        <f>'adjusted numbers'!P121-'adjusted numbers'!Q121</f>
        <v>660.09985020000022</v>
      </c>
      <c r="R121" s="1">
        <f>'adjusted numbers'!Q121-'adjusted numbers'!R121</f>
        <v>618.40004279999994</v>
      </c>
      <c r="S121" s="1">
        <f>IF(('adjusted coverage'!S121*(0.95-'adjusted coverage'!T121))&lt;0,0,('adjusted coverage'!S121*(0.95-'adjusted coverage'!T121)))</f>
        <v>428.55017919999972</v>
      </c>
      <c r="T121" s="1">
        <f>'adjusted numbers'!S121-'adjusted numbers'!T121</f>
        <v>629.3001792</v>
      </c>
      <c r="U121" s="1">
        <f>'adjusted numbers'!T121-'adjusted numbers'!U121</f>
        <v>968.19986505000043</v>
      </c>
      <c r="V121" s="1">
        <f>IF(('adjusted coverage'!V121*(0.95-'adjusted coverage'!W121))&lt;0,0,('adjusted coverage'!V121*(0.95-'adjusted coverage'!W121)))</f>
        <v>1297.6499621999992</v>
      </c>
      <c r="W121" s="1">
        <f>'adjusted numbers'!V121-'adjusted numbers'!W121</f>
        <v>1581.2999621999998</v>
      </c>
      <c r="X121" s="1">
        <f>'adjusted numbers'!W121-'adjusted numbers'!X121</f>
        <v>1475.6999037</v>
      </c>
      <c r="Y121" s="1">
        <f>IF(('adjusted coverage'!Y121*(0.95-'adjusted coverage'!Z121))&lt;0,0,('adjusted coverage'!Y121*(0.95-'adjusted coverage'!Z121)))</f>
        <v>220.75013327999989</v>
      </c>
      <c r="Z121" s="1">
        <f>'adjusted numbers'!Y121-'adjusted numbers'!Z121</f>
        <v>456.40013327999986</v>
      </c>
      <c r="AA121" s="1">
        <f>'adjusted numbers'!Z121-'adjusted numbers'!AA121</f>
        <v>538.59994332000042</v>
      </c>
      <c r="AB121" s="1">
        <f>IF(('adjusted coverage'!AB121*(0.95-'adjusted coverage'!AC121))&lt;0,0,('adjusted coverage'!AB121*(0.95-'adjusted coverage'!AC121)))</f>
        <v>3.9000856799997652</v>
      </c>
      <c r="AC121" s="1">
        <f>'adjusted numbers'!AB121-'adjusted numbers'!AC121</f>
        <v>212.10008568000012</v>
      </c>
      <c r="AD121" s="1">
        <f>'adjusted numbers'!AC121-'adjusted numbers'!AD121</f>
        <v>310.39988352</v>
      </c>
      <c r="AE121" s="1">
        <f>IF(('adjusted coverage'!AE121*(0.95-'adjusted coverage'!AF121))&lt;0,0,('adjusted coverage'!AE121*(0.95-'adjusted coverage'!AF121)))</f>
        <v>0</v>
      </c>
      <c r="AF121" s="1">
        <f>'adjusted numbers'!AE121-'adjusted numbers'!AF121</f>
        <v>152.60009239999999</v>
      </c>
      <c r="AG121" s="1">
        <f>'adjusted numbers'!AF121-'adjusted numbers'!AG121</f>
        <v>204.89987455000028</v>
      </c>
    </row>
    <row r="122" spans="1:33" x14ac:dyDescent="0.25">
      <c r="A122" t="s">
        <v>255</v>
      </c>
      <c r="B122" t="s">
        <v>256</v>
      </c>
      <c r="C122" t="s">
        <v>246</v>
      </c>
      <c r="D122" s="1">
        <f>IF(('adjusted coverage'!D122*(0.95-'adjusted coverage'!E122))&lt;0,0,('adjusted coverage'!D122*(0.95-'adjusted coverage'!E122)))</f>
        <v>268.00639999999964</v>
      </c>
      <c r="E122" s="1">
        <f>'adjusted numbers'!D122-'adjusted numbers'!E122</f>
        <v>412.40639999999985</v>
      </c>
      <c r="F122" s="1">
        <f>'adjusted numbers'!E122-'adjusted numbers'!F122</f>
        <v>503.08960000000025</v>
      </c>
      <c r="G122" s="1">
        <f>IF(('adjusted coverage'!G122*(0.95-'adjusted coverage'!H122))&lt;0,0,('adjusted coverage'!G122*(0.95-'adjusted coverage'!H122)))</f>
        <v>367.57319999999999</v>
      </c>
      <c r="H122" s="1">
        <f>'adjusted numbers'!G122-'adjusted numbers'!H122</f>
        <v>512.17320000000018</v>
      </c>
      <c r="I122" s="1">
        <f>'adjusted numbers'!H122-'adjusted numbers'!I122</f>
        <v>511.59479999999985</v>
      </c>
      <c r="J122" s="1">
        <f>IF(('adjusted coverage'!J122*(0.95-'adjusted coverage'!K122))&lt;0,0,('adjusted coverage'!J122*(0.95-'adjusted coverage'!K122)))</f>
        <v>285.15879999999987</v>
      </c>
      <c r="K122" s="1">
        <f>'adjusted numbers'!J122-'adjusted numbers'!K122</f>
        <v>412.00880000000006</v>
      </c>
      <c r="L122" s="1">
        <f>'adjusted numbers'!K122-'adjusted numbers'!L122</f>
        <v>412.51620000000003</v>
      </c>
      <c r="M122" s="1">
        <f>IF(('adjusted coverage'!M122*(0.95-'adjusted coverage'!N122))&lt;0,0,('adjusted coverage'!M122*(0.95-'adjusted coverage'!N122)))</f>
        <v>259.59290000000016</v>
      </c>
      <c r="N122" s="1">
        <f>'adjusted numbers'!M122-'adjusted numbers'!N122</f>
        <v>385.24290000000019</v>
      </c>
      <c r="O122" s="1">
        <f>'adjusted numbers'!N122-'adjusted numbers'!O122</f>
        <v>379.96559999999977</v>
      </c>
      <c r="P122" s="1">
        <f>IF(('adjusted coverage'!P122*(0.95-'adjusted coverage'!Q122))&lt;0,0,('adjusted coverage'!P122*(0.95-'adjusted coverage'!Q122)))</f>
        <v>54.050016239999799</v>
      </c>
      <c r="Q122" s="1">
        <f>'adjusted numbers'!P122-'adjusted numbers'!Q122</f>
        <v>154.70001623999997</v>
      </c>
      <c r="R122" s="1">
        <f>'adjusted numbers'!Q122-'adjusted numbers'!R122</f>
        <v>263.79996621000009</v>
      </c>
      <c r="S122" s="1">
        <f>IF(('adjusted coverage'!S122*(0.95-'adjusted coverage'!T122))&lt;0,0,('adjusted coverage'!S122*(0.95-'adjusted coverage'!T122)))</f>
        <v>20.499977599999969</v>
      </c>
      <c r="T122" s="1">
        <f>'adjusted numbers'!S122-'adjusted numbers'!T122</f>
        <v>118.99997759999997</v>
      </c>
      <c r="U122" s="1">
        <f>'adjusted numbers'!T122-'adjusted numbers'!U122</f>
        <v>303.49991390000014</v>
      </c>
      <c r="V122" s="1">
        <f>IF(('adjusted coverage'!V122*(0.95-'adjusted coverage'!W122))&lt;0,0,('adjusted coverage'!V122*(0.95-'adjusted coverage'!W122)))</f>
        <v>0</v>
      </c>
      <c r="W122" s="1">
        <f>'adjusted numbers'!V122-'adjusted numbers'!W122</f>
        <v>98.700033600000097</v>
      </c>
      <c r="X122" s="1">
        <f>'adjusted numbers'!W122-'adjusted numbers'!X122</f>
        <v>200.30001839999977</v>
      </c>
      <c r="Y122" s="1">
        <f>IF(('adjusted coverage'!Y122*(0.95-'adjusted coverage'!Z122))&lt;0,0,('adjusted coverage'!Y122*(0.95-'adjusted coverage'!Z122)))</f>
        <v>18.550041020000087</v>
      </c>
      <c r="Z122" s="1">
        <f>'adjusted numbers'!Y122-'adjusted numbers'!Z122</f>
        <v>134.40004102000012</v>
      </c>
      <c r="AA122" s="1">
        <f>'adjusted numbers'!Z122-'adjusted numbers'!AA122</f>
        <v>327.10001897999973</v>
      </c>
      <c r="AB122" s="1">
        <f>IF(('adjusted coverage'!AB122*(0.95-'adjusted coverage'!AC122))&lt;0,0,('adjusted coverage'!AB122*(0.95-'adjusted coverage'!AC122)))</f>
        <v>0</v>
      </c>
      <c r="AC122" s="1">
        <f>'adjusted numbers'!AB122-'adjusted numbers'!AC122</f>
        <v>125.99990340000022</v>
      </c>
      <c r="AD122" s="1">
        <f>'adjusted numbers'!AC122-'adjusted numbers'!AD122</f>
        <v>280.50009259999979</v>
      </c>
      <c r="AE122" s="1">
        <f>IF(('adjusted coverage'!AE122*(0.95-'adjusted coverage'!AF122))&lt;0,0,('adjusted coverage'!AE122*(0.95-'adjusted coverage'!AF122)))</f>
        <v>0</v>
      </c>
      <c r="AF122" s="1">
        <f>'adjusted numbers'!AE122-'adjusted numbers'!AF122</f>
        <v>100.0999022799997</v>
      </c>
      <c r="AG122" s="1">
        <f>'adjusted numbers'!AF122-'adjusted numbers'!AG122</f>
        <v>125.4001519200001</v>
      </c>
    </row>
    <row r="123" spans="1:33" x14ac:dyDescent="0.25">
      <c r="A123" t="s">
        <v>257</v>
      </c>
      <c r="B123" t="s">
        <v>258</v>
      </c>
      <c r="C123" t="s">
        <v>246</v>
      </c>
      <c r="D123" s="1">
        <f>IF(('adjusted coverage'!D123*(0.95-'adjusted coverage'!E123))&lt;0,0,('adjusted coverage'!D123*(0.95-'adjusted coverage'!E123)))</f>
        <v>113.41679999999994</v>
      </c>
      <c r="E123" s="1">
        <f>'adjusted numbers'!D123-'adjusted numbers'!E123</f>
        <v>173.61680000000001</v>
      </c>
      <c r="F123" s="1">
        <f>'adjusted numbers'!E123-'adjusted numbers'!F123</f>
        <v>279.89519999999993</v>
      </c>
      <c r="G123" s="1">
        <f>IF(('adjusted coverage'!G123*(0.95-'adjusted coverage'!H123))&lt;0,0,('adjusted coverage'!G123*(0.95-'adjusted coverage'!H123)))</f>
        <v>200.01999999999987</v>
      </c>
      <c r="H123" s="1">
        <f>'adjusted numbers'!G123-'adjusted numbers'!H123</f>
        <v>268.52</v>
      </c>
      <c r="I123" s="1">
        <f>'adjusted numbers'!H123-'adjusted numbers'!I123</f>
        <v>380.17499999999995</v>
      </c>
      <c r="J123" s="1">
        <f>IF(('adjusted coverage'!J123*(0.95-'adjusted coverage'!K123))&lt;0,0,('adjusted coverage'!J123*(0.95-'adjusted coverage'!K123)))</f>
        <v>237.10699999999994</v>
      </c>
      <c r="K123" s="1">
        <f>'adjusted numbers'!J123-'adjusted numbers'!K123</f>
        <v>311.85699999999997</v>
      </c>
      <c r="L123" s="1">
        <f>'adjusted numbers'!K123-'adjusted numbers'!L123</f>
        <v>336.89800000000002</v>
      </c>
      <c r="M123" s="1">
        <f>IF(('adjusted coverage'!M123*(0.95-'adjusted coverage'!N123))&lt;0,0,('adjusted coverage'!M123*(0.95-'adjusted coverage'!N123)))</f>
        <v>204.0999999999998</v>
      </c>
      <c r="N123" s="1">
        <f>'adjusted numbers'!M123-'adjusted numbers'!N123</f>
        <v>296.09999999999991</v>
      </c>
      <c r="O123" s="1">
        <f>'adjusted numbers'!N123-'adjusted numbers'!O123</f>
        <v>355.90000000000009</v>
      </c>
      <c r="P123" s="1">
        <f>IF(('adjusted coverage'!P123*(0.95-'adjusted coverage'!Q123))&lt;0,0,('adjusted coverage'!P123*(0.95-'adjusted coverage'!Q123)))</f>
        <v>188.14999580000008</v>
      </c>
      <c r="Q123" s="1">
        <f>'adjusted numbers'!P123-'adjusted numbers'!Q123</f>
        <v>242.19999580000012</v>
      </c>
      <c r="R123" s="1">
        <f>'adjusted numbers'!Q123-'adjusted numbers'!R123</f>
        <v>258.29997739999999</v>
      </c>
      <c r="S123" s="1">
        <f>IF(('adjusted coverage'!S123*(0.95-'adjusted coverage'!T123))&lt;0,0,('adjusted coverage'!S123*(0.95-'adjusted coverage'!T123)))</f>
        <v>274.85003052000008</v>
      </c>
      <c r="T123" s="1">
        <f>'adjusted numbers'!S123-'adjusted numbers'!T123</f>
        <v>346.50003052000011</v>
      </c>
      <c r="U123" s="1">
        <f>'adjusted numbers'!T123-'adjusted numbers'!U123</f>
        <v>388.9999912799999</v>
      </c>
      <c r="V123" s="1">
        <f>IF(('adjusted coverage'!V123*(0.95-'adjusted coverage'!W123))&lt;0,0,('adjusted coverage'!V123*(0.95-'adjusted coverage'!W123)))</f>
        <v>140.99996415999976</v>
      </c>
      <c r="W123" s="1">
        <f>'adjusted numbers'!V123-'adjusted numbers'!W123</f>
        <v>211.39996415999985</v>
      </c>
      <c r="X123" s="1">
        <f>'adjusted numbers'!W123-'adjusted numbers'!X123</f>
        <v>197.10004864000007</v>
      </c>
      <c r="Y123" s="1">
        <f>IF(('adjusted coverage'!Y123*(0.95-'adjusted coverage'!Z123))&lt;0,0,('adjusted coverage'!Y123*(0.95-'adjusted coverage'!Z123)))</f>
        <v>46.600035840000025</v>
      </c>
      <c r="Z123" s="1">
        <f>'adjusted numbers'!Y123-'adjusted numbers'!Z123</f>
        <v>120.4000358400001</v>
      </c>
      <c r="AA123" s="1">
        <f>'adjusted numbers'!Z123-'adjusted numbers'!AA123</f>
        <v>221.60001276000003</v>
      </c>
      <c r="AB123" s="1">
        <f>IF(('adjusted coverage'!AB123*(0.95-'adjusted coverage'!AC123))&lt;0,0,('adjusted coverage'!AB123*(0.95-'adjusted coverage'!AC123)))</f>
        <v>69.1500199500001</v>
      </c>
      <c r="AC123" s="1">
        <f>'adjusted numbers'!AB123-'adjusted numbers'!AC123</f>
        <v>159.60001995000016</v>
      </c>
      <c r="AD123" s="1">
        <f>'adjusted numbers'!AC123-'adjusted numbers'!AD123</f>
        <v>257.89999454999975</v>
      </c>
      <c r="AE123" s="1">
        <f>IF(('adjusted coverage'!AE123*(0.95-'adjusted coverage'!AF123))&lt;0,0,('adjusted coverage'!AE123*(0.95-'adjusted coverage'!AF123)))</f>
        <v>86.050027439999923</v>
      </c>
      <c r="AF123" s="1">
        <f>'adjusted numbers'!AE123-'adjusted numbers'!AF123</f>
        <v>185.50002743999994</v>
      </c>
      <c r="AG123" s="1">
        <f>'adjusted numbers'!AF123-'adjusted numbers'!AG123</f>
        <v>191.50000506000015</v>
      </c>
    </row>
    <row r="124" spans="1:33" x14ac:dyDescent="0.25">
      <c r="A124" t="s">
        <v>259</v>
      </c>
      <c r="B124" t="s">
        <v>260</v>
      </c>
      <c r="C124" t="s">
        <v>246</v>
      </c>
      <c r="D124" s="1">
        <f>IF(('adjusted coverage'!D124*(0.95-'adjusted coverage'!E124))&lt;0,0,('adjusted coverage'!D124*(0.95-'adjusted coverage'!E124)))</f>
        <v>131.94999999999996</v>
      </c>
      <c r="E124" s="1">
        <f>'adjusted numbers'!D124-'adjusted numbers'!E124</f>
        <v>224.70000000000005</v>
      </c>
      <c r="F124" s="1">
        <f>'adjusted numbers'!E124-'adjusted numbers'!F124</f>
        <v>299.29999999999995</v>
      </c>
      <c r="G124" s="1">
        <f>IF(('adjusted coverage'!G124*(0.95-'adjusted coverage'!H124))&lt;0,0,('adjusted coverage'!G124*(0.95-'adjusted coverage'!H124)))</f>
        <v>145.24999999999986</v>
      </c>
      <c r="H124" s="1">
        <f>'adjusted numbers'!G124-'adjusted numbers'!H124</f>
        <v>238</v>
      </c>
      <c r="I124" s="1">
        <f>'adjusted numbers'!H124-'adjusted numbers'!I124</f>
        <v>298.5</v>
      </c>
      <c r="J124" s="1">
        <f>IF(('adjusted coverage'!J124*(0.95-'adjusted coverage'!K124))&lt;0,0,('adjusted coverage'!J124*(0.95-'adjusted coverage'!K124)))</f>
        <v>163.29999999999993</v>
      </c>
      <c r="K124" s="1">
        <f>'adjusted numbers'!J124-'adjusted numbers'!K124</f>
        <v>256.20000000000005</v>
      </c>
      <c r="L124" s="1">
        <f>'adjusted numbers'!K124-'adjusted numbers'!L124</f>
        <v>301.29999999999995</v>
      </c>
      <c r="M124" s="1">
        <f>IF(('adjusted coverage'!M124*(0.95-'adjusted coverage'!N124))&lt;0,0,('adjusted coverage'!M124*(0.95-'adjusted coverage'!N124)))</f>
        <v>205.44999999999993</v>
      </c>
      <c r="N124" s="1">
        <f>'adjusted numbers'!M124-'adjusted numbers'!N124</f>
        <v>298.20000000000005</v>
      </c>
      <c r="O124" s="1">
        <f>'adjusted numbers'!N124-'adjusted numbers'!O124</f>
        <v>359.29999999999995</v>
      </c>
      <c r="P124" s="1">
        <f>IF(('adjusted coverage'!P124*(0.95-'adjusted coverage'!Q124))&lt;0,0,('adjusted coverage'!P124*(0.95-'adjusted coverage'!Q124)))</f>
        <v>247.44999999999993</v>
      </c>
      <c r="Q124" s="1">
        <f>'adjusted numbers'!P124-'adjusted numbers'!Q124</f>
        <v>340.20000000000005</v>
      </c>
      <c r="R124" s="1">
        <f>'adjusted numbers'!Q124-'adjusted numbers'!R124</f>
        <v>388.79999999999995</v>
      </c>
      <c r="S124" s="1">
        <f>IF(('adjusted coverage'!S124*(0.95-'adjusted coverage'!T124))&lt;0,0,('adjusted coverage'!S124*(0.95-'adjusted coverage'!T124)))</f>
        <v>262.84999999999985</v>
      </c>
      <c r="T124" s="1">
        <f>'adjusted numbers'!S124-'adjusted numbers'!T124</f>
        <v>355.59999999999991</v>
      </c>
      <c r="U124" s="1">
        <f>'adjusted numbers'!T124-'adjusted numbers'!U124</f>
        <v>385.90000000000009</v>
      </c>
      <c r="V124" s="1">
        <f>IF(('adjusted coverage'!V124*(0.95-'adjusted coverage'!W124))&lt;0,0,('adjusted coverage'!V124*(0.95-'adjusted coverage'!W124)))</f>
        <v>0</v>
      </c>
      <c r="W124" s="1">
        <f>'adjusted numbers'!V124-'adjusted numbers'!W124</f>
        <v>83.999999160000016</v>
      </c>
      <c r="X124" s="1">
        <f>'adjusted numbers'!W124-'adjusted numbers'!X124</f>
        <v>166.49990963999994</v>
      </c>
      <c r="Y124" s="1">
        <f>IF(('adjusted coverage'!Y124*(0.95-'adjusted coverage'!Z124))&lt;0,0,('adjusted coverage'!Y124*(0.95-'adjusted coverage'!Z124)))</f>
        <v>23.449975149999926</v>
      </c>
      <c r="Z124" s="1">
        <f>'adjusted numbers'!Y124-'adjusted numbers'!Z124</f>
        <v>120.39997515000005</v>
      </c>
      <c r="AA124" s="1">
        <f>'adjusted numbers'!Z124-'adjusted numbers'!AA124</f>
        <v>79.600021900000002</v>
      </c>
      <c r="AB124" s="1">
        <f>IF(('adjusted coverage'!AB124*(0.95-'adjusted coverage'!AC124))&lt;0,0,('adjusted coverage'!AB124*(0.95-'adjusted coverage'!AC124)))</f>
        <v>21.499979979999821</v>
      </c>
      <c r="AC124" s="1">
        <f>'adjusted numbers'!AB124-'adjusted numbers'!AC124</f>
        <v>128.79997997999999</v>
      </c>
      <c r="AD124" s="1">
        <f>'adjusted numbers'!AC124-'adjusted numbers'!AD124</f>
        <v>96.200072520000049</v>
      </c>
      <c r="AE124" s="1">
        <f>IF(('adjusted coverage'!AE124*(0.95-'adjusted coverage'!AF124))&lt;0,0,('adjusted coverage'!AE124*(0.95-'adjusted coverage'!AF124)))</f>
        <v>52.600065800000102</v>
      </c>
      <c r="AF124" s="1">
        <f>'adjusted numbers'!AE124-'adjusted numbers'!AF124</f>
        <v>159.60006580000027</v>
      </c>
      <c r="AG124" s="1">
        <f>'adjusted numbers'!AF124-'adjusted numbers'!AG124</f>
        <v>123.39995419999991</v>
      </c>
    </row>
    <row r="125" spans="1:33" s="4" customFormat="1" x14ac:dyDescent="0.25">
      <c r="A125" s="4" t="s">
        <v>452</v>
      </c>
      <c r="B125" s="4" t="s">
        <v>433</v>
      </c>
      <c r="C125" s="4" t="s">
        <v>246</v>
      </c>
      <c r="D125" s="5">
        <f>SUM(D117:D124)</f>
        <v>1606.3939999999986</v>
      </c>
      <c r="E125" s="5">
        <f t="shared" ref="E125:AG125" si="37">SUM(E117:E124)</f>
        <v>2700.1939999999995</v>
      </c>
      <c r="F125" s="5">
        <f t="shared" si="37"/>
        <v>3827.9544999999998</v>
      </c>
      <c r="G125" s="5">
        <f t="shared" si="37"/>
        <v>2071.9673999999991</v>
      </c>
      <c r="H125" s="5">
        <f t="shared" si="37"/>
        <v>3217.1174000000001</v>
      </c>
      <c r="I125" s="5">
        <f t="shared" si="37"/>
        <v>4006.1430999999993</v>
      </c>
      <c r="J125" s="5">
        <f t="shared" si="37"/>
        <v>1456.0086999999994</v>
      </c>
      <c r="K125" s="5">
        <f t="shared" si="37"/>
        <v>2388.7087000000001</v>
      </c>
      <c r="L125" s="5">
        <f t="shared" si="37"/>
        <v>3006.7658000000001</v>
      </c>
      <c r="M125" s="5">
        <f t="shared" si="37"/>
        <v>1606.0672999999988</v>
      </c>
      <c r="N125" s="5">
        <f t="shared" si="37"/>
        <v>2573.0172999999995</v>
      </c>
      <c r="O125" s="5">
        <f t="shared" si="37"/>
        <v>3130.3976999999995</v>
      </c>
      <c r="P125" s="5">
        <f t="shared" si="37"/>
        <v>2096.9499068999999</v>
      </c>
      <c r="Q125" s="5">
        <f t="shared" si="37"/>
        <v>3118.4999069000005</v>
      </c>
      <c r="R125" s="5">
        <f t="shared" si="37"/>
        <v>3195.4999869499998</v>
      </c>
      <c r="S125" s="5">
        <f t="shared" si="37"/>
        <v>2362.5164983866662</v>
      </c>
      <c r="T125" s="5">
        <f t="shared" si="37"/>
        <v>3425.9164983866667</v>
      </c>
      <c r="U125" s="5">
        <f t="shared" si="37"/>
        <v>4274.7500641800007</v>
      </c>
      <c r="V125" s="5">
        <f t="shared" si="37"/>
        <v>2460.2997253899985</v>
      </c>
      <c r="W125" s="5">
        <f t="shared" si="37"/>
        <v>3712.7997581500003</v>
      </c>
      <c r="X125" s="5">
        <f t="shared" si="37"/>
        <v>4389.70004505</v>
      </c>
      <c r="Y125" s="5">
        <f t="shared" si="37"/>
        <v>716.25021776999927</v>
      </c>
      <c r="Z125" s="5">
        <f t="shared" si="37"/>
        <v>1963.5002177700001</v>
      </c>
      <c r="AA125" s="5">
        <f t="shared" si="37"/>
        <v>2848.5000276800001</v>
      </c>
      <c r="AB125" s="5">
        <f t="shared" si="37"/>
        <v>400.15053801999971</v>
      </c>
      <c r="AC125" s="5">
        <f t="shared" si="37"/>
        <v>1690.5004414200009</v>
      </c>
      <c r="AD125" s="5">
        <f t="shared" si="37"/>
        <v>2400.9998733799989</v>
      </c>
      <c r="AE125" s="5">
        <f t="shared" si="37"/>
        <v>284.80023190999952</v>
      </c>
      <c r="AF125" s="5">
        <f t="shared" si="37"/>
        <v>1468.6002358299997</v>
      </c>
      <c r="AG125" s="5">
        <f t="shared" si="37"/>
        <v>1848.4000040700007</v>
      </c>
    </row>
    <row r="126" spans="1:33" x14ac:dyDescent="0.25">
      <c r="A126" t="s">
        <v>261</v>
      </c>
      <c r="B126" t="s">
        <v>262</v>
      </c>
      <c r="C126" t="s">
        <v>263</v>
      </c>
      <c r="D126" s="1">
        <f>IF(('adjusted coverage'!D126*(0.95-'adjusted coverage'!E126))&lt;0,0,('adjusted coverage'!D126*(0.95-'adjusted coverage'!E126)))</f>
        <v>0</v>
      </c>
      <c r="E126" s="1">
        <f>'adjusted numbers'!D126-'adjusted numbers'!E126</f>
        <v>47.33400000000006</v>
      </c>
      <c r="F126" s="1">
        <f>'adjusted numbers'!E126-'adjusted numbers'!F126</f>
        <v>144.89999999999986</v>
      </c>
      <c r="G126" s="1">
        <f>IF(('adjusted coverage'!G126*(0.95-'adjusted coverage'!H126))&lt;0,0,('adjusted coverage'!G126*(0.95-'adjusted coverage'!H126)))</f>
        <v>0</v>
      </c>
      <c r="H126" s="1">
        <f>'adjusted numbers'!G126-'adjusted numbers'!H126</f>
        <v>62.242600000000039</v>
      </c>
      <c r="I126" s="1">
        <f>'adjusted numbers'!H126-'adjusted numbers'!I126</f>
        <v>158.11940000000004</v>
      </c>
      <c r="J126" s="1">
        <f>IF(('adjusted coverage'!J126*(0.95-'adjusted coverage'!K126))&lt;0,0,('adjusted coverage'!J126*(0.95-'adjusted coverage'!K126)))</f>
        <v>0</v>
      </c>
      <c r="K126" s="1">
        <f>'adjusted numbers'!J126-'adjusted numbers'!K126</f>
        <v>67.025000000000091</v>
      </c>
      <c r="L126" s="1">
        <f>'adjusted numbers'!K126-'adjusted numbers'!L126</f>
        <v>133.09249999999997</v>
      </c>
      <c r="M126" s="1">
        <f>IF(('adjusted coverage'!M126*(0.95-'adjusted coverage'!N126))&lt;0,0,('adjusted coverage'!M126*(0.95-'adjusted coverage'!N126)))</f>
        <v>9.3809999999997533</v>
      </c>
      <c r="N126" s="1">
        <f>'adjusted numbers'!M126-'adjusted numbers'!N126</f>
        <v>97.880999999999858</v>
      </c>
      <c r="O126" s="1">
        <f>'adjusted numbers'!N126-'adjusted numbers'!O126</f>
        <v>162.3090000000002</v>
      </c>
      <c r="P126" s="1">
        <f>IF(('adjusted coverage'!P126*(0.95-'adjusted coverage'!Q126))&lt;0,0,('adjusted coverage'!P126*(0.95-'adjusted coverage'!Q126)))</f>
        <v>24.149982569999906</v>
      </c>
      <c r="Q126" s="1">
        <f>'adjusted numbers'!P126-'adjusted numbers'!Q126</f>
        <v>111.99998256999993</v>
      </c>
      <c r="R126" s="1">
        <f>'adjusted numbers'!Q126-'adjusted numbers'!R126</f>
        <v>139.49998433000019</v>
      </c>
      <c r="S126" s="1">
        <f>IF(('adjusted coverage'!S126*(0.95-'adjusted coverage'!T126))&lt;0,0,('adjusted coverage'!S126*(0.95-'adjusted coverage'!T126)))</f>
        <v>49.899997200000001</v>
      </c>
      <c r="T126" s="1">
        <f>'adjusted numbers'!S126-'adjusted numbers'!T126</f>
        <v>135.79999720000001</v>
      </c>
      <c r="U126" s="1">
        <f>'adjusted numbers'!T126-'adjusted numbers'!U126</f>
        <v>109.6999694000001</v>
      </c>
      <c r="V126" s="1">
        <f>IF(('adjusted coverage'!V126*(0.95-'adjusted coverage'!W126))&lt;0,0,('adjusted coverage'!V126*(0.95-'adjusted coverage'!W126)))</f>
        <v>44.150011199999817</v>
      </c>
      <c r="W126" s="1">
        <f>'adjusted numbers'!V126-'adjusted numbers'!W126</f>
        <v>134.40001119999988</v>
      </c>
      <c r="X126" s="1">
        <f>'adjusted numbers'!W126-'adjusted numbers'!X126</f>
        <v>101.09996330000013</v>
      </c>
      <c r="Y126" s="1">
        <f>IF(('adjusted coverage'!Y126*(0.95-'adjusted coverage'!Z126))&lt;0,0,('adjusted coverage'!Y126*(0.95-'adjusted coverage'!Z126)))</f>
        <v>0</v>
      </c>
      <c r="Z126" s="1">
        <f>'adjusted numbers'!Y126-'adjusted numbers'!Z126</f>
        <v>86.799941760000138</v>
      </c>
      <c r="AA126" s="1">
        <f>'adjusted numbers'!Z126-'adjusted numbers'!AA126</f>
        <v>75.199986240000044</v>
      </c>
      <c r="AB126" s="1">
        <f>IF(('adjusted coverage'!AB126*(0.95-'adjusted coverage'!AC126))&lt;0,0,('adjusted coverage'!AB126*(0.95-'adjusted coverage'!AC126)))</f>
        <v>0</v>
      </c>
      <c r="AC126" s="1">
        <f>'adjusted numbers'!AB126-'adjusted numbers'!AC126</f>
        <v>91</v>
      </c>
      <c r="AD126" s="1">
        <f>'adjusted numbers'!AC126-'adjusted numbers'!AD126</f>
        <v>104</v>
      </c>
      <c r="AE126" s="1">
        <f>IF(('adjusted coverage'!AE126*(0.95-'adjusted coverage'!AF126))&lt;0,0,('adjusted coverage'!AE126*(0.95-'adjusted coverage'!AF126)))</f>
        <v>0</v>
      </c>
      <c r="AF126" s="1">
        <f>'adjusted numbers'!AE126-'adjusted numbers'!AF126</f>
        <v>58.799999999999955</v>
      </c>
      <c r="AG126" s="1">
        <f>'adjusted numbers'!AF126-'adjusted numbers'!AG126</f>
        <v>73.700000000000045</v>
      </c>
    </row>
    <row r="127" spans="1:33" x14ac:dyDescent="0.25">
      <c r="A127" t="s">
        <v>264</v>
      </c>
      <c r="B127" t="s">
        <v>265</v>
      </c>
      <c r="C127" t="s">
        <v>263</v>
      </c>
      <c r="D127" s="1">
        <f>IF(('adjusted coverage'!D127*(0.95-'adjusted coverage'!E127))&lt;0,0,('adjusted coverage'!D127*(0.95-'adjusted coverage'!E127)))</f>
        <v>0</v>
      </c>
      <c r="E127" s="1">
        <f>'adjusted numbers'!D127-'adjusted numbers'!E127</f>
        <v>87.317999999999984</v>
      </c>
      <c r="F127" s="1">
        <f>'adjusted numbers'!E127-'adjusted numbers'!F127</f>
        <v>172.55700000000002</v>
      </c>
      <c r="G127" s="1">
        <f>IF(('adjusted coverage'!G127*(0.95-'adjusted coverage'!H127))&lt;0,0,('adjusted coverage'!G127*(0.95-'adjusted coverage'!H127)))</f>
        <v>0</v>
      </c>
      <c r="H127" s="1">
        <f>'adjusted numbers'!G127-'adjusted numbers'!H127</f>
        <v>80.171000000000049</v>
      </c>
      <c r="I127" s="1">
        <f>'adjusted numbers'!H127-'adjusted numbers'!I127</f>
        <v>139.19800000000009</v>
      </c>
      <c r="J127" s="1">
        <f>IF(('adjusted coverage'!J127*(0.95-'adjusted coverage'!K127))&lt;0,0,('adjusted coverage'!J127*(0.95-'adjusted coverage'!K127)))</f>
        <v>9.7095999999997442</v>
      </c>
      <c r="K127" s="1">
        <f>'adjusted numbers'!J127-'adjusted numbers'!K127</f>
        <v>101.30959999999982</v>
      </c>
      <c r="L127" s="1">
        <f>'adjusted numbers'!K127-'adjusted numbers'!L127</f>
        <v>168.91039999999998</v>
      </c>
      <c r="M127" s="1">
        <f>IF(('adjusted coverage'!M127*(0.95-'adjusted coverage'!N127))&lt;0,0,('adjusted coverage'!M127*(0.95-'adjusted coverage'!N127)))</f>
        <v>25.415999999999944</v>
      </c>
      <c r="N127" s="1">
        <f>'adjusted numbers'!M127-'adjusted numbers'!N127</f>
        <v>113.66599999999994</v>
      </c>
      <c r="O127" s="1">
        <f>'adjusted numbers'!N127-'adjusted numbers'!O127</f>
        <v>111.37149999999997</v>
      </c>
      <c r="P127" s="1">
        <f>IF(('adjusted coverage'!P127*(0.95-'adjusted coverage'!Q127))&lt;0,0,('adjusted coverage'!P127*(0.95-'adjusted coverage'!Q127)))</f>
        <v>32.199972000000102</v>
      </c>
      <c r="Q127" s="1">
        <f>'adjusted numbers'!P127-'adjusted numbers'!Q127</f>
        <v>116.19997200000012</v>
      </c>
      <c r="R127" s="1">
        <f>'adjusted numbers'!Q127-'adjusted numbers'!R127</f>
        <v>119.29999199999997</v>
      </c>
      <c r="S127" s="1">
        <f>IF(('adjusted coverage'!S127*(0.95-'adjusted coverage'!T127))&lt;0,0,('adjusted coverage'!S127*(0.95-'adjusted coverage'!T127)))</f>
        <v>26.049961849999985</v>
      </c>
      <c r="T127" s="1">
        <f>'adjusted numbers'!S127-'adjusted numbers'!T127</f>
        <v>111.29996185000005</v>
      </c>
      <c r="U127" s="1">
        <f>'adjusted numbers'!T127-'adjusted numbers'!U127</f>
        <v>139.20000215000005</v>
      </c>
      <c r="V127" s="1">
        <f>IF(('adjusted coverage'!V127*(0.95-'adjusted coverage'!W127))&lt;0,0,('adjusted coverage'!V127*(0.95-'adjusted coverage'!W127)))</f>
        <v>0.15000524999977116</v>
      </c>
      <c r="W127" s="1">
        <f>'adjusted numbers'!V127-'adjusted numbers'!W127</f>
        <v>88.900005249999822</v>
      </c>
      <c r="X127" s="1">
        <f>'adjusted numbers'!W127-'adjusted numbers'!X127</f>
        <v>157.60001350000016</v>
      </c>
      <c r="Y127" s="1">
        <f>IF(('adjusted coverage'!Y127*(0.95-'adjusted coverage'!Z127))&lt;0,0,('adjusted coverage'!Y127*(0.95-'adjusted coverage'!Z127)))</f>
        <v>0</v>
      </c>
      <c r="Z127" s="1">
        <f>'adjusted numbers'!Y127-'adjusted numbers'!Z127</f>
        <v>81.20004697000013</v>
      </c>
      <c r="AA127" s="1">
        <f>'adjusted numbers'!Z127-'adjusted numbers'!AA127</f>
        <v>119.30001277999986</v>
      </c>
      <c r="AB127" s="1">
        <f>IF(('adjusted coverage'!AB127*(0.95-'adjusted coverage'!AC127))&lt;0,0,('adjusted coverage'!AB127*(0.95-'adjusted coverage'!AC127)))</f>
        <v>0</v>
      </c>
      <c r="AC127" s="1">
        <f>'adjusted numbers'!AB127-'adjusted numbers'!AC127</f>
        <v>82.599976549999838</v>
      </c>
      <c r="AD127" s="1">
        <f>'adjusted numbers'!AC127-'adjusted numbers'!AD127</f>
        <v>119.40000065000027</v>
      </c>
      <c r="AE127" s="1">
        <f>IF(('adjusted coverage'!AE127*(0.95-'adjusted coverage'!AF127))&lt;0,0,('adjusted coverage'!AE127*(0.95-'adjusted coverage'!AF127)))</f>
        <v>0</v>
      </c>
      <c r="AF127" s="1">
        <f>'adjusted numbers'!AE127-'adjusted numbers'!AF127</f>
        <v>87.499986000000035</v>
      </c>
      <c r="AG127" s="1">
        <f>'adjusted numbers'!AF127-'adjusted numbers'!AG127</f>
        <v>103.50004199999989</v>
      </c>
    </row>
    <row r="128" spans="1:33" x14ac:dyDescent="0.25">
      <c r="A128" t="s">
        <v>266</v>
      </c>
      <c r="B128" t="s">
        <v>267</v>
      </c>
      <c r="C128" t="s">
        <v>263</v>
      </c>
      <c r="D128" s="1">
        <f>IF(('adjusted coverage'!D128*(0.95-'adjusted coverage'!E128))&lt;0,0,('adjusted coverage'!D128*(0.95-'adjusted coverage'!E128)))</f>
        <v>98.13599999999829</v>
      </c>
      <c r="E128" s="1">
        <f>'adjusted numbers'!D128-'adjusted numbers'!E128</f>
        <v>473.8859999999986</v>
      </c>
      <c r="F128" s="1">
        <f>'adjusted numbers'!E128-'adjusted numbers'!F128</f>
        <v>599.9539999999979</v>
      </c>
      <c r="G128" s="1">
        <f>IF(('adjusted coverage'!G128*(0.95-'adjusted coverage'!H128))&lt;0,0,('adjusted coverage'!G128*(0.95-'adjusted coverage'!H128)))</f>
        <v>171.11310000000242</v>
      </c>
      <c r="H128" s="1">
        <f>'adjusted numbers'!G128-'adjusted numbers'!H128</f>
        <v>541.96310000000267</v>
      </c>
      <c r="I128" s="1">
        <f>'adjusted numbers'!H128-'adjusted numbers'!I128</f>
        <v>1045.0143999999973</v>
      </c>
      <c r="J128" s="1">
        <f>IF(('adjusted coverage'!J128*(0.95-'adjusted coverage'!K128))&lt;0,0,('adjusted coverage'!J128*(0.95-'adjusted coverage'!K128)))</f>
        <v>273.48389999999938</v>
      </c>
      <c r="K128" s="1">
        <f>'adjusted numbers'!J128-'adjusted numbers'!K128</f>
        <v>670.58389999999963</v>
      </c>
      <c r="L128" s="1">
        <f>'adjusted numbers'!K128-'adjusted numbers'!L128</f>
        <v>953.52310000000034</v>
      </c>
      <c r="M128" s="1">
        <f>IF(('adjusted coverage'!M128*(0.95-'adjusted coverage'!N128))&lt;0,0,('adjusted coverage'!M128*(0.95-'adjusted coverage'!N128)))</f>
        <v>332.38809999999847</v>
      </c>
      <c r="N128" s="1">
        <f>'adjusted numbers'!M128-'adjusted numbers'!N128</f>
        <v>715.38809999999921</v>
      </c>
      <c r="O128" s="1">
        <f>'adjusted numbers'!N128-'adjusted numbers'!O128</f>
        <v>722.59139999999843</v>
      </c>
      <c r="P128" s="1">
        <f>IF(('adjusted coverage'!P128*(0.95-'adjusted coverage'!Q128))&lt;0,0,('adjusted coverage'!P128*(0.95-'adjusted coverage'!Q128)))</f>
        <v>322.50029343999887</v>
      </c>
      <c r="Q128" s="1">
        <f>'adjusted numbers'!P128-'adjusted numbers'!Q128</f>
        <v>688.1002934399994</v>
      </c>
      <c r="R128" s="1">
        <f>'adjusted numbers'!Q128-'adjusted numbers'!R128</f>
        <v>720.89980496000044</v>
      </c>
      <c r="S128" s="1">
        <f>IF(('adjusted coverage'!S128*(0.95-'adjusted coverage'!T128))&lt;0,0,('adjusted coverage'!S128*(0.95-'adjusted coverage'!T128)))</f>
        <v>363.50002562000026</v>
      </c>
      <c r="T128" s="1">
        <f>'adjusted numbers'!S128-'adjusted numbers'!T128</f>
        <v>747.60002562000045</v>
      </c>
      <c r="U128" s="1">
        <f>'adjusted numbers'!T128-'adjusted numbers'!U128</f>
        <v>719.90011637999942</v>
      </c>
      <c r="V128" s="1">
        <f>IF(('adjusted coverage'!V128*(0.95-'adjusted coverage'!W128))&lt;0,0,('adjusted coverage'!V128*(0.95-'adjusted coverage'!W128)))</f>
        <v>117.85005705000007</v>
      </c>
      <c r="W128" s="1">
        <f>'adjusted numbers'!V128-'adjusted numbers'!W128</f>
        <v>497.00005705000058</v>
      </c>
      <c r="X128" s="1">
        <f>'adjusted numbers'!W128-'adjusted numbers'!X128</f>
        <v>473.99968059999901</v>
      </c>
      <c r="Y128" s="1">
        <f>IF(('adjusted coverage'!Y128*(0.95-'adjusted coverage'!Z128))&lt;0,0,('adjusted coverage'!Y128*(0.95-'adjusted coverage'!Z128)))</f>
        <v>0</v>
      </c>
      <c r="Z128" s="1">
        <f>'adjusted numbers'!Y128-'adjusted numbers'!Z128</f>
        <v>387.09976647999974</v>
      </c>
      <c r="AA128" s="1">
        <f>'adjusted numbers'!Z128-'adjusted numbers'!AA128</f>
        <v>629.89989267000055</v>
      </c>
      <c r="AB128" s="1">
        <f>IF(('adjusted coverage'!AB128*(0.95-'adjusted coverage'!AC128))&lt;0,0,('adjusted coverage'!AB128*(0.95-'adjusted coverage'!AC128)))</f>
        <v>0</v>
      </c>
      <c r="AC128" s="1">
        <f>'adjusted numbers'!AB128-'adjusted numbers'!AC128</f>
        <v>387.09984452999925</v>
      </c>
      <c r="AD128" s="1">
        <f>'adjusted numbers'!AC128-'adjusted numbers'!AD128</f>
        <v>392.90015732000029</v>
      </c>
      <c r="AE128" s="1">
        <f>IF(('adjusted coverage'!AE128*(0.95-'adjusted coverage'!AF128))&lt;0,0,('adjusted coverage'!AE128*(0.95-'adjusted coverage'!AF128)))</f>
        <v>0</v>
      </c>
      <c r="AF128" s="1">
        <f>'adjusted numbers'!AE128-'adjusted numbers'!AF128</f>
        <v>359.10023478000039</v>
      </c>
      <c r="AG128" s="1">
        <f>'adjusted numbers'!AF128-'adjusted numbers'!AG128</f>
        <v>389.90001941999981</v>
      </c>
    </row>
    <row r="129" spans="1:33" x14ac:dyDescent="0.25">
      <c r="A129" t="s">
        <v>268</v>
      </c>
      <c r="B129" t="s">
        <v>269</v>
      </c>
      <c r="C129" t="s">
        <v>263</v>
      </c>
      <c r="D129" s="1">
        <f>IF(('adjusted coverage'!D129*(0.95-'adjusted coverage'!E129))&lt;0,0,('adjusted coverage'!D129*(0.95-'adjusted coverage'!E129)))</f>
        <v>0</v>
      </c>
      <c r="E129" s="1">
        <f>'adjusted numbers'!D129-'adjusted numbers'!E129</f>
        <v>150.94450000000052</v>
      </c>
      <c r="F129" s="1">
        <f>'adjusted numbers'!E129-'adjusted numbers'!F129</f>
        <v>292.7494999999999</v>
      </c>
      <c r="G129" s="1">
        <f>IF(('adjusted coverage'!G129*(0.95-'adjusted coverage'!H129))&lt;0,0,('adjusted coverage'!G129*(0.95-'adjusted coverage'!H129)))</f>
        <v>0</v>
      </c>
      <c r="H129" s="1">
        <f>'adjusted numbers'!G129-'adjusted numbers'!H129</f>
        <v>112.05459999999994</v>
      </c>
      <c r="I129" s="1">
        <f>'adjusted numbers'!H129-'adjusted numbers'!I129</f>
        <v>241.53240000000005</v>
      </c>
      <c r="J129" s="1">
        <f>IF(('adjusted coverage'!J129*(0.95-'adjusted coverage'!K129))&lt;0,0,('adjusted coverage'!J129*(0.95-'adjusted coverage'!K129)))</f>
        <v>0</v>
      </c>
      <c r="K129" s="1">
        <f>'adjusted numbers'!J129-'adjusted numbers'!K129</f>
        <v>138.69170000000031</v>
      </c>
      <c r="L129" s="1">
        <f>'adjusted numbers'!K129-'adjusted numbers'!L129</f>
        <v>228.31129999999939</v>
      </c>
      <c r="M129" s="1">
        <f>IF(('adjusted coverage'!M129*(0.95-'adjusted coverage'!N129))&lt;0,0,('adjusted coverage'!M129*(0.95-'adjusted coverage'!N129)))</f>
        <v>26.712300000000713</v>
      </c>
      <c r="N129" s="1">
        <f>'adjusted numbers'!M129-'adjusted numbers'!N129</f>
        <v>172.26230000000078</v>
      </c>
      <c r="O129" s="1">
        <f>'adjusted numbers'!N129-'adjusted numbers'!O129</f>
        <v>289.58969999999954</v>
      </c>
      <c r="P129" s="1">
        <f>IF(('adjusted coverage'!P129*(0.95-'adjusted coverage'!Q129))&lt;0,0,('adjusted coverage'!P129*(0.95-'adjusted coverage'!Q129)))</f>
        <v>49.200054739999445</v>
      </c>
      <c r="Q129" s="1">
        <f>'adjusted numbers'!P129-'adjusted numbers'!Q129</f>
        <v>193.90005473999963</v>
      </c>
      <c r="R129" s="1">
        <f>'adjusted numbers'!Q129-'adjusted numbers'!R129</f>
        <v>262.10000086000036</v>
      </c>
      <c r="S129" s="1">
        <f>IF(('adjusted coverage'!S129*(0.95-'adjusted coverage'!T129))&lt;0,0,('adjusted coverage'!S129*(0.95-'adjusted coverage'!T129)))</f>
        <v>7.2499998600000195</v>
      </c>
      <c r="T129" s="1">
        <f>'adjusted numbers'!S129-'adjusted numbers'!T129</f>
        <v>152.59999986000003</v>
      </c>
      <c r="U129" s="1">
        <f>'adjusted numbers'!T129-'adjusted numbers'!U129</f>
        <v>201.40007048999996</v>
      </c>
      <c r="V129" s="1">
        <f>IF(('adjusted coverage'!V129*(0.95-'adjusted coverage'!W129))&lt;0,0,('adjusted coverage'!V129*(0.95-'adjusted coverage'!W129)))</f>
        <v>11.499989919999527</v>
      </c>
      <c r="W129" s="1">
        <f>'adjusted numbers'!V129-'adjusted numbers'!W129</f>
        <v>165.89998991999983</v>
      </c>
      <c r="X129" s="1">
        <f>'adjusted numbers'!W129-'adjusted numbers'!X129</f>
        <v>179.10001648000025</v>
      </c>
      <c r="Y129" s="1">
        <f>IF(('adjusted coverage'!Y129*(0.95-'adjusted coverage'!Z129))&lt;0,0,('adjusted coverage'!Y129*(0.95-'adjusted coverage'!Z129)))</f>
        <v>0</v>
      </c>
      <c r="Z129" s="1">
        <f>'adjusted numbers'!Y129-'adjusted numbers'!Z129</f>
        <v>146.99992299999985</v>
      </c>
      <c r="AA129" s="1">
        <f>'adjusted numbers'!Z129-'adjusted numbers'!AA129</f>
        <v>132.99998199999982</v>
      </c>
      <c r="AB129" s="1">
        <f>IF(('adjusted coverage'!AB129*(0.95-'adjusted coverage'!AC129))&lt;0,0,('adjusted coverage'!AB129*(0.95-'adjusted coverage'!AC129)))</f>
        <v>0</v>
      </c>
      <c r="AC129" s="1">
        <f>'adjusted numbers'!AB129-'adjusted numbers'!AC129</f>
        <v>143.50007700000015</v>
      </c>
      <c r="AD129" s="1">
        <f>'adjusted numbers'!AC129-'adjusted numbers'!AD129</f>
        <v>127.49994899999956</v>
      </c>
      <c r="AE129" s="1">
        <f>IF(('adjusted coverage'!AE129*(0.95-'adjusted coverage'!AF129))&lt;0,0,('adjusted coverage'!AE129*(0.95-'adjusted coverage'!AF129)))</f>
        <v>0</v>
      </c>
      <c r="AF129" s="1">
        <f>'adjusted numbers'!AE129-'adjusted numbers'!AF129</f>
        <v>97.300006300000405</v>
      </c>
      <c r="AG129" s="1">
        <f>'adjusted numbers'!AF129-'adjusted numbers'!AG129</f>
        <v>116.70005059999994</v>
      </c>
    </row>
    <row r="130" spans="1:33" x14ac:dyDescent="0.25">
      <c r="A130" t="s">
        <v>270</v>
      </c>
      <c r="B130" t="s">
        <v>271</v>
      </c>
      <c r="C130" t="s">
        <v>263</v>
      </c>
      <c r="D130" s="1">
        <f>IF(('adjusted coverage'!D130*(0.95-'adjusted coverage'!E130))&lt;0,0,('adjusted coverage'!D130*(0.95-'adjusted coverage'!E130)))</f>
        <v>0</v>
      </c>
      <c r="E130" s="1">
        <f>'adjusted numbers'!D130-'adjusted numbers'!E130</f>
        <v>112.56840000000011</v>
      </c>
      <c r="F130" s="1">
        <f>'adjusted numbers'!E130-'adjusted numbers'!F130</f>
        <v>317.4985999999999</v>
      </c>
      <c r="G130" s="1">
        <f>IF(('adjusted coverage'!G130*(0.95-'adjusted coverage'!H130))&lt;0,0,('adjusted coverage'!G130*(0.95-'adjusted coverage'!H130)))</f>
        <v>0</v>
      </c>
      <c r="H130" s="1">
        <f>'adjusted numbers'!G130-'adjusted numbers'!H130</f>
        <v>141.60999999999922</v>
      </c>
      <c r="I130" s="1">
        <f>'adjusted numbers'!H130-'adjusted numbers'!I130</f>
        <v>308.67400000000043</v>
      </c>
      <c r="J130" s="1">
        <f>IF(('adjusted coverage'!J130*(0.95-'adjusted coverage'!K130))&lt;0,0,('adjusted coverage'!J130*(0.95-'adjusted coverage'!K130)))</f>
        <v>0.27170000000038885</v>
      </c>
      <c r="K130" s="1">
        <f>'adjusted numbers'!J130-'adjusted numbers'!K130</f>
        <v>155.77170000000069</v>
      </c>
      <c r="L130" s="1">
        <f>'adjusted numbers'!K130-'adjusted numbers'!L130</f>
        <v>302.97180000000071</v>
      </c>
      <c r="M130" s="1">
        <f>IF(('adjusted coverage'!M130*(0.95-'adjusted coverage'!N130))&lt;0,0,('adjusted coverage'!M130*(0.95-'adjusted coverage'!N130)))</f>
        <v>41.937599999999584</v>
      </c>
      <c r="N130" s="1">
        <f>'adjusted numbers'!M130-'adjusted numbers'!N130</f>
        <v>192.33759999999984</v>
      </c>
      <c r="O130" s="1">
        <f>'adjusted numbers'!N130-'adjusted numbers'!O130</f>
        <v>321.65239999999994</v>
      </c>
      <c r="P130" s="1">
        <f>IF(('adjusted coverage'!P130*(0.95-'adjusted coverage'!Q130))&lt;0,0,('adjusted coverage'!P130*(0.95-'adjusted coverage'!Q130)))</f>
        <v>21.249957649999942</v>
      </c>
      <c r="Q130" s="1">
        <f>'adjusted numbers'!P130-'adjusted numbers'!Q130</f>
        <v>167.99995764999994</v>
      </c>
      <c r="R130" s="1">
        <f>'adjusted numbers'!Q130-'adjusted numbers'!R130</f>
        <v>274.00003610000022</v>
      </c>
      <c r="S130" s="1">
        <f>IF(('adjusted coverage'!S130*(0.95-'adjusted coverage'!T130))&lt;0,0,('adjusted coverage'!S130*(0.95-'adjusted coverage'!T130)))</f>
        <v>13.500050959999967</v>
      </c>
      <c r="T130" s="1">
        <f>'adjusted numbers'!S130-'adjusted numbers'!T130</f>
        <v>160.30005096000014</v>
      </c>
      <c r="U130" s="1">
        <f>'adjusted numbers'!T130-'adjusted numbers'!U130</f>
        <v>307.69996383999978</v>
      </c>
      <c r="V130" s="1">
        <f>IF(('adjusted coverage'!V130*(0.95-'adjusted coverage'!W130))&lt;0,0,('adjusted coverage'!V130*(0.95-'adjusted coverage'!W130)))</f>
        <v>19.200078539999801</v>
      </c>
      <c r="W130" s="1">
        <f>'adjusted numbers'!V130-'adjusted numbers'!W130</f>
        <v>178.50007853999978</v>
      </c>
      <c r="X130" s="1">
        <f>'adjusted numbers'!W130-'adjusted numbers'!X130</f>
        <v>259.49989116000006</v>
      </c>
      <c r="Y130" s="1">
        <f>IF(('adjusted coverage'!Y130*(0.95-'adjusted coverage'!Z130))&lt;0,0,('adjusted coverage'!Y130*(0.95-'adjusted coverage'!Z130)))</f>
        <v>0</v>
      </c>
      <c r="Z130" s="1">
        <f>'adjusted numbers'!Y130-'adjusted numbers'!Z130</f>
        <v>122.49996052000006</v>
      </c>
      <c r="AA130" s="1">
        <f>'adjusted numbers'!Z130-'adjusted numbers'!AA130</f>
        <v>162.49996132999968</v>
      </c>
      <c r="AB130" s="1">
        <f>IF(('adjusted coverage'!AB130*(0.95-'adjusted coverage'!AC130))&lt;0,0,('adjusted coverage'!AB130*(0.95-'adjusted coverage'!AC130)))</f>
        <v>0</v>
      </c>
      <c r="AC130" s="1">
        <f>'adjusted numbers'!AB130-'adjusted numbers'!AC130</f>
        <v>114.79997024999966</v>
      </c>
      <c r="AD130" s="1">
        <f>'adjusted numbers'!AC130-'adjusted numbers'!AD130</f>
        <v>170.19989100000021</v>
      </c>
      <c r="AE130" s="1">
        <f>IF(('adjusted coverage'!AE130*(0.95-'adjusted coverage'!AF130))&lt;0,0,('adjusted coverage'!AE130*(0.95-'adjusted coverage'!AF130)))</f>
        <v>0</v>
      </c>
      <c r="AF130" s="1">
        <f>'adjusted numbers'!AE130-'adjusted numbers'!AF130</f>
        <v>113.40002646000039</v>
      </c>
      <c r="AG130" s="1">
        <f>'adjusted numbers'!AF130-'adjusted numbers'!AG130</f>
        <v>160.59993533999977</v>
      </c>
    </row>
    <row r="131" spans="1:33" s="4" customFormat="1" x14ac:dyDescent="0.25">
      <c r="A131" s="4" t="s">
        <v>455</v>
      </c>
      <c r="B131" s="4" t="s">
        <v>433</v>
      </c>
      <c r="C131" s="4" t="s">
        <v>263</v>
      </c>
      <c r="D131" s="5">
        <f>SUM(D126:D130)</f>
        <v>98.13599999999829</v>
      </c>
      <c r="E131" s="5">
        <f t="shared" ref="E131:AG131" si="38">SUM(E126:E130)</f>
        <v>872.05089999999927</v>
      </c>
      <c r="F131" s="5">
        <f t="shared" si="38"/>
        <v>1527.6590999999976</v>
      </c>
      <c r="G131" s="5">
        <f t="shared" si="38"/>
        <v>171.11310000000242</v>
      </c>
      <c r="H131" s="5">
        <f t="shared" si="38"/>
        <v>938.04130000000191</v>
      </c>
      <c r="I131" s="5">
        <f t="shared" si="38"/>
        <v>1892.5381999999979</v>
      </c>
      <c r="J131" s="5">
        <f t="shared" si="38"/>
        <v>283.46519999999953</v>
      </c>
      <c r="K131" s="5">
        <f t="shared" si="38"/>
        <v>1133.3819000000005</v>
      </c>
      <c r="L131" s="5">
        <f t="shared" si="38"/>
        <v>1786.8091000000004</v>
      </c>
      <c r="M131" s="5">
        <f t="shared" si="38"/>
        <v>435.83499999999844</v>
      </c>
      <c r="N131" s="5">
        <f t="shared" si="38"/>
        <v>1291.5349999999996</v>
      </c>
      <c r="O131" s="5">
        <f t="shared" si="38"/>
        <v>1607.5139999999981</v>
      </c>
      <c r="P131" s="5">
        <f t="shared" si="38"/>
        <v>449.30026039999825</v>
      </c>
      <c r="Q131" s="5">
        <f t="shared" si="38"/>
        <v>1278.200260399999</v>
      </c>
      <c r="R131" s="5">
        <f t="shared" si="38"/>
        <v>1515.7998182500012</v>
      </c>
      <c r="S131" s="5">
        <f t="shared" si="38"/>
        <v>460.20003549000023</v>
      </c>
      <c r="T131" s="5">
        <f t="shared" si="38"/>
        <v>1307.6000354900007</v>
      </c>
      <c r="U131" s="5">
        <f t="shared" si="38"/>
        <v>1477.9001222599993</v>
      </c>
      <c r="V131" s="5">
        <f t="shared" si="38"/>
        <v>192.85014195999901</v>
      </c>
      <c r="W131" s="5">
        <f t="shared" si="38"/>
        <v>1064.7001419599999</v>
      </c>
      <c r="X131" s="5">
        <f t="shared" si="38"/>
        <v>1171.2995650399996</v>
      </c>
      <c r="Y131" s="5">
        <f t="shared" si="38"/>
        <v>0</v>
      </c>
      <c r="Z131" s="5">
        <f t="shared" si="38"/>
        <v>824.59963872999992</v>
      </c>
      <c r="AA131" s="5">
        <f t="shared" si="38"/>
        <v>1119.89983502</v>
      </c>
      <c r="AB131" s="5">
        <f t="shared" si="38"/>
        <v>0</v>
      </c>
      <c r="AC131" s="5">
        <f t="shared" si="38"/>
        <v>818.99986832999889</v>
      </c>
      <c r="AD131" s="5">
        <f t="shared" si="38"/>
        <v>913.99999797000032</v>
      </c>
      <c r="AE131" s="5">
        <f t="shared" si="38"/>
        <v>0</v>
      </c>
      <c r="AF131" s="5">
        <f t="shared" si="38"/>
        <v>716.10025354000118</v>
      </c>
      <c r="AG131" s="5">
        <f t="shared" si="38"/>
        <v>844.40004735999946</v>
      </c>
    </row>
    <row r="132" spans="1:33" x14ac:dyDescent="0.25">
      <c r="A132" t="s">
        <v>272</v>
      </c>
      <c r="B132" t="s">
        <v>273</v>
      </c>
      <c r="C132" t="s">
        <v>274</v>
      </c>
      <c r="D132" s="1">
        <f>IF(('adjusted coverage'!D132*(0.95-'adjusted coverage'!E132))&lt;0,0,('adjusted coverage'!D132*(0.95-'adjusted coverage'!E132)))</f>
        <v>0</v>
      </c>
      <c r="E132" s="1">
        <f>'adjusted numbers'!D132-'adjusted numbers'!E132</f>
        <v>127.12139999999999</v>
      </c>
      <c r="F132" s="1">
        <f>'adjusted numbers'!E132-'adjusted numbers'!F132</f>
        <v>217.61459999999988</v>
      </c>
      <c r="G132" s="1">
        <f>IF(('adjusted coverage'!G132*(0.95-'adjusted coverage'!H132))&lt;0,0,('adjusted coverage'!G132*(0.95-'adjusted coverage'!H132)))</f>
        <v>0</v>
      </c>
      <c r="H132" s="1">
        <f>'adjusted numbers'!G132-'adjusted numbers'!H132</f>
        <v>102.86569999999983</v>
      </c>
      <c r="I132" s="1">
        <f>'adjusted numbers'!H132-'adjusted numbers'!I132</f>
        <v>198.53380000000016</v>
      </c>
      <c r="J132" s="1">
        <f>IF(('adjusted coverage'!J132*(0.95-'adjusted coverage'!K132))&lt;0,0,('adjusted coverage'!J132*(0.95-'adjusted coverage'!K132)))</f>
        <v>11.945699999999704</v>
      </c>
      <c r="K132" s="1">
        <f>'adjusted numbers'!J132-'adjusted numbers'!K132</f>
        <v>165.09569999999985</v>
      </c>
      <c r="L132" s="1">
        <f>'adjusted numbers'!K132-'adjusted numbers'!L132</f>
        <v>256.0667999999996</v>
      </c>
      <c r="M132" s="1">
        <f>IF(('adjusted coverage'!M132*(0.95-'adjusted coverage'!N132))&lt;0,0,('adjusted coverage'!M132*(0.95-'adjusted coverage'!N132)))</f>
        <v>55.680000000000049</v>
      </c>
      <c r="N132" s="1">
        <f>'adjusted numbers'!M132-'adjusted numbers'!N132</f>
        <v>194.88000000000011</v>
      </c>
      <c r="O132" s="1">
        <f>'adjusted numbers'!N132-'adjusted numbers'!O132</f>
        <v>186.52800000000025</v>
      </c>
      <c r="P132" s="1">
        <f>IF(('adjusted coverage'!P132*(0.95-'adjusted coverage'!Q132))&lt;0,0,('adjusted coverage'!P132*(0.95-'adjusted coverage'!Q132)))</f>
        <v>84.499928040000199</v>
      </c>
      <c r="Q132" s="1">
        <f>'adjusted numbers'!P132-'adjusted numbers'!Q132</f>
        <v>225.3999280400003</v>
      </c>
      <c r="R132" s="1">
        <f>'adjusted numbers'!Q132-'adjusted numbers'!R132</f>
        <v>204.59996005999983</v>
      </c>
      <c r="S132" s="1">
        <f>IF(('adjusted coverage'!S132*(0.95-'adjusted coverage'!T132))&lt;0,0,('adjusted coverage'!S132*(0.95-'adjusted coverage'!T132)))</f>
        <v>33.449954219999675</v>
      </c>
      <c r="T132" s="1">
        <f>'adjusted numbers'!S132-'adjusted numbers'!T132</f>
        <v>181.99995421999984</v>
      </c>
      <c r="U132" s="1">
        <f>'adjusted numbers'!T132-'adjusted numbers'!U132</f>
        <v>215.49994008000021</v>
      </c>
      <c r="V132" s="1">
        <f>IF(('adjusted coverage'!V132*(0.95-'adjusted coverage'!W132))&lt;0,0,('adjusted coverage'!V132*(0.95-'adjusted coverage'!W132)))</f>
        <v>24.300002800000023</v>
      </c>
      <c r="W132" s="1">
        <f>'adjusted numbers'!V132-'adjusted numbers'!W132</f>
        <v>175.70000280000022</v>
      </c>
      <c r="X132" s="1">
        <f>'adjusted numbers'!W132-'adjusted numbers'!X132</f>
        <v>207.29990799999996</v>
      </c>
      <c r="Y132" s="1">
        <f>IF(('adjusted coverage'!Y132*(0.95-'adjusted coverage'!Z132))&lt;0,0,('adjusted coverage'!Y132*(0.95-'adjusted coverage'!Z132)))</f>
        <v>0</v>
      </c>
      <c r="Z132" s="1">
        <f>'adjusted numbers'!Y132-'adjusted numbers'!Z132</f>
        <v>111.99989668000035</v>
      </c>
      <c r="AA132" s="1">
        <f>'adjusted numbers'!Z132-'adjusted numbers'!AA132</f>
        <v>118.99997546999975</v>
      </c>
      <c r="AB132" s="1">
        <f>IF(('adjusted coverage'!AB132*(0.95-'adjusted coverage'!AC132))&lt;0,0,('adjusted coverage'!AB132*(0.95-'adjusted coverage'!AC132)))</f>
        <v>0</v>
      </c>
      <c r="AC132" s="1">
        <f>'adjusted numbers'!AB132-'adjusted numbers'!AC132</f>
        <v>99.399938120000115</v>
      </c>
      <c r="AD132" s="1">
        <f>'adjusted numbers'!AC132-'adjusted numbers'!AD132</f>
        <v>115.09990707999987</v>
      </c>
      <c r="AE132" s="1">
        <f>IF(('adjusted coverage'!AE132*(0.95-'adjusted coverage'!AF132))&lt;0,0,('adjusted coverage'!AE132*(0.95-'adjusted coverage'!AF132)))</f>
        <v>0</v>
      </c>
      <c r="AF132" s="1">
        <f>'adjusted numbers'!AE132-'adjusted numbers'!AF132</f>
        <v>90.300041160000092</v>
      </c>
      <c r="AG132" s="1">
        <f>'adjusted numbers'!AF132-'adjusted numbers'!AG132</f>
        <v>101.69993964000014</v>
      </c>
    </row>
    <row r="133" spans="1:33" x14ac:dyDescent="0.25">
      <c r="A133" t="s">
        <v>275</v>
      </c>
      <c r="B133" t="s">
        <v>276</v>
      </c>
      <c r="C133" t="s">
        <v>274</v>
      </c>
      <c r="D133" s="1">
        <f>IF(('adjusted coverage'!D133*(0.95-'adjusted coverage'!E133))&lt;0,0,('adjusted coverage'!D133*(0.95-'adjusted coverage'!E133)))</f>
        <v>0</v>
      </c>
      <c r="E133" s="1">
        <f>'adjusted numbers'!D133-'adjusted numbers'!E133</f>
        <v>67.126499999999851</v>
      </c>
      <c r="F133" s="1">
        <f>'adjusted numbers'!E133-'adjusted numbers'!F133</f>
        <v>153.43200000000024</v>
      </c>
      <c r="G133" s="1">
        <f>IF(('adjusted coverage'!G133*(0.95-'adjusted coverage'!H133))&lt;0,0,('adjusted coverage'!G133*(0.95-'adjusted coverage'!H133)))</f>
        <v>0</v>
      </c>
      <c r="H133" s="1">
        <f>'adjusted numbers'!G133-'adjusted numbers'!H133</f>
        <v>80.869599999999991</v>
      </c>
      <c r="I133" s="1">
        <f>'adjusted numbers'!H133-'adjusted numbers'!I133</f>
        <v>142.96590000000015</v>
      </c>
      <c r="J133" s="1">
        <f>IF(('adjusted coverage'!J133*(0.95-'adjusted coverage'!K133))&lt;0,0,('adjusted coverage'!J133*(0.95-'adjusted coverage'!K133)))</f>
        <v>0</v>
      </c>
      <c r="K133" s="1">
        <f>'adjusted numbers'!J133-'adjusted numbers'!K133</f>
        <v>96.942299999999932</v>
      </c>
      <c r="L133" s="1">
        <f>'adjusted numbers'!K133-'adjusted numbers'!L133</f>
        <v>186.23669999999993</v>
      </c>
      <c r="M133" s="1">
        <f>IF(('adjusted coverage'!M133*(0.95-'adjusted coverage'!N133))&lt;0,0,('adjusted coverage'!M133*(0.95-'adjusted coverage'!N133)))</f>
        <v>0</v>
      </c>
      <c r="N133" s="1">
        <f>'adjusted numbers'!M133-'adjusted numbers'!N133</f>
        <v>92.903999999999769</v>
      </c>
      <c r="O133" s="1">
        <f>'adjusted numbers'!N133-'adjusted numbers'!O133</f>
        <v>145.0440000000001</v>
      </c>
      <c r="P133" s="1">
        <f>IF(('adjusted coverage'!P133*(0.95-'adjusted coverage'!Q133))&lt;0,0,('adjusted coverage'!P133*(0.95-'adjusted coverage'!Q133)))</f>
        <v>33.550098000000112</v>
      </c>
      <c r="Q133" s="1">
        <f>'adjusted numbers'!P133-'adjusted numbers'!Q133</f>
        <v>128.80009800000016</v>
      </c>
      <c r="R133" s="1">
        <f>'adjusted numbers'!Q133-'adjusted numbers'!R133</f>
        <v>149.19998099999975</v>
      </c>
      <c r="S133" s="1">
        <f>IF(('adjusted coverage'!S133*(0.95-'adjusted coverage'!T133))&lt;0,0,('adjusted coverage'!S133*(0.95-'adjusted coverage'!T133)))</f>
        <v>23.350058869999788</v>
      </c>
      <c r="T133" s="1">
        <f>'adjusted numbers'!S133-'adjusted numbers'!T133</f>
        <v>119.00005886999998</v>
      </c>
      <c r="U133" s="1">
        <f>'adjusted numbers'!T133-'adjusted numbers'!U133</f>
        <v>201.50003948000017</v>
      </c>
      <c r="V133" s="1">
        <f>IF(('adjusted coverage'!V133*(0.95-'adjusted coverage'!W133))&lt;0,0,('adjusted coverage'!V133*(0.95-'adjusted coverage'!W133)))</f>
        <v>0</v>
      </c>
      <c r="W133" s="1">
        <f>'adjusted numbers'!V133-'adjusted numbers'!W133</f>
        <v>97.999959329999911</v>
      </c>
      <c r="X133" s="1">
        <f>'adjusted numbers'!W133-'adjusted numbers'!X133</f>
        <v>127.49993217000019</v>
      </c>
      <c r="Y133" s="1">
        <f>IF(('adjusted coverage'!Y133*(0.95-'adjusted coverage'!Z133))&lt;0,0,('adjusted coverage'!Y133*(0.95-'adjusted coverage'!Z133)))</f>
        <v>0</v>
      </c>
      <c r="Z133" s="1">
        <f>'adjusted numbers'!Y133-'adjusted numbers'!Z133</f>
        <v>62.29990956000006</v>
      </c>
      <c r="AA133" s="1">
        <f>'adjusted numbers'!Z133-'adjusted numbers'!AA133</f>
        <v>90.200078189999886</v>
      </c>
      <c r="AB133" s="1">
        <f>IF(('adjusted coverage'!AB133*(0.95-'adjusted coverage'!AC133))&lt;0,0,('adjusted coverage'!AB133*(0.95-'adjusted coverage'!AC133)))</f>
        <v>0</v>
      </c>
      <c r="AC133" s="1">
        <f>'adjusted numbers'!AB133-'adjusted numbers'!AC133</f>
        <v>68.599859789999982</v>
      </c>
      <c r="AD133" s="1">
        <f>'adjusted numbers'!AC133-'adjusted numbers'!AD133</f>
        <v>84.900062610000077</v>
      </c>
      <c r="AE133" s="1">
        <f>IF(('adjusted coverage'!AE133*(0.95-'adjusted coverage'!AF133))&lt;0,0,('adjusted coverage'!AE133*(0.95-'adjusted coverage'!AF133)))</f>
        <v>0</v>
      </c>
      <c r="AF133" s="1">
        <f>'adjusted numbers'!AE133-'adjusted numbers'!AF133</f>
        <v>68.600031570000283</v>
      </c>
      <c r="AG133" s="1">
        <f>'adjusted numbers'!AF133-'adjusted numbers'!AG133</f>
        <v>74.399914529999705</v>
      </c>
    </row>
    <row r="134" spans="1:33" x14ac:dyDescent="0.25">
      <c r="A134" t="s">
        <v>277</v>
      </c>
      <c r="B134" t="s">
        <v>278</v>
      </c>
      <c r="C134" t="s">
        <v>274</v>
      </c>
      <c r="D134" s="1">
        <f>IF(('adjusted coverage'!D134*(0.95-'adjusted coverage'!E134))&lt;0,0,('adjusted coverage'!D134*(0.95-'adjusted coverage'!E134)))</f>
        <v>0</v>
      </c>
      <c r="E134" s="1">
        <f>'adjusted numbers'!D134-'adjusted numbers'!E134</f>
        <v>75.591600000000426</v>
      </c>
      <c r="F134" s="1">
        <f>'adjusted numbers'!E134-'adjusted numbers'!F134</f>
        <v>110.07989999999995</v>
      </c>
      <c r="G134" s="1">
        <f>IF(('adjusted coverage'!G134*(0.95-'adjusted coverage'!H134))&lt;0,0,('adjusted coverage'!G134*(0.95-'adjusted coverage'!H134)))</f>
        <v>0</v>
      </c>
      <c r="H134" s="1">
        <f>'adjusted numbers'!G134-'adjusted numbers'!H134</f>
        <v>46.849600000000464</v>
      </c>
      <c r="I134" s="1">
        <f>'adjusted numbers'!H134-'adjusted numbers'!I134</f>
        <v>95.762399999999616</v>
      </c>
      <c r="J134" s="1">
        <f>IF(('adjusted coverage'!J134*(0.95-'adjusted coverage'!K134))&lt;0,0,('adjusted coverage'!J134*(0.95-'adjusted coverage'!K134)))</f>
        <v>0</v>
      </c>
      <c r="K134" s="1">
        <f>'adjusted numbers'!J134-'adjusted numbers'!K134</f>
        <v>76.950999999999794</v>
      </c>
      <c r="L134" s="1">
        <f>'adjusted numbers'!K134-'adjusted numbers'!L134</f>
        <v>102.10199999999986</v>
      </c>
      <c r="M134" s="1">
        <f>IF(('adjusted coverage'!M134*(0.95-'adjusted coverage'!N134))&lt;0,0,('adjusted coverage'!M134*(0.95-'adjusted coverage'!N134)))</f>
        <v>5.7194999999994396</v>
      </c>
      <c r="N134" s="1">
        <f>'adjusted numbers'!M134-'adjusted numbers'!N134</f>
        <v>103.86949999999956</v>
      </c>
      <c r="O134" s="1">
        <f>'adjusted numbers'!N134-'adjusted numbers'!O134</f>
        <v>111.58400000000051</v>
      </c>
      <c r="P134" s="1">
        <f>IF(('adjusted coverage'!P134*(0.95-'adjusted coverage'!Q134))&lt;0,0,('adjusted coverage'!P134*(0.95-'adjusted coverage'!Q134)))</f>
        <v>26.350080150000039</v>
      </c>
      <c r="Q134" s="1">
        <f>'adjusted numbers'!P134-'adjusted numbers'!Q134</f>
        <v>124.60008015000017</v>
      </c>
      <c r="R134" s="1">
        <f>'adjusted numbers'!Q134-'adjusted numbers'!R134</f>
        <v>85.399961099999928</v>
      </c>
      <c r="S134" s="1">
        <f>IF(('adjusted coverage'!S134*(0.95-'adjusted coverage'!T134))&lt;0,0,('adjusted coverage'!S134*(0.95-'adjusted coverage'!T134)))</f>
        <v>0</v>
      </c>
      <c r="T134" s="1">
        <f>'adjusted numbers'!S134-'adjusted numbers'!T134</f>
        <v>82.599992019999945</v>
      </c>
      <c r="U134" s="1">
        <f>'adjusted numbers'!T134-'adjusted numbers'!U134</f>
        <v>80.899991380000074</v>
      </c>
      <c r="V134" s="1">
        <f>IF(('adjusted coverage'!V134*(0.95-'adjusted coverage'!W134))&lt;0,0,('adjusted coverage'!V134*(0.95-'adjusted coverage'!W134)))</f>
        <v>0</v>
      </c>
      <c r="W134" s="1">
        <f>'adjusted numbers'!V134-'adjusted numbers'!W134</f>
        <v>80.499943439999925</v>
      </c>
      <c r="X134" s="1">
        <f>'adjusted numbers'!W134-'adjusted numbers'!X134</f>
        <v>64.500051960000064</v>
      </c>
      <c r="Y134" s="1">
        <f>IF(('adjusted coverage'!Y134*(0.95-'adjusted coverage'!Z134))&lt;0,0,('adjusted coverage'!Y134*(0.95-'adjusted coverage'!Z134)))</f>
        <v>0</v>
      </c>
      <c r="Z134" s="1">
        <f>'adjusted numbers'!Y134-'adjusted numbers'!Z134</f>
        <v>65.800054600000294</v>
      </c>
      <c r="AA134" s="1">
        <f>'adjusted numbers'!Z134-'adjusted numbers'!AA134</f>
        <v>56.69989889999988</v>
      </c>
      <c r="AB134" s="1">
        <f>IF(('adjusted coverage'!AB134*(0.95-'adjusted coverage'!AC134))&lt;0,0,('adjusted coverage'!AB134*(0.95-'adjusted coverage'!AC134)))</f>
        <v>0</v>
      </c>
      <c r="AC134" s="1">
        <f>'adjusted numbers'!AB134-'adjusted numbers'!AC134</f>
        <v>55.299944699999969</v>
      </c>
      <c r="AD134" s="1">
        <f>'adjusted numbers'!AC134-'adjusted numbers'!AD134</f>
        <v>61.700038200000108</v>
      </c>
      <c r="AE134" s="1">
        <f>IF(('adjusted coverage'!AE134*(0.95-'adjusted coverage'!AF134))&lt;0,0,('adjusted coverage'!AE134*(0.95-'adjusted coverage'!AF134)))</f>
        <v>0</v>
      </c>
      <c r="AF134" s="1">
        <f>'adjusted numbers'!AE134-'adjusted numbers'!AF134</f>
        <v>52.500048440000228</v>
      </c>
      <c r="AG134" s="1">
        <f>'adjusted numbers'!AF134-'adjusted numbers'!AG134</f>
        <v>59.999949659999857</v>
      </c>
    </row>
    <row r="135" spans="1:33" x14ac:dyDescent="0.25">
      <c r="A135" t="s">
        <v>279</v>
      </c>
      <c r="B135" t="s">
        <v>280</v>
      </c>
      <c r="C135" t="s">
        <v>274</v>
      </c>
      <c r="D135" s="1">
        <f>IF(('adjusted coverage'!D135*(0.95-'adjusted coverage'!E135))&lt;0,0,('adjusted coverage'!D135*(0.95-'adjusted coverage'!E135)))</f>
        <v>0</v>
      </c>
      <c r="E135" s="1">
        <f>'adjusted numbers'!D135-'adjusted numbers'!E135</f>
        <v>79.016000000000531</v>
      </c>
      <c r="F135" s="1">
        <f>'adjusted numbers'!E135-'adjusted numbers'!F135</f>
        <v>130.22999999999956</v>
      </c>
      <c r="G135" s="1">
        <f>IF(('adjusted coverage'!G135*(0.95-'adjusted coverage'!H135))&lt;0,0,('adjusted coverage'!G135*(0.95-'adjusted coverage'!H135)))</f>
        <v>0</v>
      </c>
      <c r="H135" s="1">
        <f>'adjusted numbers'!G135-'adjusted numbers'!H135</f>
        <v>59.186399999999594</v>
      </c>
      <c r="I135" s="1">
        <f>'adjusted numbers'!H135-'adjusted numbers'!I135</f>
        <v>116.30759999999964</v>
      </c>
      <c r="J135" s="1">
        <f>IF(('adjusted coverage'!J135*(0.95-'adjusted coverage'!K135))&lt;0,0,('adjusted coverage'!J135*(0.95-'adjusted coverage'!K135)))</f>
        <v>0</v>
      </c>
      <c r="K135" s="1">
        <f>'adjusted numbers'!J135-'adjusted numbers'!K135</f>
        <v>100.63690000000042</v>
      </c>
      <c r="L135" s="1">
        <f>'adjusted numbers'!K135-'adjusted numbers'!L135</f>
        <v>141.37910000000011</v>
      </c>
      <c r="M135" s="1">
        <f>IF(('adjusted coverage'!M135*(0.95-'adjusted coverage'!N135))&lt;0,0,('adjusted coverage'!M135*(0.95-'adjusted coverage'!N135)))</f>
        <v>0</v>
      </c>
      <c r="N135" s="1">
        <f>'adjusted numbers'!M135-'adjusted numbers'!N135</f>
        <v>123.40579999999954</v>
      </c>
      <c r="O135" s="1">
        <f>'adjusted numbers'!N135-'adjusted numbers'!O135</f>
        <v>145.54969999999958</v>
      </c>
      <c r="P135" s="1">
        <f>IF(('adjusted coverage'!P135*(0.95-'adjusted coverage'!Q135))&lt;0,0,('adjusted coverage'!P135*(0.95-'adjusted coverage'!Q135)))</f>
        <v>0</v>
      </c>
      <c r="Q135" s="1">
        <f>'adjusted numbers'!P135-'adjusted numbers'!Q135</f>
        <v>132.30000000000018</v>
      </c>
      <c r="R135" s="1">
        <f>'adjusted numbers'!Q135-'adjusted numbers'!R135</f>
        <v>123.19999999999982</v>
      </c>
      <c r="S135" s="1">
        <f>IF(('adjusted coverage'!S135*(0.95-'adjusted coverage'!T135))&lt;0,0,('adjusted coverage'!S135*(0.95-'adjusted coverage'!T135)))</f>
        <v>0</v>
      </c>
      <c r="T135" s="1">
        <f>'adjusted numbers'!S135-'adjusted numbers'!T135</f>
        <v>129.5000922600002</v>
      </c>
      <c r="U135" s="1">
        <f>'adjusted numbers'!T135-'adjusted numbers'!U135</f>
        <v>141.00003763999985</v>
      </c>
      <c r="V135" s="1">
        <f>IF(('adjusted coverage'!V135*(0.95-'adjusted coverage'!W135))&lt;0,0,('adjusted coverage'!V135*(0.95-'adjusted coverage'!W135)))</f>
        <v>0</v>
      </c>
      <c r="W135" s="1">
        <f>'adjusted numbers'!V135-'adjusted numbers'!W135</f>
        <v>123.20006607999994</v>
      </c>
      <c r="X135" s="1">
        <f>'adjusted numbers'!W135-'adjusted numbers'!X135</f>
        <v>159.79991352000025</v>
      </c>
      <c r="Y135" s="1">
        <f>IF(('adjusted coverage'!Y135*(0.95-'adjusted coverage'!Z135))&lt;0,0,('adjusted coverage'!Y135*(0.95-'adjusted coverage'!Z135)))</f>
        <v>0</v>
      </c>
      <c r="Z135" s="1">
        <f>'adjusted numbers'!Y135-'adjusted numbers'!Z135</f>
        <v>93.7999346900001</v>
      </c>
      <c r="AA135" s="1">
        <f>'adjusted numbers'!Z135-'adjusted numbers'!AA135</f>
        <v>107.70010761000003</v>
      </c>
      <c r="AB135" s="1">
        <f>IF(('adjusted coverage'!AB135*(0.95-'adjusted coverage'!AC135))&lt;0,0,('adjusted coverage'!AB135*(0.95-'adjusted coverage'!AC135)))</f>
        <v>0</v>
      </c>
      <c r="AC135" s="1">
        <f>'adjusted numbers'!AB135-'adjusted numbers'!AC135</f>
        <v>92.40012347999982</v>
      </c>
      <c r="AD135" s="1">
        <f>'adjusted numbers'!AC135-'adjusted numbers'!AD135</f>
        <v>130.59993242000019</v>
      </c>
      <c r="AE135" s="1">
        <f>IF(('adjusted coverage'!AE135*(0.95-'adjusted coverage'!AF135))&lt;0,0,('adjusted coverage'!AE135*(0.95-'adjusted coverage'!AF135)))</f>
        <v>0</v>
      </c>
      <c r="AF135" s="1">
        <f>'adjusted numbers'!AE135-'adjusted numbers'!AF135</f>
        <v>82.600006440000016</v>
      </c>
      <c r="AG135" s="1">
        <f>'adjusted numbers'!AF135-'adjusted numbers'!AG135</f>
        <v>113.90011206000008</v>
      </c>
    </row>
    <row r="136" spans="1:33" x14ac:dyDescent="0.25">
      <c r="A136" t="s">
        <v>281</v>
      </c>
      <c r="B136" t="s">
        <v>472</v>
      </c>
      <c r="C136" t="s">
        <v>274</v>
      </c>
      <c r="D136" s="1">
        <f>IF(('adjusted coverage'!D136*(0.95-'adjusted coverage'!E136))&lt;0,0,('adjusted coverage'!D136*(0.95-'adjusted coverage'!E136)))</f>
        <v>15.733899999999972</v>
      </c>
      <c r="E136" s="1">
        <f>'adjusted numbers'!D136-'adjusted numbers'!E136</f>
        <v>340.18389999999999</v>
      </c>
      <c r="F136" s="1">
        <f>'adjusted numbers'!E136-'adjusted numbers'!F136</f>
        <v>436.81710000000112</v>
      </c>
      <c r="G136" s="1">
        <f>IF(('adjusted coverage'!G136*(0.95-'adjusted coverage'!H136))&lt;0,0,('adjusted coverage'!G136*(0.95-'adjusted coverage'!H136)))</f>
        <v>0</v>
      </c>
      <c r="H136" s="1">
        <f>'adjusted numbers'!G136-'adjusted numbers'!H136</f>
        <v>282.78949999999895</v>
      </c>
      <c r="I136" s="1">
        <f>'adjusted numbers'!H136-'adjusted numbers'!I136</f>
        <v>449.41500000000087</v>
      </c>
      <c r="J136" s="1">
        <f>IF(('adjusted coverage'!J136*(0.95-'adjusted coverage'!K136))&lt;0,0,('adjusted coverage'!J136*(0.95-'adjusted coverage'!K136)))</f>
        <v>34.074199999998086</v>
      </c>
      <c r="K136" s="1">
        <f>'adjusted numbers'!J136-'adjusted numbers'!K136</f>
        <v>350.42419999999856</v>
      </c>
      <c r="L136" s="1">
        <f>'adjusted numbers'!K136-'adjusted numbers'!L136</f>
        <v>428.71629999999914</v>
      </c>
      <c r="M136" s="1">
        <f>IF(('adjusted coverage'!M136*(0.95-'adjusted coverage'!N136))&lt;0,0,('adjusted coverage'!M136*(0.95-'adjusted coverage'!N136)))</f>
        <v>94.464500000000811</v>
      </c>
      <c r="N136" s="1">
        <f>'adjusted numbers'!M136-'adjusted numbers'!N136</f>
        <v>399.16450000000077</v>
      </c>
      <c r="O136" s="1">
        <f>'adjusted numbers'!N136-'adjusted numbers'!O136</f>
        <v>433.63249999999971</v>
      </c>
      <c r="P136" s="1">
        <f>IF(('adjusted coverage'!P136*(0.95-'adjusted coverage'!Q136))&lt;0,0,('adjusted coverage'!P136*(0.95-'adjusted coverage'!Q136)))</f>
        <v>180.74991284999891</v>
      </c>
      <c r="Q136" s="1">
        <f>'adjusted numbers'!P136-'adjusted numbers'!Q136</f>
        <v>482.99991284999942</v>
      </c>
      <c r="R136" s="1">
        <f>'adjusted numbers'!Q136-'adjusted numbers'!R136</f>
        <v>387.99995715000023</v>
      </c>
      <c r="S136" s="1">
        <f>IF(('adjusted coverage'!S136*(0.95-'adjusted coverage'!T136))&lt;0,0,('adjusted coverage'!S136*(0.95-'adjusted coverage'!T136)))</f>
        <v>137.19983648000039</v>
      </c>
      <c r="T136" s="1">
        <f>'adjusted numbers'!S136-'adjusted numbers'!T136</f>
        <v>433.99983648000034</v>
      </c>
      <c r="U136" s="1">
        <f>'adjusted numbers'!T136-'adjusted numbers'!U136</f>
        <v>363.00017151999964</v>
      </c>
      <c r="V136" s="1">
        <f>IF(('adjusted coverage'!V136*(0.95-'adjusted coverage'!W136))&lt;0,0,('adjusted coverage'!V136*(0.95-'adjusted coverage'!W136)))</f>
        <v>43.349897519999466</v>
      </c>
      <c r="W136" s="1">
        <f>'adjusted numbers'!V136-'adjusted numbers'!W136</f>
        <v>363.29989751999983</v>
      </c>
      <c r="X136" s="1">
        <f>'adjusted numbers'!W136-'adjusted numbers'!X136</f>
        <v>363.20000913000058</v>
      </c>
      <c r="Y136" s="1">
        <f>IF(('adjusted coverage'!Y136*(0.95-'adjusted coverage'!Z136))&lt;0,0,('adjusted coverage'!Y136*(0.95-'adjusted coverage'!Z136)))</f>
        <v>17.050372470000514</v>
      </c>
      <c r="Z136" s="1">
        <f>'adjusted numbers'!Y136-'adjusted numbers'!Z136</f>
        <v>337.40037247000055</v>
      </c>
      <c r="AA136" s="1">
        <f>'adjusted numbers'!Z136-'adjusted numbers'!AA136</f>
        <v>339.60008777999974</v>
      </c>
      <c r="AB136" s="1">
        <f>IF(('adjusted coverage'!AB136*(0.95-'adjusted coverage'!AC136))&lt;0,0,('adjusted coverage'!AB136*(0.95-'adjusted coverage'!AC136)))</f>
        <v>28.150388009999926</v>
      </c>
      <c r="AC136" s="1">
        <f>'adjusted numbers'!AB136-'adjusted numbers'!AC136</f>
        <v>363.30038801000046</v>
      </c>
      <c r="AD136" s="1">
        <f>'adjusted numbers'!AC136-'adjusted numbers'!AD136</f>
        <v>378.69992723999985</v>
      </c>
      <c r="AE136" s="1">
        <f>IF(('adjusted coverage'!AE136*(0.95-'adjusted coverage'!AF136))&lt;0,0,('adjusted coverage'!AE136*(0.95-'adjusted coverage'!AF136)))</f>
        <v>0</v>
      </c>
      <c r="AF136" s="1">
        <f>'adjusted numbers'!AE136-'adjusted numbers'!AF136</f>
        <v>296.80005480999989</v>
      </c>
      <c r="AG136" s="1">
        <f>'adjusted numbers'!AF136-'adjusted numbers'!AG136</f>
        <v>332.19989204000012</v>
      </c>
    </row>
    <row r="137" spans="1:33" s="4" customFormat="1" x14ac:dyDescent="0.25">
      <c r="A137" s="4" t="s">
        <v>454</v>
      </c>
      <c r="B137" s="4" t="s">
        <v>433</v>
      </c>
      <c r="C137" s="4" t="s">
        <v>274</v>
      </c>
      <c r="D137" s="5">
        <f>SUM(D132:D136)</f>
        <v>15.733899999999972</v>
      </c>
      <c r="E137" s="5">
        <f t="shared" ref="E137:AG137" si="39">SUM(E132:E136)</f>
        <v>689.0394000000008</v>
      </c>
      <c r="F137" s="5">
        <f t="shared" si="39"/>
        <v>1048.1736000000008</v>
      </c>
      <c r="G137" s="5">
        <f t="shared" si="39"/>
        <v>0</v>
      </c>
      <c r="H137" s="5">
        <f t="shared" si="39"/>
        <v>572.56079999999884</v>
      </c>
      <c r="I137" s="5">
        <f t="shared" si="39"/>
        <v>1002.9847000000004</v>
      </c>
      <c r="J137" s="5">
        <f t="shared" si="39"/>
        <v>46.01989999999779</v>
      </c>
      <c r="K137" s="5">
        <f t="shared" si="39"/>
        <v>790.05009999999857</v>
      </c>
      <c r="L137" s="5">
        <f t="shared" si="39"/>
        <v>1114.5008999999986</v>
      </c>
      <c r="M137" s="5">
        <f t="shared" si="39"/>
        <v>155.86400000000032</v>
      </c>
      <c r="N137" s="5">
        <f t="shared" si="39"/>
        <v>914.22379999999976</v>
      </c>
      <c r="O137" s="5">
        <f t="shared" si="39"/>
        <v>1022.3382000000001</v>
      </c>
      <c r="P137" s="5">
        <f t="shared" si="39"/>
        <v>325.15001903999928</v>
      </c>
      <c r="Q137" s="5">
        <f t="shared" si="39"/>
        <v>1094.1000190400002</v>
      </c>
      <c r="R137" s="5">
        <f t="shared" si="39"/>
        <v>950.39985930999956</v>
      </c>
      <c r="S137" s="5">
        <f t="shared" si="39"/>
        <v>193.99984956999987</v>
      </c>
      <c r="T137" s="5">
        <f t="shared" si="39"/>
        <v>947.0999338500003</v>
      </c>
      <c r="U137" s="5">
        <f t="shared" si="39"/>
        <v>1001.9001800999999</v>
      </c>
      <c r="V137" s="5">
        <f t="shared" si="39"/>
        <v>67.649900319999489</v>
      </c>
      <c r="W137" s="5">
        <f t="shared" si="39"/>
        <v>840.69986916999983</v>
      </c>
      <c r="X137" s="5">
        <f t="shared" si="39"/>
        <v>922.29981478000104</v>
      </c>
      <c r="Y137" s="5">
        <f t="shared" si="39"/>
        <v>17.050372470000514</v>
      </c>
      <c r="Z137" s="5">
        <f t="shared" si="39"/>
        <v>671.30016800000135</v>
      </c>
      <c r="AA137" s="5">
        <f t="shared" si="39"/>
        <v>713.20014794999929</v>
      </c>
      <c r="AB137" s="5">
        <f t="shared" si="39"/>
        <v>28.150388009999926</v>
      </c>
      <c r="AC137" s="5">
        <f t="shared" si="39"/>
        <v>679.00025410000035</v>
      </c>
      <c r="AD137" s="5">
        <f t="shared" si="39"/>
        <v>770.99986755000009</v>
      </c>
      <c r="AE137" s="5">
        <f t="shared" si="39"/>
        <v>0</v>
      </c>
      <c r="AF137" s="5">
        <f t="shared" si="39"/>
        <v>590.80018242000051</v>
      </c>
      <c r="AG137" s="5">
        <f t="shared" si="39"/>
        <v>682.19980792999991</v>
      </c>
    </row>
    <row r="138" spans="1:33" x14ac:dyDescent="0.25">
      <c r="A138" t="s">
        <v>283</v>
      </c>
      <c r="B138" t="s">
        <v>284</v>
      </c>
      <c r="C138" t="s">
        <v>285</v>
      </c>
      <c r="D138" s="1">
        <f>IF(('adjusted coverage'!D138*(0.95-'adjusted coverage'!E138))&lt;0,0,('adjusted coverage'!D138*(0.95-'adjusted coverage'!E138)))</f>
        <v>264.97199999999998</v>
      </c>
      <c r="E138" s="1">
        <f>'adjusted numbers'!D138-'adjusted numbers'!E138</f>
        <v>335.97199999999998</v>
      </c>
      <c r="F138" s="1">
        <f>'adjusted numbers'!E138-'adjusted numbers'!F138</f>
        <v>304.44799999999998</v>
      </c>
      <c r="G138" s="1">
        <f>IF(('adjusted coverage'!G138*(0.95-'adjusted coverage'!H138))&lt;0,0,('adjusted coverage'!G138*(0.95-'adjusted coverage'!H138)))</f>
        <v>217.47749999999994</v>
      </c>
      <c r="H138" s="1">
        <f>'adjusted numbers'!G138-'adjusted numbers'!H138</f>
        <v>297.72749999999996</v>
      </c>
      <c r="I138" s="1">
        <f>'adjusted numbers'!H138-'adjusted numbers'!I138</f>
        <v>273.65250000000015</v>
      </c>
      <c r="J138" s="1">
        <f>IF(('adjusted coverage'!J138*(0.95-'adjusted coverage'!K138))&lt;0,0,('adjusted coverage'!J138*(0.95-'adjusted coverage'!K138)))</f>
        <v>93.611099999999794</v>
      </c>
      <c r="K138" s="1">
        <f>'adjusted numbers'!J138-'adjusted numbers'!K138</f>
        <v>168.26109999999994</v>
      </c>
      <c r="L138" s="1">
        <f>'adjusted numbers'!K138-'adjusted numbers'!L138</f>
        <v>201.25639999999999</v>
      </c>
      <c r="M138" s="1">
        <f>IF(('adjusted coverage'!M138*(0.95-'adjusted coverage'!N138))&lt;0,0,('adjusted coverage'!M138*(0.95-'adjusted coverage'!N138)))</f>
        <v>68.179199999999838</v>
      </c>
      <c r="N138" s="1">
        <f>'adjusted numbers'!M138-'adjusted numbers'!N138</f>
        <v>131.77919999999995</v>
      </c>
      <c r="O138" s="1">
        <f>'adjusted numbers'!N138-'adjusted numbers'!O138</f>
        <v>142.33680000000004</v>
      </c>
      <c r="P138" s="1">
        <f>IF(('adjusted coverage'!P138*(0.95-'adjusted coverage'!Q138))&lt;0,0,('adjusted coverage'!P138*(0.95-'adjusted coverage'!Q138)))</f>
        <v>91.100006300000018</v>
      </c>
      <c r="Q138" s="1">
        <f>'adjusted numbers'!P138-'adjusted numbers'!Q138</f>
        <v>166.60000630000013</v>
      </c>
      <c r="R138" s="1">
        <f>'adjusted numbers'!Q138-'adjusted numbers'!R138</f>
        <v>143.8999346999999</v>
      </c>
      <c r="S138" s="1">
        <f>IF(('adjusted coverage'!S138*(0.95-'adjusted coverage'!T138))&lt;0,0,('adjusted coverage'!S138*(0.95-'adjusted coverage'!T138)))</f>
        <v>71.150033530000002</v>
      </c>
      <c r="T138" s="1">
        <f>'adjusted numbers'!S138-'adjusted numbers'!T138</f>
        <v>145.60003353000002</v>
      </c>
      <c r="U138" s="1">
        <f>'adjusted numbers'!T138-'adjusted numbers'!U138</f>
        <v>133.40000136999993</v>
      </c>
      <c r="V138" s="1">
        <f>IF(('adjusted coverage'!V138*(0.95-'adjusted coverage'!W138))&lt;0,0,('adjusted coverage'!V138*(0.95-'adjusted coverage'!W138)))</f>
        <v>140.54998256999986</v>
      </c>
      <c r="W138" s="1">
        <f>'adjusted numbers'!V138-'adjusted numbers'!W138</f>
        <v>249.89998257000002</v>
      </c>
      <c r="X138" s="1">
        <f>'adjusted numbers'!W138-'adjusted numbers'!X138</f>
        <v>792.09999468000001</v>
      </c>
      <c r="Y138" s="1">
        <f>IF(('adjusted coverage'!Y138*(0.95-'adjusted coverage'!Z138))&lt;0,0,('adjusted coverage'!Y138*(0.95-'adjusted coverage'!Z138)))</f>
        <v>102.70008161999981</v>
      </c>
      <c r="Z138" s="1">
        <f>'adjusted numbers'!Y138-'adjusted numbers'!Z138</f>
        <v>217.00008161999995</v>
      </c>
      <c r="AA138" s="1">
        <f>'adjusted numbers'!Z138-'adjusted numbers'!AA138</f>
        <v>186.00000137999996</v>
      </c>
      <c r="AB138" s="1">
        <f>IF(('adjusted coverage'!AB138*(0.95-'adjusted coverage'!AC138))&lt;0,0,('adjusted coverage'!AB138*(0.95-'adjusted coverage'!AC138)))</f>
        <v>59.300049840000113</v>
      </c>
      <c r="AC138" s="1">
        <f>'adjusted numbers'!AB138-'adjusted numbers'!AC138</f>
        <v>175.70004984000025</v>
      </c>
      <c r="AD138" s="1">
        <f>'adjusted numbers'!AC138-'adjusted numbers'!AD138</f>
        <v>157.2999801599999</v>
      </c>
      <c r="AE138" s="1">
        <f>IF(('adjusted coverage'!AE138*(0.95-'adjusted coverage'!AF138))&lt;0,0,('adjusted coverage'!AE138*(0.95-'adjusted coverage'!AF138)))</f>
        <v>26.049857269999936</v>
      </c>
      <c r="AF138" s="1">
        <f>'adjusted numbers'!AE138-'adjusted numbers'!AF138</f>
        <v>149.09985727000003</v>
      </c>
      <c r="AG138" s="1">
        <f>'adjusted numbers'!AF138-'adjusted numbers'!AG138</f>
        <v>163.40013763000024</v>
      </c>
    </row>
    <row r="139" spans="1:33" x14ac:dyDescent="0.25">
      <c r="A139" t="s">
        <v>286</v>
      </c>
      <c r="B139" t="s">
        <v>287</v>
      </c>
      <c r="C139" t="s">
        <v>285</v>
      </c>
      <c r="D139" s="1">
        <f>IF(('adjusted coverage'!D139*(0.95-'adjusted coverage'!E139))&lt;0,0,('adjusted coverage'!D139*(0.95-'adjusted coverage'!E139)))</f>
        <v>160.37799999999993</v>
      </c>
      <c r="E139" s="1">
        <f>'adjusted numbers'!D139-'adjusted numbers'!E139</f>
        <v>340.57799999999997</v>
      </c>
      <c r="F139" s="1">
        <f>'adjusted numbers'!E139-'adjusted numbers'!F139</f>
        <v>556.81799999999976</v>
      </c>
      <c r="G139" s="1">
        <f>IF(('adjusted coverage'!G139*(0.95-'adjusted coverage'!H139))&lt;0,0,('adjusted coverage'!G139*(0.95-'adjusted coverage'!H139)))</f>
        <v>216.03899999999956</v>
      </c>
      <c r="H139" s="1">
        <f>'adjusted numbers'!G139-'adjusted numbers'!H139</f>
        <v>394.28899999999976</v>
      </c>
      <c r="I139" s="1">
        <f>'adjusted numbers'!H139-'adjusted numbers'!I139</f>
        <v>676.99350000000004</v>
      </c>
      <c r="J139" s="1">
        <f>IF(('adjusted coverage'!J139*(0.95-'adjusted coverage'!K139))&lt;0,0,('adjusted coverage'!J139*(0.95-'adjusted coverage'!K139)))</f>
        <v>271.46599999999955</v>
      </c>
      <c r="K139" s="1">
        <f>'adjusted numbers'!J139-'adjusted numbers'!K139</f>
        <v>443.71599999999989</v>
      </c>
      <c r="L139" s="1">
        <f>'adjusted numbers'!K139-'adjusted numbers'!L139</f>
        <v>801.6515000000004</v>
      </c>
      <c r="M139" s="1">
        <f>IF(('adjusted coverage'!M139*(0.95-'adjusted coverage'!N139))&lt;0,0,('adjusted coverage'!M139*(0.95-'adjusted coverage'!N139)))</f>
        <v>382.27059999999989</v>
      </c>
      <c r="N139" s="1">
        <f>'adjusted numbers'!M139-'adjusted numbers'!N139</f>
        <v>558.92059999999992</v>
      </c>
      <c r="O139" s="1">
        <f>'adjusted numbers'!N139-'adjusted numbers'!O139</f>
        <v>771.25390000000016</v>
      </c>
      <c r="P139" s="1">
        <f>IF(('adjusted coverage'!P139*(0.95-'adjusted coverage'!Q139))&lt;0,0,('adjusted coverage'!P139*(0.95-'adjusted coverage'!Q139)))</f>
        <v>457.69996415999992</v>
      </c>
      <c r="Q139" s="1">
        <f>'adjusted numbers'!P139-'adjusted numbers'!Q139</f>
        <v>632.09996416000013</v>
      </c>
      <c r="R139" s="1">
        <f>'adjusted numbers'!Q139-'adjusted numbers'!R139</f>
        <v>766.40003264000006</v>
      </c>
      <c r="S139" s="1">
        <f>IF(('adjusted coverage'!S139*(0.95-'adjusted coverage'!T139))&lt;0,0,('adjusted coverage'!S139*(0.95-'adjusted coverage'!T139)))</f>
        <v>654.24999999999966</v>
      </c>
      <c r="T139" s="1">
        <f>'adjusted numbers'!S139-'adjusted numbers'!T139</f>
        <v>845.59999999999991</v>
      </c>
      <c r="U139" s="1">
        <f>'adjusted numbers'!T139-'adjusted numbers'!U139</f>
        <v>873.40000000000009</v>
      </c>
      <c r="V139" s="1">
        <f>IF(('adjusted coverage'!V139*(0.95-'adjusted coverage'!W139))&lt;0,0,('adjusted coverage'!V139*(0.95-'adjusted coverage'!W139)))</f>
        <v>288.65008112999959</v>
      </c>
      <c r="W139" s="1">
        <f>'adjusted numbers'!V139-'adjusted numbers'!W139</f>
        <v>482.30008112999985</v>
      </c>
      <c r="X139" s="1">
        <f>'adjusted numbers'!W139-'adjusted numbers'!X139</f>
        <v>422.7001495200002</v>
      </c>
      <c r="Y139" s="1">
        <f>IF(('adjusted coverage'!Y139*(0.95-'adjusted coverage'!Z139))&lt;0,0,('adjusted coverage'!Y139*(0.95-'adjusted coverage'!Z139)))</f>
        <v>201.69994680000011</v>
      </c>
      <c r="Z139" s="1">
        <f>'adjusted numbers'!Y139-'adjusted numbers'!Z139</f>
        <v>399.69994680000036</v>
      </c>
      <c r="AA139" s="1">
        <f>'adjusted numbers'!Z139-'adjusted numbers'!AA139</f>
        <v>464.29998119999982</v>
      </c>
      <c r="AB139" s="1">
        <f>IF(('adjusted coverage'!AB139*(0.95-'adjusted coverage'!AC139))&lt;0,0,('adjusted coverage'!AB139*(0.95-'adjusted coverage'!AC139)))</f>
        <v>108.15005123999978</v>
      </c>
      <c r="AC139" s="1">
        <f>'adjusted numbers'!AB139-'adjusted numbers'!AC139</f>
        <v>304.50005124000018</v>
      </c>
      <c r="AD139" s="1">
        <f>'adjusted numbers'!AC139-'adjusted numbers'!AD139</f>
        <v>364.49993810999968</v>
      </c>
      <c r="AE139" s="1">
        <f>IF(('adjusted coverage'!AE139*(0.95-'adjusted coverage'!AF139))&lt;0,0,('adjusted coverage'!AE139*(0.95-'adjusted coverage'!AF139)))</f>
        <v>0</v>
      </c>
      <c r="AF139" s="1">
        <f>'adjusted numbers'!AE139-'adjusted numbers'!AF139</f>
        <v>139.3002483600003</v>
      </c>
      <c r="AG139" s="1">
        <f>'adjusted numbers'!AF139-'adjusted numbers'!AG139</f>
        <v>196.6997980899996</v>
      </c>
    </row>
    <row r="140" spans="1:33" x14ac:dyDescent="0.25">
      <c r="A140" t="s">
        <v>288</v>
      </c>
      <c r="B140" t="s">
        <v>289</v>
      </c>
      <c r="C140" t="s">
        <v>285</v>
      </c>
      <c r="D140" s="1">
        <f>IF(('adjusted coverage'!D140*(0.95-'adjusted coverage'!E140))&lt;0,0,('adjusted coverage'!D140*(0.95-'adjusted coverage'!E140)))</f>
        <v>325.54979999999972</v>
      </c>
      <c r="E140" s="1">
        <f>'adjusted numbers'!D140-'adjusted numbers'!E140</f>
        <v>484.19979999999987</v>
      </c>
      <c r="F140" s="1">
        <f>'adjusted numbers'!E140-'adjusted numbers'!F140</f>
        <v>792.9327000000003</v>
      </c>
      <c r="G140" s="1">
        <f>IF(('adjusted coverage'!G140*(0.95-'adjusted coverage'!H140))&lt;0,0,('adjusted coverage'!G140*(0.95-'adjusted coverage'!H140)))</f>
        <v>294.35240000000005</v>
      </c>
      <c r="H140" s="1">
        <f>'adjusted numbers'!G140-'adjusted numbers'!H140</f>
        <v>448.30240000000003</v>
      </c>
      <c r="I140" s="1">
        <f>'adjusted numbers'!H140-'adjusted numbers'!I140</f>
        <v>484.91359999999986</v>
      </c>
      <c r="J140" s="1">
        <f>IF(('adjusted coverage'!J140*(0.95-'adjusted coverage'!K140))&lt;0,0,('adjusted coverage'!J140*(0.95-'adjusted coverage'!K140)))</f>
        <v>355.00419999999986</v>
      </c>
      <c r="K140" s="1">
        <f>'adjusted numbers'!J140-'adjusted numbers'!K140</f>
        <v>519.05420000000004</v>
      </c>
      <c r="L140" s="1">
        <f>'adjusted numbers'!K140-'adjusted numbers'!L140</f>
        <v>773.6597999999999</v>
      </c>
      <c r="M140" s="1">
        <f>IF(('adjusted coverage'!M140*(0.95-'adjusted coverage'!N140))&lt;0,0,('adjusted coverage'!M140*(0.95-'adjusted coverage'!N140)))</f>
        <v>0</v>
      </c>
      <c r="N140" s="1">
        <f>'adjusted numbers'!M140-'adjusted numbers'!N140</f>
        <v>123.11040000000003</v>
      </c>
      <c r="O140" s="1">
        <f>'adjusted numbers'!N140-'adjusted numbers'!O140</f>
        <v>884.0315999999998</v>
      </c>
      <c r="P140" s="1">
        <f>IF(('adjusted coverage'!P140*(0.95-'adjusted coverage'!Q140))&lt;0,0,('adjusted coverage'!P140*(0.95-'adjusted coverage'!Q140)))</f>
        <v>550.95012180000026</v>
      </c>
      <c r="Q140" s="1">
        <f>'adjusted numbers'!P140-'adjusted numbers'!Q140</f>
        <v>690.90012180000031</v>
      </c>
      <c r="R140" s="1">
        <f>'adjusted numbers'!Q140-'adjusted numbers'!R140</f>
        <v>659.09998304999976</v>
      </c>
      <c r="S140" s="1">
        <f>IF(('adjusted coverage'!S140*(0.95-'adjusted coverage'!T140))&lt;0,0,('adjusted coverage'!S140*(0.95-'adjusted coverage'!T140)))</f>
        <v>645.65014581000003</v>
      </c>
      <c r="T140" s="1">
        <f>'adjusted numbers'!S140-'adjusted numbers'!T140</f>
        <v>816.20014581000032</v>
      </c>
      <c r="U140" s="1">
        <f>'adjusted numbers'!T140-'adjusted numbers'!U140</f>
        <v>812.29994018999992</v>
      </c>
      <c r="V140" s="1">
        <f>IF(('adjusted coverage'!V140*(0.95-'adjusted coverage'!W140))&lt;0,0,('adjusted coverage'!V140*(0.95-'adjusted coverage'!W140)))</f>
        <v>480.60000251999986</v>
      </c>
      <c r="W140" s="1">
        <f>'adjusted numbers'!V140-'adjusted numbers'!W140</f>
        <v>672.00000252000018</v>
      </c>
      <c r="X140" s="1">
        <f>'adjusted numbers'!W140-'adjusted numbers'!X140</f>
        <v>627.49996187999977</v>
      </c>
      <c r="Y140" s="1">
        <f>IF(('adjusted coverage'!Y140*(0.95-'adjusted coverage'!Z140))&lt;0,0,('adjusted coverage'!Y140*(0.95-'adjusted coverage'!Z140)))</f>
        <v>364.89998431999959</v>
      </c>
      <c r="Z140" s="1">
        <f>'adjusted numbers'!Y140-'adjusted numbers'!Z140</f>
        <v>562.09998431999975</v>
      </c>
      <c r="AA140" s="1">
        <f>'adjusted numbers'!Z140-'adjusted numbers'!AA140</f>
        <v>507.40001728000016</v>
      </c>
      <c r="AB140" s="1">
        <f>IF(('adjusted coverage'!AB140*(0.95-'adjusted coverage'!AC140))&lt;0,0,('adjusted coverage'!AB140*(0.95-'adjusted coverage'!AC140)))</f>
        <v>109.79980679999994</v>
      </c>
      <c r="AC140" s="1">
        <f>'adjusted numbers'!AB140-'adjusted numbers'!AC140</f>
        <v>301.69980680000026</v>
      </c>
      <c r="AD140" s="1">
        <f>'adjusted numbers'!AC140-'adjusted numbers'!AD140</f>
        <v>298.3001064</v>
      </c>
      <c r="AE140" s="1">
        <f>IF(('adjusted coverage'!AE140*(0.95-'adjusted coverage'!AF140))&lt;0,0,('adjusted coverage'!AE140*(0.95-'adjusted coverage'!AF140)))</f>
        <v>99.599945119999376</v>
      </c>
      <c r="AF140" s="1">
        <f>'adjusted numbers'!AE140-'adjusted numbers'!AF140</f>
        <v>307.99994511999967</v>
      </c>
      <c r="AG140" s="1">
        <f>'adjusted numbers'!AF140-'adjusted numbers'!AG140</f>
        <v>278.00001488000044</v>
      </c>
    </row>
    <row r="141" spans="1:33" x14ac:dyDescent="0.25">
      <c r="A141" t="s">
        <v>290</v>
      </c>
      <c r="B141" t="s">
        <v>291</v>
      </c>
      <c r="C141" t="s">
        <v>285</v>
      </c>
      <c r="D141" s="1">
        <f>IF(('adjusted coverage'!D141*(0.95-'adjusted coverage'!E141))&lt;0,0,('adjusted coverage'!D141*(0.95-'adjusted coverage'!E141)))</f>
        <v>507.2928999999998</v>
      </c>
      <c r="E141" s="1">
        <f>'adjusted numbers'!D141-'adjusted numbers'!E141</f>
        <v>763.24290000000019</v>
      </c>
      <c r="F141" s="1">
        <f>'adjusted numbers'!E141-'adjusted numbers'!F141</f>
        <v>1123.1085999999996</v>
      </c>
      <c r="G141" s="1">
        <f>IF(('adjusted coverage'!G141*(0.95-'adjusted coverage'!H141))&lt;0,0,('adjusted coverage'!G141*(0.95-'adjusted coverage'!H141)))</f>
        <v>476.85199999999986</v>
      </c>
      <c r="H141" s="1">
        <f>'adjusted numbers'!G141-'adjusted numbers'!H141</f>
        <v>722.65200000000004</v>
      </c>
      <c r="I141" s="1">
        <f>'adjusted numbers'!H141-'adjusted numbers'!I141</f>
        <v>1017.6120000000001</v>
      </c>
      <c r="J141" s="1">
        <f>IF(('adjusted coverage'!J141*(0.95-'adjusted coverage'!K141))&lt;0,0,('adjusted coverage'!J141*(0.95-'adjusted coverage'!K141)))</f>
        <v>505.17749999999955</v>
      </c>
      <c r="K141" s="1">
        <f>'adjusted numbers'!J141-'adjusted numbers'!K141</f>
        <v>746.42749999999978</v>
      </c>
      <c r="L141" s="1">
        <f>'adjusted numbers'!K141-'adjusted numbers'!L141</f>
        <v>932.67250000000013</v>
      </c>
      <c r="M141" s="1">
        <f>IF(('adjusted coverage'!M141*(0.95-'adjusted coverage'!N141))&lt;0,0,('adjusted coverage'!M141*(0.95-'adjusted coverage'!N141)))</f>
        <v>383.04499999999985</v>
      </c>
      <c r="N141" s="1">
        <f>'adjusted numbers'!M141-'adjusted numbers'!N141</f>
        <v>613.79500000000007</v>
      </c>
      <c r="O141" s="1">
        <f>'adjusted numbers'!N141-'adjusted numbers'!O141</f>
        <v>816.85500000000002</v>
      </c>
      <c r="P141" s="1">
        <f>IF(('adjusted coverage'!P141*(0.95-'adjusted coverage'!Q141))&lt;0,0,('adjusted coverage'!P141*(0.95-'adjusted coverage'!Q141)))</f>
        <v>245.24996485999941</v>
      </c>
      <c r="Q141" s="1">
        <f>'adjusted numbers'!P141-'adjusted numbers'!Q141</f>
        <v>456.39996485999973</v>
      </c>
      <c r="R141" s="1">
        <f>'adjusted numbers'!Q141-'adjusted numbers'!R141</f>
        <v>735.0998481900001</v>
      </c>
      <c r="S141" s="1">
        <f>IF(('adjusted coverage'!S141*(0.95-'adjusted coverage'!T141))&lt;0,0,('adjusted coverage'!S141*(0.95-'adjusted coverage'!T141)))</f>
        <v>271.35008588999995</v>
      </c>
      <c r="T141" s="1">
        <f>'adjusted numbers'!S141-'adjusted numbers'!T141</f>
        <v>487.20008589000008</v>
      </c>
      <c r="U141" s="1">
        <f>'adjusted numbers'!T141-'adjusted numbers'!U141</f>
        <v>629.29979615999946</v>
      </c>
      <c r="V141" s="1">
        <f>IF(('adjusted coverage'!V141*(0.95-'adjusted coverage'!W141))&lt;0,0,('adjusted coverage'!V141*(0.95-'adjusted coverage'!W141)))</f>
        <v>179.09995799999967</v>
      </c>
      <c r="W141" s="1">
        <f>'adjusted numbers'!V141-'adjusted numbers'!W141</f>
        <v>411.59995799999979</v>
      </c>
      <c r="X141" s="1">
        <f>'adjusted numbers'!W141-'adjusted numbers'!X141</f>
        <v>560.90011200000026</v>
      </c>
      <c r="Y141" s="1">
        <f>IF(('adjusted coverage'!Y141*(0.95-'adjusted coverage'!Z141))&lt;0,0,('adjusted coverage'!Y141*(0.95-'adjusted coverage'!Z141)))</f>
        <v>93.949977599999357</v>
      </c>
      <c r="Z141" s="1">
        <f>'adjusted numbers'!Y141-'adjusted numbers'!Z141</f>
        <v>328.29997759999969</v>
      </c>
      <c r="AA141" s="1">
        <f>'adjusted numbers'!Z141-'adjusted numbers'!AA141</f>
        <v>437.69994765000047</v>
      </c>
      <c r="AB141" s="1">
        <f>IF(('adjusted coverage'!AB141*(0.95-'adjusted coverage'!AC141))&lt;0,0,('adjusted coverage'!AB141*(0.95-'adjusted coverage'!AC141)))</f>
        <v>104.20017920000026</v>
      </c>
      <c r="AC141" s="1">
        <f>'adjusted numbers'!AB141-'adjusted numbers'!AC141</f>
        <v>342.30017920000046</v>
      </c>
      <c r="AD141" s="1">
        <f>'adjusted numbers'!AC141-'adjusted numbers'!AD141</f>
        <v>496.19992379999985</v>
      </c>
      <c r="AE141" s="1">
        <f>IF(('adjusted coverage'!AE141*(0.95-'adjusted coverage'!AF141))&lt;0,0,('adjusted coverage'!AE141*(0.95-'adjusted coverage'!AF141)))</f>
        <v>106.60003359999976</v>
      </c>
      <c r="AF141" s="1">
        <f>'adjusted numbers'!AE141-'adjusted numbers'!AF141</f>
        <v>358.40003359999992</v>
      </c>
      <c r="AG141" s="1">
        <f>'adjusted numbers'!AF141-'adjusted numbers'!AG141</f>
        <v>574.59979420000036</v>
      </c>
    </row>
    <row r="142" spans="1:33" x14ac:dyDescent="0.25">
      <c r="A142" t="s">
        <v>292</v>
      </c>
      <c r="B142" t="s">
        <v>293</v>
      </c>
      <c r="C142" t="s">
        <v>285</v>
      </c>
      <c r="D142" s="1">
        <f>IF(('adjusted coverage'!D142*(0.95-'adjusted coverage'!E142))&lt;0,0,('adjusted coverage'!D142*(0.95-'adjusted coverage'!E142)))</f>
        <v>375.54399999999993</v>
      </c>
      <c r="E142" s="1">
        <f>'adjusted numbers'!D142-'adjusted numbers'!E142</f>
        <v>556.09400000000005</v>
      </c>
      <c r="F142" s="1">
        <f>'adjusted numbers'!E142-'adjusted numbers'!F142</f>
        <v>745.67149999999992</v>
      </c>
      <c r="G142" s="1">
        <f>IF(('adjusted coverage'!G142*(0.95-'adjusted coverage'!H142))&lt;0,0,('adjusted coverage'!G142*(0.95-'adjusted coverage'!H142)))</f>
        <v>554.82889999999998</v>
      </c>
      <c r="H142" s="1">
        <f>'adjusted numbers'!G142-'adjusted numbers'!H142</f>
        <v>736.97890000000007</v>
      </c>
      <c r="I142" s="1">
        <f>'adjusted numbers'!H142-'adjusted numbers'!I142</f>
        <v>742.07909999999993</v>
      </c>
      <c r="J142" s="1">
        <f>IF(('adjusted coverage'!J142*(0.95-'adjusted coverage'!K142))&lt;0,0,('adjusted coverage'!J142*(0.95-'adjusted coverage'!K142)))</f>
        <v>494.81740000000019</v>
      </c>
      <c r="K142" s="1">
        <f>'adjusted numbers'!J142-'adjusted numbers'!K142</f>
        <v>671.91740000000027</v>
      </c>
      <c r="L142" s="1">
        <f>'adjusted numbers'!K142-'adjusted numbers'!L142</f>
        <v>759.05059999999958</v>
      </c>
      <c r="M142" s="1">
        <f>IF(('adjusted coverage'!M142*(0.95-'adjusted coverage'!N142))&lt;0,0,('adjusted coverage'!M142*(0.95-'adjusted coverage'!N142)))</f>
        <v>473.86239999999975</v>
      </c>
      <c r="N142" s="1">
        <f>'adjusted numbers'!M142-'adjusted numbers'!N142</f>
        <v>643.46239999999989</v>
      </c>
      <c r="O142" s="1">
        <f>'adjusted numbers'!N142-'adjusted numbers'!O142</f>
        <v>704.85760000000028</v>
      </c>
      <c r="P142" s="1">
        <f>IF(('adjusted coverage'!P142*(0.95-'adjusted coverage'!Q142))&lt;0,0,('adjusted coverage'!P142*(0.95-'adjusted coverage'!Q142)))</f>
        <v>554.60004480000032</v>
      </c>
      <c r="Q142" s="1">
        <f>'adjusted numbers'!P142-'adjusted numbers'!Q142</f>
        <v>732.20004480000034</v>
      </c>
      <c r="R142" s="1">
        <f>'adjusted numbers'!Q142-'adjusted numbers'!R142</f>
        <v>778.29985439999973</v>
      </c>
      <c r="S142" s="1">
        <f>IF(('adjusted coverage'!S142*(0.95-'adjusted coverage'!T142))&lt;0,0,('adjusted coverage'!S142*(0.95-'adjusted coverage'!T142)))</f>
        <v>569.60000000000014</v>
      </c>
      <c r="T142" s="1">
        <f>'adjusted numbers'!S142-'adjusted numbers'!T142</f>
        <v>744.80000000000018</v>
      </c>
      <c r="U142" s="1">
        <f>'adjusted numbers'!T142-'adjusted numbers'!U142</f>
        <v>727.19999999999982</v>
      </c>
      <c r="V142" s="1">
        <f>IF(('adjusted coverage'!V142*(0.95-'adjusted coverage'!W142))&lt;0,0,('adjusted coverage'!V142*(0.95-'adjusted coverage'!W142)))</f>
        <v>270</v>
      </c>
      <c r="W142" s="1">
        <f>'adjusted numbers'!V142-'adjusted numbers'!W142</f>
        <v>462</v>
      </c>
      <c r="X142" s="1">
        <f>'adjusted numbers'!W142-'adjusted numbers'!X142</f>
        <v>576</v>
      </c>
      <c r="Y142" s="1">
        <f>IF(('adjusted coverage'!Y142*(0.95-'adjusted coverage'!Z142))&lt;0,0,('adjusted coverage'!Y142*(0.95-'adjusted coverage'!Z142)))</f>
        <v>111.25010527999994</v>
      </c>
      <c r="Z142" s="1">
        <f>'adjusted numbers'!Y142-'adjusted numbers'!Z142</f>
        <v>305.90010527999993</v>
      </c>
      <c r="AA142" s="1">
        <f>'adjusted numbers'!Z142-'adjusted numbers'!AA142</f>
        <v>444.09997022000016</v>
      </c>
      <c r="AB142" s="1">
        <f>IF(('adjusted coverage'!AB142*(0.95-'adjusted coverage'!AC142))&lt;0,0,('adjusted coverage'!AB142*(0.95-'adjusted coverage'!AC142)))</f>
        <v>124.44994196999997</v>
      </c>
      <c r="AC142" s="1">
        <f>'adjusted numbers'!AB142-'adjusted numbers'!AC142</f>
        <v>330.39994197000033</v>
      </c>
      <c r="AD142" s="1">
        <f>'adjusted numbers'!AC142-'adjusted numbers'!AD142</f>
        <v>416.59986138000022</v>
      </c>
      <c r="AE142" s="1">
        <f>IF(('adjusted coverage'!AE142*(0.95-'adjusted coverage'!AF142))&lt;0,0,('adjusted coverage'!AE142*(0.95-'adjusted coverage'!AF142)))</f>
        <v>149.00004396000008</v>
      </c>
      <c r="AF142" s="1">
        <f>'adjusted numbers'!AE142-'adjusted numbers'!AF142</f>
        <v>355.60004396000022</v>
      </c>
      <c r="AG142" s="1">
        <f>'adjusted numbers'!AF142-'adjusted numbers'!AG142</f>
        <v>387.40008123999996</v>
      </c>
    </row>
    <row r="143" spans="1:33" x14ac:dyDescent="0.25">
      <c r="A143" t="s">
        <v>294</v>
      </c>
      <c r="B143" t="s">
        <v>295</v>
      </c>
      <c r="C143" t="s">
        <v>285</v>
      </c>
      <c r="D143" s="1">
        <f>IF(('adjusted coverage'!D143*(0.95-'adjusted coverage'!E143))&lt;0,0,('adjusted coverage'!D143*(0.95-'adjusted coverage'!E143)))</f>
        <v>389.3536000000002</v>
      </c>
      <c r="E143" s="1">
        <f>'adjusted numbers'!D143-'adjusted numbers'!E143</f>
        <v>562.55360000000019</v>
      </c>
      <c r="F143" s="1">
        <f>'adjusted numbers'!E143-'adjusted numbers'!F143</f>
        <v>679.29039999999986</v>
      </c>
      <c r="G143" s="1">
        <f>IF(('adjusted coverage'!G143*(0.95-'adjusted coverage'!H143))&lt;0,0,('adjusted coverage'!G143*(0.95-'adjusted coverage'!H143)))</f>
        <v>367.37279999999993</v>
      </c>
      <c r="H143" s="1">
        <f>'adjusted numbers'!G143-'adjusted numbers'!H143</f>
        <v>526.82279999999992</v>
      </c>
      <c r="I143" s="1">
        <f>'adjusted numbers'!H143-'adjusted numbers'!I143</f>
        <v>559.0317</v>
      </c>
      <c r="J143" s="1">
        <f>IF(('adjusted coverage'!J143*(0.95-'adjusted coverage'!K143))&lt;0,0,('adjusted coverage'!J143*(0.95-'adjusted coverage'!K143)))</f>
        <v>367.49299999999971</v>
      </c>
      <c r="K143" s="1">
        <f>'adjusted numbers'!J143-'adjusted numbers'!K143</f>
        <v>531.99299999999994</v>
      </c>
      <c r="L143" s="1">
        <f>'adjusted numbers'!K143-'adjusted numbers'!L143</f>
        <v>703.40200000000004</v>
      </c>
      <c r="M143" s="1">
        <f>IF(('adjusted coverage'!M143*(0.95-'adjusted coverage'!N143))&lt;0,0,('adjusted coverage'!M143*(0.95-'adjusted coverage'!N143)))</f>
        <v>382.92620000000011</v>
      </c>
      <c r="N143" s="1">
        <f>'adjusted numbers'!M143-'adjusted numbers'!N143</f>
        <v>544.22620000000006</v>
      </c>
      <c r="O143" s="1">
        <f>'adjusted numbers'!N143-'adjusted numbers'!O143</f>
        <v>647.7808</v>
      </c>
      <c r="P143" s="1">
        <f>IF(('adjusted coverage'!P143*(0.95-'adjusted coverage'!Q143))&lt;0,0,('adjusted coverage'!P143*(0.95-'adjusted coverage'!Q143)))</f>
        <v>424.20015399999994</v>
      </c>
      <c r="Q143" s="1">
        <f>'adjusted numbers'!P143-'adjusted numbers'!Q143</f>
        <v>546.70015400000011</v>
      </c>
      <c r="R143" s="1">
        <f>'adjusted numbers'!Q143-'adjusted numbers'!R143</f>
        <v>494.79999099999986</v>
      </c>
      <c r="S143" s="1">
        <f>IF(('adjusted coverage'!S143*(0.95-'adjusted coverage'!T143))&lt;0,0,('adjusted coverage'!S143*(0.95-'adjusted coverage'!T143)))</f>
        <v>520.05000273000007</v>
      </c>
      <c r="T143" s="1">
        <f>'adjusted numbers'!S143-'adjusted numbers'!T143</f>
        <v>705.60000273000014</v>
      </c>
      <c r="U143" s="1">
        <f>'adjusted numbers'!T143-'adjusted numbers'!U143</f>
        <v>699.39999791999981</v>
      </c>
      <c r="V143" s="1">
        <f>IF(('adjusted coverage'!V143*(0.95-'adjusted coverage'!W143))&lt;0,0,('adjusted coverage'!V143*(0.95-'adjusted coverage'!W143)))</f>
        <v>419.75002764999982</v>
      </c>
      <c r="W143" s="1">
        <f>'adjusted numbers'!V143-'adjusted numbers'!W143</f>
        <v>609.00002764999999</v>
      </c>
      <c r="X143" s="1">
        <f>'adjusted numbers'!W143-'adjusted numbers'!X143</f>
        <v>684.50006609999991</v>
      </c>
      <c r="Y143" s="1">
        <f>IF(('adjusted coverage'!Y143*(0.95-'adjusted coverage'!Z143))&lt;0,0,('adjusted coverage'!Y143*(0.95-'adjusted coverage'!Z143)))</f>
        <v>244.39997424000026</v>
      </c>
      <c r="Z143" s="1">
        <f>'adjusted numbers'!Y143-'adjusted numbers'!Z143</f>
        <v>433.99997424000048</v>
      </c>
      <c r="AA143" s="1">
        <f>'adjusted numbers'!Z143-'adjusted numbers'!AA143</f>
        <v>482.50007135999931</v>
      </c>
      <c r="AB143" s="1">
        <f>IF(('adjusted coverage'!AB143*(0.95-'adjusted coverage'!AC143))&lt;0,0,('adjusted coverage'!AB143*(0.95-'adjusted coverage'!AC143)))</f>
        <v>248.64978740999965</v>
      </c>
      <c r="AC143" s="1">
        <f>'adjusted numbers'!AB143-'adjusted numbers'!AC143</f>
        <v>443.09978740999986</v>
      </c>
      <c r="AD143" s="1">
        <f>'adjusted numbers'!AC143-'adjusted numbers'!AD143</f>
        <v>477.40006739000046</v>
      </c>
      <c r="AE143" s="1">
        <f>IF(('adjusted coverage'!AE143*(0.95-'adjusted coverage'!AF143))&lt;0,0,('adjusted coverage'!AE143*(0.95-'adjusted coverage'!AF143)))</f>
        <v>206.20007839999957</v>
      </c>
      <c r="AF143" s="1">
        <f>'adjusted numbers'!AE143-'adjusted numbers'!AF143</f>
        <v>415.80007839999962</v>
      </c>
      <c r="AG143" s="1">
        <f>'adjusted numbers'!AF143-'adjusted numbers'!AG143</f>
        <v>480.6999936000002</v>
      </c>
    </row>
    <row r="144" spans="1:33" x14ac:dyDescent="0.25">
      <c r="A144" t="s">
        <v>296</v>
      </c>
      <c r="B144" t="s">
        <v>297</v>
      </c>
      <c r="C144" t="s">
        <v>285</v>
      </c>
      <c r="D144" s="1">
        <f>IF(('adjusted coverage'!D144*(0.95-'adjusted coverage'!E144))&lt;0,0,('adjusted coverage'!D144*(0.95-'adjusted coverage'!E144)))</f>
        <v>391.04659999999961</v>
      </c>
      <c r="E144" s="1">
        <f>'adjusted numbers'!D144-'adjusted numbers'!E144</f>
        <v>559.74659999999994</v>
      </c>
      <c r="F144" s="1">
        <f>'adjusted numbers'!E144-'adjusted numbers'!F144</f>
        <v>710.56440000000021</v>
      </c>
      <c r="G144" s="1">
        <f>IF(('adjusted coverage'!G144*(0.95-'adjusted coverage'!H144))&lt;0,0,('adjusted coverage'!G144*(0.95-'adjusted coverage'!H144)))</f>
        <v>443.8268999999998</v>
      </c>
      <c r="H144" s="1">
        <f>'adjusted numbers'!G144-'adjusted numbers'!H144</f>
        <v>602.67689999999993</v>
      </c>
      <c r="I144" s="1">
        <f>'adjusted numbers'!H144-'adjusted numbers'!I144</f>
        <v>668.12310000000025</v>
      </c>
      <c r="J144" s="1">
        <f>IF(('adjusted coverage'!J144*(0.95-'adjusted coverage'!K144))&lt;0,0,('adjusted coverage'!J144*(0.95-'adjusted coverage'!K144)))</f>
        <v>493.58409999999992</v>
      </c>
      <c r="K144" s="1">
        <f>'adjusted numbers'!J144-'adjusted numbers'!K144</f>
        <v>663.43409999999994</v>
      </c>
      <c r="L144" s="1">
        <f>'adjusted numbers'!K144-'adjusted numbers'!L144</f>
        <v>783.6878999999999</v>
      </c>
      <c r="M144" s="1">
        <f>IF(('adjusted coverage'!M144*(0.95-'adjusted coverage'!N144))&lt;0,0,('adjusted coverage'!M144*(0.95-'adjusted coverage'!N144)))</f>
        <v>434.12800000000016</v>
      </c>
      <c r="N144" s="1">
        <f>'adjusted numbers'!M144-'adjusted numbers'!N144</f>
        <v>591.87800000000016</v>
      </c>
      <c r="O144" s="1">
        <f>'adjusted numbers'!N144-'adjusted numbers'!O144</f>
        <v>670.12199999999984</v>
      </c>
      <c r="P144" s="1">
        <f>IF(('adjusted coverage'!P144*(0.95-'adjusted coverage'!Q144))&lt;0,0,('adjusted coverage'!P144*(0.95-'adjusted coverage'!Q144)))</f>
        <v>481.40010359999968</v>
      </c>
      <c r="Q144" s="1">
        <f>'adjusted numbers'!P144-'adjusted numbers'!Q144</f>
        <v>637.00010359999987</v>
      </c>
      <c r="R144" s="1">
        <f>'adjusted numbers'!Q144-'adjusted numbers'!R144</f>
        <v>628.99992960000009</v>
      </c>
      <c r="S144" s="1">
        <f>IF(('adjusted coverage'!S144*(0.95-'adjusted coverage'!T144))&lt;0,0,('adjusted coverage'!S144*(0.95-'adjusted coverage'!T144)))</f>
        <v>595.4499174</v>
      </c>
      <c r="T144" s="1">
        <f>'adjusted numbers'!S144-'adjusted numbers'!T144</f>
        <v>760.89991740000005</v>
      </c>
      <c r="U144" s="1">
        <f>'adjusted numbers'!T144-'adjusted numbers'!U144</f>
        <v>698.10006089999979</v>
      </c>
      <c r="V144" s="1">
        <f>IF(('adjusted coverage'!V144*(0.95-'adjusted coverage'!W144))&lt;0,0,('adjusted coverage'!V144*(0.95-'adjusted coverage'!W144)))</f>
        <v>361.29989247999987</v>
      </c>
      <c r="W144" s="1">
        <f>'adjusted numbers'!V144-'adjusted numbers'!W144</f>
        <v>548.09989248000011</v>
      </c>
      <c r="X144" s="1">
        <f>'adjusted numbers'!W144-'adjusted numbers'!X144</f>
        <v>751.89996272000008</v>
      </c>
      <c r="Y144" s="1">
        <f>IF(('adjusted coverage'!Y144*(0.95-'adjusted coverage'!Z144))&lt;0,0,('adjusted coverage'!Y144*(0.95-'adjusted coverage'!Z144)))</f>
        <v>211.49999944000035</v>
      </c>
      <c r="Z144" s="1">
        <f>'adjusted numbers'!Y144-'adjusted numbers'!Z144</f>
        <v>408.09999944000037</v>
      </c>
      <c r="AA144" s="1">
        <f>'adjusted numbers'!Z144-'adjusted numbers'!AA144</f>
        <v>631.90004195999973</v>
      </c>
      <c r="AB144" s="1">
        <f>IF(('adjusted coverage'!AB144*(0.95-'adjusted coverage'!AC144))&lt;0,0,('adjusted coverage'!AB144*(0.95-'adjusted coverage'!AC144)))</f>
        <v>221.85002085999983</v>
      </c>
      <c r="AC144" s="1">
        <f>'adjusted numbers'!AB144-'adjusted numbers'!AC144</f>
        <v>431.90002086000004</v>
      </c>
      <c r="AD144" s="1">
        <f>'adjusted numbers'!AC144-'adjusted numbers'!AD144</f>
        <v>595.60009378999985</v>
      </c>
      <c r="AE144" s="1">
        <f>IF(('adjusted coverage'!AE144*(0.95-'adjusted coverage'!AF144))&lt;0,0,('adjusted coverage'!AE144*(0.95-'adjusted coverage'!AF144)))</f>
        <v>184.79979280000015</v>
      </c>
      <c r="AF144" s="1">
        <f>'adjusted numbers'!AE144-'adjusted numbers'!AF144</f>
        <v>398.29979280000043</v>
      </c>
      <c r="AG144" s="1">
        <f>'adjusted numbers'!AF144-'adjusted numbers'!AG144</f>
        <v>532.20003269999961</v>
      </c>
    </row>
    <row r="145" spans="1:33" x14ac:dyDescent="0.25">
      <c r="A145" t="s">
        <v>298</v>
      </c>
      <c r="B145" t="s">
        <v>299</v>
      </c>
      <c r="C145" t="s">
        <v>285</v>
      </c>
      <c r="D145" s="1">
        <f>IF(('adjusted coverage'!D145*(0.95-'adjusted coverage'!E145))&lt;0,0,('adjusted coverage'!D145*(0.95-'adjusted coverage'!E145)))</f>
        <v>272.4258999999999</v>
      </c>
      <c r="E145" s="1">
        <f>'adjusted numbers'!D145-'adjusted numbers'!E145</f>
        <v>409.8759</v>
      </c>
      <c r="F145" s="1">
        <f>'adjusted numbers'!E145-'adjusted numbers'!F145</f>
        <v>570.1425999999999</v>
      </c>
      <c r="G145" s="1">
        <f>IF(('adjusted coverage'!G145*(0.95-'adjusted coverage'!H145))&lt;0,0,('adjusted coverage'!G145*(0.95-'adjusted coverage'!H145)))</f>
        <v>229.33799999999968</v>
      </c>
      <c r="H145" s="1">
        <f>'adjusted numbers'!G145-'adjusted numbers'!H145</f>
        <v>366.33799999999974</v>
      </c>
      <c r="I145" s="1">
        <f>'adjusted numbers'!H145-'adjusted numbers'!I145</f>
        <v>526.90200000000004</v>
      </c>
      <c r="J145" s="1">
        <f>IF(('adjusted coverage'!J145*(0.95-'adjusted coverage'!K145))&lt;0,0,('adjusted coverage'!J145*(0.95-'adjusted coverage'!K145)))</f>
        <v>504.98099999999965</v>
      </c>
      <c r="K145" s="1">
        <f>'adjusted numbers'!J145-'adjusted numbers'!K145</f>
        <v>663.48099999999977</v>
      </c>
      <c r="L145" s="1">
        <f>'adjusted numbers'!K145-'adjusted numbers'!L145</f>
        <v>575.98900000000003</v>
      </c>
      <c r="M145" s="1">
        <f>IF(('adjusted coverage'!M145*(0.95-'adjusted coverage'!N145))&lt;0,0,('adjusted coverage'!M145*(0.95-'adjusted coverage'!N145)))</f>
        <v>625.04880000000014</v>
      </c>
      <c r="N145" s="1">
        <f>'adjusted numbers'!M145-'adjusted numbers'!N145</f>
        <v>789.44880000000012</v>
      </c>
      <c r="O145" s="1">
        <f>'adjusted numbers'!N145-'adjusted numbers'!O145</f>
        <v>578.35919999999987</v>
      </c>
      <c r="P145" s="1">
        <f>IF(('adjusted coverage'!P145*(0.95-'adjusted coverage'!Q145))&lt;0,0,('adjusted coverage'!P145*(0.95-'adjusted coverage'!Q145)))</f>
        <v>724.29998039999987</v>
      </c>
      <c r="Q145" s="1">
        <f>'adjusted numbers'!P145-'adjusted numbers'!Q145</f>
        <v>895.29998040000009</v>
      </c>
      <c r="R145" s="1">
        <f>'adjusted numbers'!Q145-'adjusted numbers'!R145</f>
        <v>599.70000959999993</v>
      </c>
      <c r="S145" s="1">
        <f>IF(('adjusted coverage'!S145*(0.95-'adjusted coverage'!T145))&lt;0,0,('adjusted coverage'!S145*(0.95-'adjusted coverage'!T145)))</f>
        <v>662.55008525999938</v>
      </c>
      <c r="T145" s="1">
        <f>'adjusted numbers'!S145-'adjusted numbers'!T145</f>
        <v>837.90008525999974</v>
      </c>
      <c r="U145" s="1">
        <f>'adjusted numbers'!T145-'adjusted numbers'!U145</f>
        <v>683.10001809000005</v>
      </c>
      <c r="V145" s="1">
        <f>IF(('adjusted coverage'!V145*(0.95-'adjusted coverage'!W145))&lt;0,0,('adjusted coverage'!V145*(0.95-'adjusted coverage'!W145)))</f>
        <v>256.00004801999978</v>
      </c>
      <c r="W145" s="1">
        <f>'adjusted numbers'!V145-'adjusted numbers'!W145</f>
        <v>429.10004802000003</v>
      </c>
      <c r="X145" s="1">
        <f>'adjusted numbers'!W145-'adjusted numbers'!X145</f>
        <v>372.39986208000028</v>
      </c>
      <c r="Y145" s="1">
        <f>IF(('adjusted coverage'!Y145*(0.95-'adjusted coverage'!Z145))&lt;0,0,('adjusted coverage'!Y145*(0.95-'adjusted coverage'!Z145)))</f>
        <v>108.09997115999991</v>
      </c>
      <c r="Z145" s="1">
        <f>'adjusted numbers'!Y145-'adjusted numbers'!Z145</f>
        <v>284.19997116000013</v>
      </c>
      <c r="AA145" s="1">
        <f>'adjusted numbers'!Z145-'adjusted numbers'!AA145</f>
        <v>297.79996284000026</v>
      </c>
      <c r="AB145" s="1">
        <f>IF(('adjusted coverage'!AB145*(0.95-'adjusted coverage'!AC145))&lt;0,0,('adjusted coverage'!AB145*(0.95-'adjusted coverage'!AC145)))</f>
        <v>19.20002436000005</v>
      </c>
      <c r="AC145" s="1">
        <f>'adjusted numbers'!AB145-'adjusted numbers'!AC145</f>
        <v>222.60002436000013</v>
      </c>
      <c r="AD145" s="1">
        <f>'adjusted numbers'!AC145-'adjusted numbers'!AD145</f>
        <v>207.89994023999998</v>
      </c>
      <c r="AE145" s="1">
        <f>IF(('adjusted coverage'!AE145*(0.95-'adjusted coverage'!AF145))&lt;0,0,('adjusted coverage'!AE145*(0.95-'adjusted coverage'!AF145)))</f>
        <v>137.40010359999968</v>
      </c>
      <c r="AF145" s="1">
        <f>'adjusted numbers'!AE145-'adjusted numbers'!AF145</f>
        <v>355.60010359999978</v>
      </c>
      <c r="AG145" s="1">
        <f>'adjusted numbers'!AF145-'adjusted numbers'!AG145</f>
        <v>342.39987639999981</v>
      </c>
    </row>
    <row r="146" spans="1:33" x14ac:dyDescent="0.25">
      <c r="A146" t="s">
        <v>300</v>
      </c>
      <c r="B146" t="s">
        <v>301</v>
      </c>
      <c r="C146" t="s">
        <v>285</v>
      </c>
      <c r="D146" s="1">
        <f>IF(('adjusted coverage'!D146*(0.95-'adjusted coverage'!E146))&lt;0,0,('adjusted coverage'!D146*(0.95-'adjusted coverage'!E146)))</f>
        <v>116.29139999999977</v>
      </c>
      <c r="E146" s="1">
        <f>'adjusted numbers'!D146-'adjusted numbers'!E146</f>
        <v>212.24139999999989</v>
      </c>
      <c r="F146" s="1">
        <f>'adjusted numbers'!E146-'adjusted numbers'!F146</f>
        <v>388.40560000000005</v>
      </c>
      <c r="G146" s="1">
        <f>IF(('adjusted coverage'!G146*(0.95-'adjusted coverage'!H146))&lt;0,0,('adjusted coverage'!G146*(0.95-'adjusted coverage'!H146)))</f>
        <v>127.75129999999987</v>
      </c>
      <c r="H146" s="1">
        <f>'adjusted numbers'!G146-'adjusted numbers'!H146</f>
        <v>227.40129999999999</v>
      </c>
      <c r="I146" s="1">
        <f>'adjusted numbers'!H146-'adjusted numbers'!I146</f>
        <v>353.55820000000017</v>
      </c>
      <c r="J146" s="1">
        <f>IF(('adjusted coverage'!J146*(0.95-'adjusted coverage'!K146))&lt;0,0,('adjusted coverage'!J146*(0.95-'adjusted coverage'!K146)))</f>
        <v>228.22249999999985</v>
      </c>
      <c r="K146" s="1">
        <f>'adjusted numbers'!J146-'adjusted numbers'!K146</f>
        <v>334.37249999999995</v>
      </c>
      <c r="L146" s="1">
        <f>'adjusted numbers'!K146-'adjusted numbers'!L146</f>
        <v>317.38850000000002</v>
      </c>
      <c r="M146" s="1">
        <f>IF(('adjusted coverage'!M146*(0.95-'adjusted coverage'!N146))&lt;0,0,('adjusted coverage'!M146*(0.95-'adjusted coverage'!N146)))</f>
        <v>236.91569999999982</v>
      </c>
      <c r="N146" s="1">
        <f>'adjusted numbers'!M146-'adjusted numbers'!N146</f>
        <v>342.96569999999997</v>
      </c>
      <c r="O146" s="1">
        <f>'adjusted numbers'!N146-'adjusted numbers'!O146</f>
        <v>282.72930000000019</v>
      </c>
      <c r="P146" s="1">
        <f>IF(('adjusted coverage'!P146*(0.95-'adjusted coverage'!Q146))&lt;0,0,('adjusted coverage'!P146*(0.95-'adjusted coverage'!Q146)))</f>
        <v>277.75002345000001</v>
      </c>
      <c r="Q146" s="1">
        <f>'adjusted numbers'!P146-'adjusted numbers'!Q146</f>
        <v>378.00002345000007</v>
      </c>
      <c r="R146" s="1">
        <f>'adjusted numbers'!Q146-'adjusted numbers'!R146</f>
        <v>279.99997430000008</v>
      </c>
      <c r="S146" s="1">
        <f>IF(('adjusted coverage'!S146*(0.95-'adjusted coverage'!T146))&lt;0,0,('adjusted coverage'!S146*(0.95-'adjusted coverage'!T146)))</f>
        <v>343.04991046999976</v>
      </c>
      <c r="T146" s="1">
        <f>'adjusted numbers'!S146-'adjusted numbers'!T146</f>
        <v>466.8999104699999</v>
      </c>
      <c r="U146" s="1">
        <f>'adjusted numbers'!T146-'adjusted numbers'!U146</f>
        <v>347.10000363000017</v>
      </c>
      <c r="V146" s="1">
        <f>IF(('adjusted coverage'!V146*(0.95-'adjusted coverage'!W146))&lt;0,0,('adjusted coverage'!V146*(0.95-'adjusted coverage'!W146)))</f>
        <v>280.17096774193544</v>
      </c>
      <c r="W146" s="1">
        <f>'adjusted numbers'!V146-'adjusted numbers'!W146</f>
        <v>450.80000000000018</v>
      </c>
      <c r="X146" s="1">
        <f>'adjusted numbers'!W146-'adjusted numbers'!X146</f>
        <v>406.19999999999982</v>
      </c>
      <c r="Y146" s="1">
        <f>IF(('adjusted coverage'!Y146*(0.95-'adjusted coverage'!Z146))&lt;0,0,('adjusted coverage'!Y146*(0.95-'adjusted coverage'!Z146)))</f>
        <v>131.49986867999959</v>
      </c>
      <c r="Z146" s="1">
        <f>'adjusted numbers'!Y146-'adjusted numbers'!Z146</f>
        <v>263.19986867999978</v>
      </c>
      <c r="AA146" s="1">
        <f>'adjusted numbers'!Z146-'adjusted numbers'!AA146</f>
        <v>257.29999842000007</v>
      </c>
      <c r="AB146" s="1">
        <f>IF(('adjusted coverage'!AB146*(0.95-'adjusted coverage'!AC146))&lt;0,0,('adjusted coverage'!AB146*(0.95-'adjusted coverage'!AC146)))</f>
        <v>149.89997367999968</v>
      </c>
      <c r="AC146" s="1">
        <f>'adjusted numbers'!AB146-'adjusted numbers'!AC146</f>
        <v>285.59997367999995</v>
      </c>
      <c r="AD146" s="1">
        <f>'adjusted numbers'!AC146-'adjusted numbers'!AD146</f>
        <v>247.40004371999976</v>
      </c>
      <c r="AE146" s="1">
        <f>IF(('adjusted coverage'!AE146*(0.95-'adjusted coverage'!AF146))&lt;0,0,('adjusted coverage'!AE146*(0.95-'adjusted coverage'!AF146)))</f>
        <v>74.749921949999546</v>
      </c>
      <c r="AF146" s="1">
        <f>'adjusted numbers'!AE146-'adjusted numbers'!AF146</f>
        <v>219.79992194999977</v>
      </c>
      <c r="AG146" s="1">
        <f>'adjusted numbers'!AF146-'adjusted numbers'!AG146</f>
        <v>236.20000019999998</v>
      </c>
    </row>
    <row r="147" spans="1:33" x14ac:dyDescent="0.25">
      <c r="A147" t="s">
        <v>302</v>
      </c>
      <c r="B147" t="s">
        <v>303</v>
      </c>
      <c r="C147" t="s">
        <v>285</v>
      </c>
      <c r="D147" s="1">
        <f>IF(('adjusted coverage'!D147*(0.95-'adjusted coverage'!E147))&lt;0,0,('adjusted coverage'!D147*(0.95-'adjusted coverage'!E147)))</f>
        <v>331.14579999999972</v>
      </c>
      <c r="E147" s="1">
        <f>'adjusted numbers'!D147-'adjusted numbers'!E147</f>
        <v>537.59580000000005</v>
      </c>
      <c r="F147" s="1">
        <f>'adjusted numbers'!E147-'adjusted numbers'!F147</f>
        <v>855.94170000000031</v>
      </c>
      <c r="G147" s="1">
        <f>IF(('adjusted coverage'!G147*(0.95-'adjusted coverage'!H147))&lt;0,0,('adjusted coverage'!G147*(0.95-'adjusted coverage'!H147)))</f>
        <v>314.37739999999991</v>
      </c>
      <c r="H147" s="1">
        <f>'adjusted numbers'!G147-'adjusted numbers'!H147</f>
        <v>508.67740000000003</v>
      </c>
      <c r="I147" s="1">
        <f>'adjusted numbers'!H147-'adjusted numbers'!I147</f>
        <v>680.43859999999995</v>
      </c>
      <c r="J147" s="1">
        <f>IF(('adjusted coverage'!J147*(0.95-'adjusted coverage'!K147))&lt;0,0,('adjusted coverage'!J147*(0.95-'adjusted coverage'!K147)))</f>
        <v>343.45439999999957</v>
      </c>
      <c r="K147" s="1">
        <f>'adjusted numbers'!J147-'adjusted numbers'!K147</f>
        <v>553.9043999999999</v>
      </c>
      <c r="L147" s="1">
        <f>'adjusted numbers'!K147-'adjusted numbers'!L147</f>
        <v>557.27160000000003</v>
      </c>
      <c r="M147" s="1">
        <f>IF(('adjusted coverage'!M147*(0.95-'adjusted coverage'!N147))&lt;0,0,('adjusted coverage'!M147*(0.95-'adjusted coverage'!N147)))</f>
        <v>452.38419999999985</v>
      </c>
      <c r="N147" s="1">
        <f>'adjusted numbers'!M147-'adjusted numbers'!N147</f>
        <v>661.43420000000015</v>
      </c>
      <c r="O147" s="1">
        <f>'adjusted numbers'!N147-'adjusted numbers'!O147</f>
        <v>565.68929999999955</v>
      </c>
      <c r="P147" s="1">
        <f>IF(('adjusted coverage'!P147*(0.95-'adjusted coverage'!Q147))&lt;0,0,('adjusted coverage'!P147*(0.95-'adjusted coverage'!Q147)))</f>
        <v>474.39978047999983</v>
      </c>
      <c r="Q147" s="1">
        <f>'adjusted numbers'!P147-'adjusted numbers'!Q147</f>
        <v>689.49978048000003</v>
      </c>
      <c r="R147" s="1">
        <f>'adjusted numbers'!Q147-'adjusted numbers'!R147</f>
        <v>492.50010132000034</v>
      </c>
      <c r="S147" s="1">
        <f>IF(('adjusted coverage'!S147*(0.95-'adjusted coverage'!T147))&lt;0,0,('adjusted coverage'!S147*(0.95-'adjusted coverage'!T147)))</f>
        <v>437.85020432999943</v>
      </c>
      <c r="T147" s="1">
        <f>'adjusted numbers'!S147-'adjusted numbers'!T147</f>
        <v>641.90020432999972</v>
      </c>
      <c r="U147" s="1">
        <f>'adjusted numbers'!T147-'adjusted numbers'!U147</f>
        <v>460.09997956999996</v>
      </c>
      <c r="V147" s="1">
        <f>IF(('adjusted coverage'!V147*(0.95-'adjusted coverage'!W147))&lt;0,0,('adjusted coverage'!V147*(0.95-'adjusted coverage'!W147)))</f>
        <v>258.70015623999927</v>
      </c>
      <c r="W147" s="1">
        <f>'adjusted numbers'!V147-'adjusted numbers'!W147</f>
        <v>520.10015623999971</v>
      </c>
      <c r="X147" s="1">
        <f>'adjusted numbers'!W147-'adjusted numbers'!X147</f>
        <v>401.89999056000033</v>
      </c>
      <c r="Y147" s="1">
        <f>IF(('adjusted coverage'!Y147*(0.95-'adjusted coverage'!Z147))&lt;0,0,('adjusted coverage'!Y147*(0.95-'adjusted coverage'!Z147)))</f>
        <v>153.24995498999979</v>
      </c>
      <c r="Z147" s="1">
        <f>'adjusted numbers'!Y147-'adjusted numbers'!Z147</f>
        <v>404.59995498999979</v>
      </c>
      <c r="AA147" s="1">
        <f>'adjusted numbers'!Z147-'adjusted numbers'!AA147</f>
        <v>352.39988860999983</v>
      </c>
      <c r="AB147" s="1">
        <f>IF(('adjusted coverage'!AB147*(0.95-'adjusted coverage'!AC147))&lt;0,0,('adjusted coverage'!AB147*(0.95-'adjusted coverage'!AC147)))</f>
        <v>182.2502370199999</v>
      </c>
      <c r="AC147" s="1">
        <f>'adjusted numbers'!AB147-'adjusted numbers'!AC147</f>
        <v>443.80023702000017</v>
      </c>
      <c r="AD147" s="1">
        <f>'adjusted numbers'!AC147-'adjusted numbers'!AD147</f>
        <v>402.19997717999922</v>
      </c>
      <c r="AE147" s="1">
        <f>IF(('adjusted coverage'!AE147*(0.95-'adjusted coverage'!AF147))&lt;0,0,('adjusted coverage'!AE147*(0.95-'adjusted coverage'!AF147)))</f>
        <v>281.54984481000048</v>
      </c>
      <c r="AF147" s="1">
        <f>'adjusted numbers'!AE147-'adjusted numbers'!AF147</f>
        <v>556.49984481000047</v>
      </c>
      <c r="AG147" s="1">
        <f>'adjusted numbers'!AF147-'adjusted numbers'!AG147</f>
        <v>474.00010749000012</v>
      </c>
    </row>
    <row r="148" spans="1:33" x14ac:dyDescent="0.25">
      <c r="A148" t="s">
        <v>304</v>
      </c>
      <c r="B148" t="s">
        <v>305</v>
      </c>
      <c r="C148" t="s">
        <v>285</v>
      </c>
      <c r="D148" s="1">
        <f>IF(('adjusted coverage'!D148*(0.95-'adjusted coverage'!E148))&lt;0,0,('adjusted coverage'!D148*(0.95-'adjusted coverage'!E148)))</f>
        <v>750.04179999999985</v>
      </c>
      <c r="E148" s="1">
        <f>'adjusted numbers'!D148-'adjusted numbers'!E148</f>
        <v>896.19180000000006</v>
      </c>
      <c r="F148" s="1">
        <f>'adjusted numbers'!E148-'adjusted numbers'!F148</f>
        <v>404.54319999999984</v>
      </c>
      <c r="G148" s="1">
        <f>IF(('adjusted coverage'!G148*(0.95-'adjusted coverage'!H148))&lt;0,0,('adjusted coverage'!G148*(0.95-'adjusted coverage'!H148)))</f>
        <v>234.78399999999991</v>
      </c>
      <c r="H148" s="1">
        <f>'adjusted numbers'!G148-'adjusted numbers'!H148</f>
        <v>350.78399999999988</v>
      </c>
      <c r="I148" s="1">
        <f>'adjusted numbers'!H148-'adjusted numbers'!I148</f>
        <v>371.89599999999996</v>
      </c>
      <c r="J148" s="1">
        <f>IF(('adjusted coverage'!J148*(0.95-'adjusted coverage'!K148))&lt;0,0,('adjusted coverage'!J148*(0.95-'adjusted coverage'!K148)))</f>
        <v>249.04619999999994</v>
      </c>
      <c r="K148" s="1">
        <f>'adjusted numbers'!J148-'adjusted numbers'!K148</f>
        <v>359.14620000000014</v>
      </c>
      <c r="L148" s="1">
        <f>'adjusted numbers'!K148-'adjusted numbers'!L148</f>
        <v>325.67579999999998</v>
      </c>
      <c r="M148" s="1">
        <f>IF(('adjusted coverage'!M148*(0.95-'adjusted coverage'!N148))&lt;0,0,('adjusted coverage'!M148*(0.95-'adjusted coverage'!N148)))</f>
        <v>467.21679999999975</v>
      </c>
      <c r="N148" s="1">
        <f>'adjusted numbers'!M148-'adjusted numbers'!N148</f>
        <v>602.01679999999988</v>
      </c>
      <c r="O148" s="1">
        <f>'adjusted numbers'!N148-'adjusted numbers'!O148</f>
        <v>493.9072000000001</v>
      </c>
      <c r="P148" s="1">
        <f>IF(('adjusted coverage'!P148*(0.95-'adjusted coverage'!Q148))&lt;0,0,('adjusted coverage'!P148*(0.95-'adjusted coverage'!Q148)))</f>
        <v>406.54996157000005</v>
      </c>
      <c r="Q148" s="1">
        <f>'adjusted numbers'!P148-'adjusted numbers'!Q148</f>
        <v>536.19996157000014</v>
      </c>
      <c r="R148" s="1">
        <f>'adjusted numbers'!Q148-'adjusted numbers'!R148</f>
        <v>489.30003347999991</v>
      </c>
      <c r="S148" s="1">
        <f>IF(('adjusted coverage'!S148*(0.95-'adjusted coverage'!T148))&lt;0,0,('adjusted coverage'!S148*(0.95-'adjusted coverage'!T148)))</f>
        <v>362.24996303999956</v>
      </c>
      <c r="T148" s="1">
        <f>'adjusted numbers'!S148-'adjusted numbers'!T148</f>
        <v>490.6999630399996</v>
      </c>
      <c r="U148" s="1">
        <f>'adjusted numbers'!T148-'adjusted numbers'!U148</f>
        <v>486.7999127600001</v>
      </c>
      <c r="V148" s="1">
        <f>IF(('adjusted coverage'!V148*(0.95-'adjusted coverage'!W148))&lt;0,0,('adjusted coverage'!V148*(0.95-'adjusted coverage'!W148)))</f>
        <v>277.70012459999981</v>
      </c>
      <c r="W148" s="1">
        <f>'adjusted numbers'!V148-'adjusted numbers'!W148</f>
        <v>412.30012459999989</v>
      </c>
      <c r="X148" s="1">
        <f>'adjusted numbers'!W148-'adjusted numbers'!X148</f>
        <v>445.1999988</v>
      </c>
      <c r="Y148" s="1">
        <f>IF(('adjusted coverage'!Y148*(0.95-'adjusted coverage'!Z148))&lt;0,0,('adjusted coverage'!Y148*(0.95-'adjusted coverage'!Z148)))</f>
        <v>269.3000747599994</v>
      </c>
      <c r="Z148" s="1">
        <f>'adjusted numbers'!Y148-'adjusted numbers'!Z148</f>
        <v>411.60007475999964</v>
      </c>
      <c r="AA148" s="1">
        <f>'adjusted numbers'!Z148-'adjusted numbers'!AA148</f>
        <v>444.89992544000006</v>
      </c>
      <c r="AB148" s="1">
        <f>IF(('adjusted coverage'!AB148*(0.95-'adjusted coverage'!AC148))&lt;0,0,('adjusted coverage'!AB148*(0.95-'adjusted coverage'!AC148)))</f>
        <v>91.850127750000127</v>
      </c>
      <c r="AC148" s="1">
        <f>'adjusted numbers'!AB148-'adjusted numbers'!AC148</f>
        <v>232.40012775000014</v>
      </c>
      <c r="AD148" s="1">
        <f>'adjusted numbers'!AC148-'adjusted numbers'!AD148</f>
        <v>228.59993684999972</v>
      </c>
      <c r="AE148" s="1">
        <f>IF(('adjusted coverage'!AE148*(0.95-'adjusted coverage'!AF148))&lt;0,0,('adjusted coverage'!AE148*(0.95-'adjusted coverage'!AF148)))</f>
        <v>11.499852719999875</v>
      </c>
      <c r="AF148" s="1">
        <f>'adjusted numbers'!AE148-'adjusted numbers'!AF148</f>
        <v>161.69985271999985</v>
      </c>
      <c r="AG148" s="1">
        <f>'adjusted numbers'!AF148-'adjusted numbers'!AG148</f>
        <v>180.30014007999989</v>
      </c>
    </row>
    <row r="149" spans="1:33" s="4" customFormat="1" x14ac:dyDescent="0.25">
      <c r="A149" s="4" t="s">
        <v>456</v>
      </c>
      <c r="B149" s="4" t="s">
        <v>433</v>
      </c>
      <c r="C149" s="4" t="s">
        <v>285</v>
      </c>
      <c r="D149" s="5">
        <f>SUM(D138:D148)</f>
        <v>3884.0417999999981</v>
      </c>
      <c r="E149" s="5">
        <f t="shared" ref="E149:AG149" si="40">SUM(E138:E148)</f>
        <v>5658.2917999999991</v>
      </c>
      <c r="F149" s="5">
        <f t="shared" si="40"/>
        <v>7131.8666999999996</v>
      </c>
      <c r="G149" s="5">
        <f t="shared" si="40"/>
        <v>3477.0001999999986</v>
      </c>
      <c r="H149" s="5">
        <f t="shared" si="40"/>
        <v>5182.6502</v>
      </c>
      <c r="I149" s="5">
        <f t="shared" si="40"/>
        <v>6355.2003000000013</v>
      </c>
      <c r="J149" s="5">
        <f t="shared" si="40"/>
        <v>3906.8573999999976</v>
      </c>
      <c r="K149" s="5">
        <f t="shared" si="40"/>
        <v>5655.7073999999984</v>
      </c>
      <c r="L149" s="5">
        <f t="shared" si="40"/>
        <v>6731.7055999999993</v>
      </c>
      <c r="M149" s="5">
        <f t="shared" si="40"/>
        <v>3905.9768999999997</v>
      </c>
      <c r="N149" s="5">
        <f t="shared" si="40"/>
        <v>5603.0373</v>
      </c>
      <c r="O149" s="5">
        <f t="shared" si="40"/>
        <v>6557.9226999999992</v>
      </c>
      <c r="P149" s="5">
        <f t="shared" si="40"/>
        <v>4688.2001054199991</v>
      </c>
      <c r="Q149" s="5">
        <f t="shared" si="40"/>
        <v>6360.9001054200016</v>
      </c>
      <c r="R149" s="5">
        <f t="shared" si="40"/>
        <v>6068.0996922800005</v>
      </c>
      <c r="S149" s="5">
        <f t="shared" si="40"/>
        <v>5133.2003484599982</v>
      </c>
      <c r="T149" s="5">
        <f t="shared" si="40"/>
        <v>6943.3003484599994</v>
      </c>
      <c r="U149" s="5">
        <f t="shared" si="40"/>
        <v>6550.1997105899991</v>
      </c>
      <c r="V149" s="5">
        <f t="shared" si="40"/>
        <v>3212.5212409519327</v>
      </c>
      <c r="W149" s="5">
        <f t="shared" si="40"/>
        <v>5247.2002732099991</v>
      </c>
      <c r="X149" s="5">
        <f t="shared" si="40"/>
        <v>6041.3000983399997</v>
      </c>
      <c r="Y149" s="5">
        <f t="shared" si="40"/>
        <v>1992.5499388899982</v>
      </c>
      <c r="Z149" s="5">
        <f t="shared" si="40"/>
        <v>4018.6999388899999</v>
      </c>
      <c r="AA149" s="5">
        <f t="shared" si="40"/>
        <v>4506.2998063599998</v>
      </c>
      <c r="AB149" s="5">
        <f t="shared" si="40"/>
        <v>1419.6002001299994</v>
      </c>
      <c r="AC149" s="5">
        <f t="shared" si="40"/>
        <v>3514.0002001300018</v>
      </c>
      <c r="AD149" s="5">
        <f t="shared" si="40"/>
        <v>3891.9998690199986</v>
      </c>
      <c r="AE149" s="5">
        <f t="shared" si="40"/>
        <v>1277.4494742299985</v>
      </c>
      <c r="AF149" s="5">
        <f t="shared" si="40"/>
        <v>3418.0997225900001</v>
      </c>
      <c r="AG149" s="5">
        <f t="shared" si="40"/>
        <v>3845.8999765100002</v>
      </c>
    </row>
    <row r="150" spans="1:33" x14ac:dyDescent="0.25">
      <c r="A150" t="s">
        <v>306</v>
      </c>
      <c r="B150" t="s">
        <v>307</v>
      </c>
      <c r="C150" t="s">
        <v>308</v>
      </c>
      <c r="D150" s="1">
        <f>IF(('adjusted coverage'!D150*(0.95-'adjusted coverage'!E150))&lt;0,0,('adjusted coverage'!D150*(0.95-'adjusted coverage'!E150)))</f>
        <v>12.627599999999847</v>
      </c>
      <c r="E150" s="1">
        <f>'adjusted numbers'!D150-'adjusted numbers'!E150</f>
        <v>74.527599999999893</v>
      </c>
      <c r="F150" s="1">
        <f>'adjusted numbers'!E150-'adjusted numbers'!F150</f>
        <v>133.45640000000003</v>
      </c>
      <c r="G150" s="1">
        <f>IF(('adjusted coverage'!G150*(0.95-'adjusted coverage'!H150))&lt;0,0,('adjusted coverage'!G150*(0.95-'adjusted coverage'!H150)))</f>
        <v>6.8952999999999625</v>
      </c>
      <c r="H150" s="1">
        <f>'adjusted numbers'!G150-'adjusted numbers'!H150</f>
        <v>71.945300000000088</v>
      </c>
      <c r="I150" s="1">
        <f>'adjusted numbers'!H150-'adjusted numbers'!I150</f>
        <v>118.00069999999982</v>
      </c>
      <c r="J150" s="1">
        <f>IF(('adjusted coverage'!J150*(0.95-'adjusted coverage'!K150))&lt;0,0,('adjusted coverage'!J150*(0.95-'adjusted coverage'!K150)))</f>
        <v>17.279999999999962</v>
      </c>
      <c r="K150" s="1">
        <f>'adjusted numbers'!J150-'adjusted numbers'!K150</f>
        <v>77.279999999999973</v>
      </c>
      <c r="L150" s="1">
        <f>'adjusted numbers'!K150-'adjusted numbers'!L150</f>
        <v>135.11999999999989</v>
      </c>
      <c r="M150" s="1">
        <f>IF(('adjusted coverage'!M150*(0.95-'adjusted coverage'!N150))&lt;0,0,('adjusted coverage'!M150*(0.95-'adjusted coverage'!N150)))</f>
        <v>29.158400000000075</v>
      </c>
      <c r="N150" s="1">
        <f>'adjusted numbers'!M150-'adjusted numbers'!N150</f>
        <v>86.108400000000074</v>
      </c>
      <c r="O150" s="1">
        <f>'adjusted numbers'!N150-'adjusted numbers'!O150</f>
        <v>138.27459999999996</v>
      </c>
      <c r="P150" s="1">
        <f>IF(('adjusted coverage'!P150*(0.95-'adjusted coverage'!Q150))&lt;0,0,('adjusted coverage'!P150*(0.95-'adjusted coverage'!Q150)))</f>
        <v>20.949986069999898</v>
      </c>
      <c r="Q150" s="1">
        <f>'adjusted numbers'!P150-'adjusted numbers'!Q150</f>
        <v>76.299986069999932</v>
      </c>
      <c r="R150" s="1">
        <f>'adjusted numbers'!Q150-'adjusted numbers'!R150</f>
        <v>103.69998512999996</v>
      </c>
      <c r="S150" s="1">
        <f>IF(('adjusted coverage'!S150*(0.95-'adjusted coverage'!T150))&lt;0,0,('adjusted coverage'!S150*(0.95-'adjusted coverage'!T150)))</f>
        <v>21.550005249999955</v>
      </c>
      <c r="T150" s="1">
        <f>'adjusted numbers'!S150-'adjusted numbers'!T150</f>
        <v>75.600005249999981</v>
      </c>
      <c r="U150" s="1">
        <f>'adjusted numbers'!T150-'adjusted numbers'!U150</f>
        <v>91.90002590000006</v>
      </c>
      <c r="V150" s="1">
        <f>IF(('adjusted coverage'!V150*(0.95-'adjusted coverage'!W150))&lt;0,0,('adjusted coverage'!V150*(0.95-'adjusted coverage'!W150)))</f>
        <v>10.000007279999995</v>
      </c>
      <c r="W150" s="1">
        <f>'adjusted numbers'!V150-'adjusted numbers'!W150</f>
        <v>65.800007280000045</v>
      </c>
      <c r="X150" s="1">
        <f>'adjusted numbers'!W150-'adjusted numbers'!X150</f>
        <v>97.700019119999979</v>
      </c>
      <c r="Y150" s="1">
        <f>IF(('adjusted coverage'!Y150*(0.95-'adjusted coverage'!Z150))&lt;0,0,('adjusted coverage'!Y150*(0.95-'adjusted coverage'!Z150)))</f>
        <v>0</v>
      </c>
      <c r="Z150" s="1">
        <f>'adjusted numbers'!Y150-'adjusted numbers'!Z150</f>
        <v>51.800000839999939</v>
      </c>
      <c r="AA150" s="1">
        <f>'adjusted numbers'!Z150-'adjusted numbers'!AA150</f>
        <v>92.699999960000127</v>
      </c>
      <c r="AB150" s="1">
        <f>IF(('adjusted coverage'!AB150*(0.95-'adjusted coverage'!AC150))&lt;0,0,('adjusted coverage'!AB150*(0.95-'adjusted coverage'!AC150)))</f>
        <v>0</v>
      </c>
      <c r="AC150" s="1">
        <f>'adjusted numbers'!AB150-'adjusted numbers'!AC150</f>
        <v>52.499973960000034</v>
      </c>
      <c r="AD150" s="1">
        <f>'adjusted numbers'!AC150-'adjusted numbers'!AD150</f>
        <v>123.50002599000004</v>
      </c>
      <c r="AE150" s="1">
        <f>IF(('adjusted coverage'!AE150*(0.95-'adjusted coverage'!AF150))&lt;0,0,('adjusted coverage'!AE150*(0.95-'adjusted coverage'!AF150)))</f>
        <v>2.3000195999997999</v>
      </c>
      <c r="AF150" s="1">
        <f>'adjusted numbers'!AE150-'adjusted numbers'!AF150</f>
        <v>60.200019599999905</v>
      </c>
      <c r="AG150" s="1">
        <f>'adjusted numbers'!AF150-'adjusted numbers'!AG150</f>
        <v>101.79995370000006</v>
      </c>
    </row>
    <row r="151" spans="1:33" x14ac:dyDescent="0.25">
      <c r="A151" t="s">
        <v>309</v>
      </c>
      <c r="B151" t="s">
        <v>310</v>
      </c>
      <c r="C151" t="s">
        <v>308</v>
      </c>
      <c r="D151" s="1">
        <f>IF(('adjusted coverage'!D151*(0.95-'adjusted coverage'!E151))&lt;0,0,('adjusted coverage'!D151*(0.95-'adjusted coverage'!E151)))</f>
        <v>60.226799999999841</v>
      </c>
      <c r="E151" s="1">
        <f>'adjusted numbers'!D151-'adjusted numbers'!E151</f>
        <v>222.1268</v>
      </c>
      <c r="F151" s="1">
        <f>'adjusted numbers'!E151-'adjusted numbers'!F151</f>
        <v>402.80720000000019</v>
      </c>
      <c r="G151" s="1">
        <f>IF(('adjusted coverage'!G151*(0.95-'adjusted coverage'!H151))&lt;0,0,('adjusted coverage'!G151*(0.95-'adjusted coverage'!H151)))</f>
        <v>32.373000000000062</v>
      </c>
      <c r="H151" s="1">
        <f>'adjusted numbers'!G151-'adjusted numbers'!H151</f>
        <v>180.87300000000005</v>
      </c>
      <c r="I151" s="1">
        <f>'adjusted numbers'!H151-'adjusted numbers'!I151</f>
        <v>329.9670000000001</v>
      </c>
      <c r="J151" s="1">
        <f>IF(('adjusted coverage'!J151*(0.95-'adjusted coverage'!K151))&lt;0,0,('adjusted coverage'!J151*(0.95-'adjusted coverage'!K151)))</f>
        <v>64.730899999999693</v>
      </c>
      <c r="K151" s="1">
        <f>'adjusted numbers'!J151-'adjusted numbers'!K151</f>
        <v>211.18089999999984</v>
      </c>
      <c r="L151" s="1">
        <f>'adjusted numbers'!K151-'adjusted numbers'!L151</f>
        <v>358.50959999999986</v>
      </c>
      <c r="M151" s="1">
        <f>IF(('adjusted coverage'!M151*(0.95-'adjusted coverage'!N151))&lt;0,0,('adjusted coverage'!M151*(0.95-'adjusted coverage'!N151)))</f>
        <v>126.55999999999975</v>
      </c>
      <c r="N151" s="1">
        <f>'adjusted numbers'!M151-'adjusted numbers'!N151</f>
        <v>266.55999999999995</v>
      </c>
      <c r="O151" s="1">
        <f>'adjusted numbers'!N151-'adjusted numbers'!O151</f>
        <v>343.84000000000015</v>
      </c>
      <c r="P151" s="1">
        <f>IF(('adjusted coverage'!P151*(0.95-'adjusted coverage'!Q151))&lt;0,0,('adjusted coverage'!P151*(0.95-'adjusted coverage'!Q151)))</f>
        <v>137.79994623999977</v>
      </c>
      <c r="Q151" s="1">
        <f>'adjusted numbers'!P151-'adjusted numbers'!Q151</f>
        <v>278.59994624000001</v>
      </c>
      <c r="R151" s="1">
        <f>'adjusted numbers'!Q151-'adjusted numbers'!R151</f>
        <v>378.90000895999992</v>
      </c>
      <c r="S151" s="1">
        <f>IF(('adjusted coverage'!S151*(0.95-'adjusted coverage'!T151))&lt;0,0,('adjusted coverage'!S151*(0.95-'adjusted coverage'!T151)))</f>
        <v>181.09997619999999</v>
      </c>
      <c r="T151" s="1">
        <f>'adjusted numbers'!S151-'adjusted numbers'!T151</f>
        <v>324.09997620000013</v>
      </c>
      <c r="U151" s="1">
        <f>'adjusted numbers'!T151-'adjusted numbers'!U151</f>
        <v>413.39992979999988</v>
      </c>
      <c r="V151" s="1">
        <f>IF(('adjusted coverage'!V151*(0.95-'adjusted coverage'!W151))&lt;0,0,('adjusted coverage'!V151*(0.95-'adjusted coverage'!W151)))</f>
        <v>21.850087499999638</v>
      </c>
      <c r="W151" s="1">
        <f>'adjusted numbers'!V151-'adjusted numbers'!W151</f>
        <v>158.20008749999988</v>
      </c>
      <c r="X151" s="1">
        <f>'adjusted numbers'!W151-'adjusted numbers'!X151</f>
        <v>243.7999357499998</v>
      </c>
      <c r="Y151" s="1">
        <f>IF(('adjusted coverage'!Y151*(0.95-'adjusted coverage'!Z151))&lt;0,0,('adjusted coverage'!Y151*(0.95-'adjusted coverage'!Z151)))</f>
        <v>0</v>
      </c>
      <c r="Z151" s="1">
        <f>'adjusted numbers'!Y151-'adjusted numbers'!Z151</f>
        <v>135.09998838000001</v>
      </c>
      <c r="AA151" s="1">
        <f>'adjusted numbers'!Z151-'adjusted numbers'!AA151</f>
        <v>168.40005671999961</v>
      </c>
      <c r="AB151" s="1">
        <f>IF(('adjusted coverage'!AB151*(0.95-'adjusted coverage'!AC151))&lt;0,0,('adjusted coverage'!AB151*(0.95-'adjusted coverage'!AC151)))</f>
        <v>0</v>
      </c>
      <c r="AC151" s="1">
        <f>'adjusted numbers'!AB151-'adjusted numbers'!AC151</f>
        <v>123.19987420999996</v>
      </c>
      <c r="AD151" s="1">
        <f>'adjusted numbers'!AC151-'adjusted numbers'!AD151</f>
        <v>123.2998981400001</v>
      </c>
      <c r="AE151" s="1">
        <f>IF(('adjusted coverage'!AE151*(0.95-'adjusted coverage'!AF151))&lt;0,0,('adjusted coverage'!AE151*(0.95-'adjusted coverage'!AF151)))</f>
        <v>0</v>
      </c>
      <c r="AF151" s="1">
        <f>'adjusted numbers'!AE151-'adjusted numbers'!AF151</f>
        <v>135.80008498000007</v>
      </c>
      <c r="AG151" s="1">
        <f>'adjusted numbers'!AF151-'adjusted numbers'!AG151</f>
        <v>118.19997392000005</v>
      </c>
    </row>
    <row r="152" spans="1:33" x14ac:dyDescent="0.25">
      <c r="A152" t="s">
        <v>311</v>
      </c>
      <c r="B152" t="s">
        <v>312</v>
      </c>
      <c r="C152" t="s">
        <v>308</v>
      </c>
      <c r="D152" s="1">
        <f>IF(('adjusted coverage'!D152*(0.95-'adjusted coverage'!E152))&lt;0,0,('adjusted coverage'!D152*(0.95-'adjusted coverage'!E152)))</f>
        <v>0</v>
      </c>
      <c r="E152" s="1">
        <f>'adjusted numbers'!D152-'adjusted numbers'!E152</f>
        <v>48.230000000000018</v>
      </c>
      <c r="F152" s="1">
        <f>'adjusted numbers'!E152-'adjusted numbers'!F152</f>
        <v>159.79500000000007</v>
      </c>
      <c r="G152" s="1">
        <f>IF(('adjusted coverage'!G152*(0.95-'adjusted coverage'!H152))&lt;0,0,('adjusted coverage'!G152*(0.95-'adjusted coverage'!H152)))</f>
        <v>0</v>
      </c>
      <c r="H152" s="1">
        <f>'adjusted numbers'!G152-'adjusted numbers'!H152</f>
        <v>16.940000000000055</v>
      </c>
      <c r="I152" s="1">
        <f>'adjusted numbers'!H152-'adjusted numbers'!I152</f>
        <v>70.179999999999836</v>
      </c>
      <c r="J152" s="1">
        <f>IF(('adjusted coverage'!J152*(0.95-'adjusted coverage'!K152))&lt;0,0,('adjusted coverage'!J152*(0.95-'adjusted coverage'!K152)))</f>
        <v>0</v>
      </c>
      <c r="K152" s="1">
        <f>'adjusted numbers'!J152-'adjusted numbers'!K152</f>
        <v>59.069500000000062</v>
      </c>
      <c r="L152" s="1">
        <f>'adjusted numbers'!K152-'adjusted numbers'!L152</f>
        <v>141.04350000000022</v>
      </c>
      <c r="M152" s="1">
        <f>IF(('adjusted coverage'!M152*(0.95-'adjusted coverage'!N152))&lt;0,0,('adjusted coverage'!M152*(0.95-'adjusted coverage'!N152)))</f>
        <v>0</v>
      </c>
      <c r="N152" s="1">
        <f>'adjusted numbers'!M152-'adjusted numbers'!N152</f>
        <v>83.573699999999917</v>
      </c>
      <c r="O152" s="1">
        <f>'adjusted numbers'!N152-'adjusted numbers'!O152</f>
        <v>148.1853000000001</v>
      </c>
      <c r="P152" s="1">
        <f>IF(('adjusted coverage'!P152*(0.95-'adjusted coverage'!Q152))&lt;0,0,('adjusted coverage'!P152*(0.95-'adjusted coverage'!Q152)))</f>
        <v>0</v>
      </c>
      <c r="Q152" s="1">
        <f>'adjusted numbers'!P152-'adjusted numbers'!Q152</f>
        <v>97.300046759999987</v>
      </c>
      <c r="R152" s="1">
        <f>'adjusted numbers'!Q152-'adjusted numbers'!R152</f>
        <v>140.69998764000002</v>
      </c>
      <c r="S152" s="1">
        <f>IF(('adjusted coverage'!S152*(0.95-'adjusted coverage'!T152))&lt;0,0,('adjusted coverage'!S152*(0.95-'adjusted coverage'!T152)))</f>
        <v>0</v>
      </c>
      <c r="T152" s="1">
        <f>'adjusted numbers'!S152-'adjusted numbers'!T152</f>
        <v>83.999964720000207</v>
      </c>
      <c r="U152" s="1">
        <f>'adjusted numbers'!T152-'adjusted numbers'!U152</f>
        <v>251.49997907999978</v>
      </c>
      <c r="V152" s="1">
        <f>IF(('adjusted coverage'!V152*(0.95-'adjusted coverage'!W152))&lt;0,0,('adjusted coverage'!V152*(0.95-'adjusted coverage'!W152)))</f>
        <v>0</v>
      </c>
      <c r="W152" s="1">
        <f>'adjusted numbers'!V152-'adjusted numbers'!W152</f>
        <v>67.200009379999756</v>
      </c>
      <c r="X152" s="1">
        <f>'adjusted numbers'!W152-'adjusted numbers'!X152</f>
        <v>82.799966519999998</v>
      </c>
      <c r="Y152" s="1">
        <f>IF(('adjusted coverage'!Y152*(0.95-'adjusted coverage'!Z152))&lt;0,0,('adjusted coverage'!Y152*(0.95-'adjusted coverage'!Z152)))</f>
        <v>0</v>
      </c>
      <c r="Z152" s="1">
        <f>'adjusted numbers'!Y152-'adjusted numbers'!Z152</f>
        <v>58.099972840000191</v>
      </c>
      <c r="AA152" s="1">
        <f>'adjusted numbers'!Z152-'adjusted numbers'!AA152</f>
        <v>73.399950259999969</v>
      </c>
      <c r="AB152" s="1">
        <f>IF(('adjusted coverage'!AB152*(0.95-'adjusted coverage'!AC152))&lt;0,0,('adjusted coverage'!AB152*(0.95-'adjusted coverage'!AC152)))</f>
        <v>0</v>
      </c>
      <c r="AC152" s="1">
        <f>'adjusted numbers'!AB152-'adjusted numbers'!AC152</f>
        <v>72.799975500000073</v>
      </c>
      <c r="AD152" s="1">
        <f>'adjusted numbers'!AC152-'adjusted numbers'!AD152</f>
        <v>71.700109499999598</v>
      </c>
      <c r="AE152" s="1">
        <f>IF(('adjusted coverage'!AE152*(0.95-'adjusted coverage'!AF152))&lt;0,0,('adjusted coverage'!AE152*(0.95-'adjusted coverage'!AF152)))</f>
        <v>0</v>
      </c>
      <c r="AF152" s="1">
        <f>'adjusted numbers'!AE152-'adjusted numbers'!AF152</f>
        <v>65.799919640000098</v>
      </c>
      <c r="AG152" s="1">
        <f>'adjusted numbers'!AF152-'adjusted numbers'!AG152</f>
        <v>73.2000674599999</v>
      </c>
    </row>
    <row r="153" spans="1:33" x14ac:dyDescent="0.25">
      <c r="A153" t="s">
        <v>313</v>
      </c>
      <c r="B153" t="s">
        <v>314</v>
      </c>
      <c r="C153" t="s">
        <v>308</v>
      </c>
      <c r="D153" s="1">
        <f>IF(('adjusted coverage'!D153*(0.95-'adjusted coverage'!E153))&lt;0,0,('adjusted coverage'!D153*(0.95-'adjusted coverage'!E153)))</f>
        <v>49.924999999999812</v>
      </c>
      <c r="E153" s="1">
        <f>'adjusted numbers'!D153-'adjusted numbers'!E153</f>
        <v>329</v>
      </c>
      <c r="F153" s="1">
        <f>'adjusted numbers'!E153-'adjusted numbers'!F153</f>
        <v>523</v>
      </c>
      <c r="G153" s="1">
        <f>IF(('adjusted coverage'!G153*(0.95-'adjusted coverage'!H153))&lt;0,0,('adjusted coverage'!G153*(0.95-'adjusted coverage'!H153)))</f>
        <v>1028.4209999999991</v>
      </c>
      <c r="H153" s="1">
        <f>'adjusted numbers'!G153-'adjusted numbers'!H153</f>
        <v>1324.4209999999994</v>
      </c>
      <c r="I153" s="1">
        <f>'adjusted numbers'!H153-'adjusted numbers'!I153</f>
        <v>937.77200000000084</v>
      </c>
      <c r="J153" s="1">
        <f>IF(('adjusted coverage'!J153*(0.95-'adjusted coverage'!K153))&lt;0,0,('adjusted coverage'!J153*(0.95-'adjusted coverage'!K153)))</f>
        <v>77.924999999999486</v>
      </c>
      <c r="K153" s="1">
        <f>'adjusted numbers'!J153-'adjusted numbers'!K153</f>
        <v>357</v>
      </c>
      <c r="L153" s="1">
        <f>'adjusted numbers'!K153-'adjusted numbers'!L153</f>
        <v>577.5</v>
      </c>
      <c r="M153" s="1">
        <f>IF(('adjusted coverage'!M153*(0.95-'adjusted coverage'!N153))&lt;0,0,('adjusted coverage'!M153*(0.95-'adjusted coverage'!N153)))</f>
        <v>138.1249999999998</v>
      </c>
      <c r="N153" s="1">
        <f>'adjusted numbers'!M153-'adjusted numbers'!N153</f>
        <v>417.19999999999982</v>
      </c>
      <c r="O153" s="1">
        <f>'adjusted numbers'!N153-'adjusted numbers'!O153</f>
        <v>530.80000000000018</v>
      </c>
      <c r="P153" s="1">
        <f>IF(('adjusted coverage'!P153*(0.95-'adjusted coverage'!Q153))&lt;0,0,('adjusted coverage'!P153*(0.95-'adjusted coverage'!Q153)))</f>
        <v>49.349898290000112</v>
      </c>
      <c r="Q153" s="1">
        <f>'adjusted numbers'!P153-'adjusted numbers'!Q153</f>
        <v>322.69989829000042</v>
      </c>
      <c r="R153" s="1">
        <f>'adjusted numbers'!Q153-'adjusted numbers'!R153</f>
        <v>661.29996470999959</v>
      </c>
      <c r="S153" s="1">
        <f>IF(('adjusted coverage'!S153*(0.95-'adjusted coverage'!T153))&lt;0,0,('adjusted coverage'!S153*(0.95-'adjusted coverage'!T153)))</f>
        <v>67.350097649999768</v>
      </c>
      <c r="T153" s="1">
        <f>'adjusted numbers'!S153-'adjusted numbers'!T153</f>
        <v>345.10009764999995</v>
      </c>
      <c r="U153" s="1">
        <f>'adjusted numbers'!T153-'adjusted numbers'!U153</f>
        <v>604.90017059999991</v>
      </c>
      <c r="V153" s="1">
        <f>IF(('adjusted coverage'!V153*(0.95-'adjusted coverage'!W153))&lt;0,0,('adjusted coverage'!V153*(0.95-'adjusted coverage'!W153)))</f>
        <v>49.499913199999298</v>
      </c>
      <c r="W153" s="1">
        <f>'adjusted numbers'!V153-'adjusted numbers'!W153</f>
        <v>352.09991319999972</v>
      </c>
      <c r="X153" s="1">
        <f>'adjusted numbers'!W153-'adjusted numbers'!X153</f>
        <v>479.39979940000012</v>
      </c>
      <c r="Y153" s="1">
        <f>IF(('adjusted coverage'!Y153*(0.95-'adjusted coverage'!Z153))&lt;0,0,('adjusted coverage'!Y153*(0.95-'adjusted coverage'!Z153)))</f>
        <v>15.29966315999992</v>
      </c>
      <c r="Z153" s="1">
        <f>'adjusted numbers'!Y153-'adjusted numbers'!Z153</f>
        <v>319.19966316000045</v>
      </c>
      <c r="AA153" s="1">
        <f>'adjusted numbers'!Z153-'adjusted numbers'!AA153</f>
        <v>365.80005384000015</v>
      </c>
      <c r="AB153" s="1">
        <f>IF(('adjusted coverage'!AB153*(0.95-'adjusted coverage'!AC153))&lt;0,0,('adjusted coverage'!AB153*(0.95-'adjusted coverage'!AC153)))</f>
        <v>4.3501040200004866</v>
      </c>
      <c r="AC153" s="1">
        <f>'adjusted numbers'!AB153-'adjusted numbers'!AC153</f>
        <v>311.50010402000044</v>
      </c>
      <c r="AD153" s="1">
        <f>'adjusted numbers'!AC153-'adjusted numbers'!AD153</f>
        <v>329.00009812999997</v>
      </c>
      <c r="AE153" s="1">
        <f>IF(('adjusted coverage'!AE153*(0.95-'adjusted coverage'!AF153))&lt;0,0,('adjusted coverage'!AE153*(0.95-'adjusted coverage'!AF153)))</f>
        <v>0</v>
      </c>
      <c r="AF153" s="1">
        <f>'adjusted numbers'!AE153-'adjusted numbers'!AF153</f>
        <v>242.90045164000003</v>
      </c>
      <c r="AG153" s="1">
        <f>'adjusted numbers'!AF153-'adjusted numbers'!AG153</f>
        <v>326.59967350999977</v>
      </c>
    </row>
    <row r="154" spans="1:33" x14ac:dyDescent="0.25">
      <c r="A154" t="s">
        <v>315</v>
      </c>
      <c r="B154" t="s">
        <v>316</v>
      </c>
      <c r="C154" t="s">
        <v>308</v>
      </c>
      <c r="D154" s="1">
        <f>IF(('adjusted coverage'!D154*(0.95-'adjusted coverage'!E154))&lt;0,0,('adjusted coverage'!D154*(0.95-'adjusted coverage'!E154)))</f>
        <v>0</v>
      </c>
      <c r="E154" s="1">
        <f>'adjusted numbers'!D154-'adjusted numbers'!E154</f>
        <v>109.43309999999974</v>
      </c>
      <c r="F154" s="1">
        <f>'adjusted numbers'!E154-'adjusted numbers'!F154</f>
        <v>273.84139999999934</v>
      </c>
      <c r="G154" s="1">
        <f>IF(('adjusted coverage'!G154*(0.95-'adjusted coverage'!H154))&lt;0,0,('adjusted coverage'!G154*(0.95-'adjusted coverage'!H154)))</f>
        <v>0</v>
      </c>
      <c r="H154" s="1">
        <f>'adjusted numbers'!G154-'adjusted numbers'!H154</f>
        <v>114.55849999999964</v>
      </c>
      <c r="I154" s="1">
        <f>'adjusted numbers'!H154-'adjusted numbers'!I154</f>
        <v>283.16950000000043</v>
      </c>
      <c r="J154" s="1">
        <f>IF(('adjusted coverage'!J154*(0.95-'adjusted coverage'!K154))&lt;0,0,('adjusted coverage'!J154*(0.95-'adjusted coverage'!K154)))</f>
        <v>0</v>
      </c>
      <c r="K154" s="1">
        <f>'adjusted numbers'!J154-'adjusted numbers'!K154</f>
        <v>167.49319999999943</v>
      </c>
      <c r="L154" s="1">
        <f>'adjusted numbers'!K154-'adjusted numbers'!L154</f>
        <v>356.77279999999928</v>
      </c>
      <c r="M154" s="1">
        <f>IF(('adjusted coverage'!M154*(0.95-'adjusted coverage'!N154))&lt;0,0,('adjusted coverage'!M154*(0.95-'adjusted coverage'!N154)))</f>
        <v>13.178299999999721</v>
      </c>
      <c r="N154" s="1">
        <f>'adjusted numbers'!M154-'adjusted numbers'!N154</f>
        <v>177.77829999999994</v>
      </c>
      <c r="O154" s="1">
        <f>'adjusted numbers'!N154-'adjusted numbers'!O154</f>
        <v>317.98869999999897</v>
      </c>
      <c r="P154" s="1">
        <f>IF(('adjusted coverage'!P154*(0.95-'adjusted coverage'!Q154))&lt;0,0,('adjusted coverage'!P154*(0.95-'adjusted coverage'!Q154)))</f>
        <v>23.649942809999711</v>
      </c>
      <c r="Q154" s="1">
        <f>'adjusted numbers'!P154-'adjusted numbers'!Q154</f>
        <v>185.49994280999999</v>
      </c>
      <c r="R154" s="1">
        <f>'adjusted numbers'!Q154-'adjusted numbers'!R154</f>
        <v>307.99996733999978</v>
      </c>
      <c r="S154" s="1">
        <f>IF(('adjusted coverage'!S154*(0.95-'adjusted coverage'!T154))&lt;0,0,('adjusted coverage'!S154*(0.95-'adjusted coverage'!T154)))</f>
        <v>37.29999859999959</v>
      </c>
      <c r="T154" s="1">
        <f>'adjusted numbers'!S154-'adjusted numbers'!T154</f>
        <v>199.4999985999998</v>
      </c>
      <c r="U154" s="1">
        <f>'adjusted numbers'!T154-'adjusted numbers'!U154</f>
        <v>345.49994920000017</v>
      </c>
      <c r="V154" s="1">
        <f>IF(('adjusted coverage'!V154*(0.95-'adjusted coverage'!W154))&lt;0,0,('adjusted coverage'!V154*(0.95-'adjusted coverage'!W154)))</f>
        <v>19.850063769999977</v>
      </c>
      <c r="W154" s="1">
        <f>'adjusted numbers'!V154-'adjusted numbers'!W154</f>
        <v>189.70006377000027</v>
      </c>
      <c r="X154" s="1">
        <f>'adjusted numbers'!W154-'adjusted numbers'!X154</f>
        <v>341.30012287999944</v>
      </c>
      <c r="Y154" s="1">
        <f>IF(('adjusted coverage'!Y154*(0.95-'adjusted coverage'!Z154))&lt;0,0,('adjusted coverage'!Y154*(0.95-'adjusted coverage'!Z154)))</f>
        <v>33.050090649999973</v>
      </c>
      <c r="Z154" s="1">
        <f>'adjusted numbers'!Y154-'adjusted numbers'!Z154</f>
        <v>202.30009065000013</v>
      </c>
      <c r="AA154" s="1">
        <f>'adjusted numbers'!Z154-'adjusted numbers'!AA154</f>
        <v>220.20003834999989</v>
      </c>
      <c r="AB154" s="1">
        <f>IF(('adjusted coverage'!AB154*(0.95-'adjusted coverage'!AC154))&lt;0,0,('adjusted coverage'!AB154*(0.95-'adjusted coverage'!AC154)))</f>
        <v>5.0089949999486683E-2</v>
      </c>
      <c r="AC154" s="1">
        <f>'adjusted numbers'!AB154-'adjusted numbers'!AC154</f>
        <v>177.8000899499998</v>
      </c>
      <c r="AD154" s="1">
        <f>'adjusted numbers'!AC154-'adjusted numbers'!AD154</f>
        <v>173.19999105000034</v>
      </c>
      <c r="AE154" s="1">
        <f>IF(('adjusted coverage'!AE154*(0.95-'adjusted coverage'!AF154))&lt;0,0,('adjusted coverage'!AE154*(0.95-'adjusted coverage'!AF154)))</f>
        <v>0</v>
      </c>
      <c r="AF154" s="1">
        <f>'adjusted numbers'!AE154-'adjusted numbers'!AF154</f>
        <v>153.30007195999997</v>
      </c>
      <c r="AG154" s="1">
        <f>'adjusted numbers'!AF154-'adjusted numbers'!AG154</f>
        <v>188.19999044000042</v>
      </c>
    </row>
    <row r="155" spans="1:33" s="4" customFormat="1" x14ac:dyDescent="0.25">
      <c r="A155" s="4" t="s">
        <v>453</v>
      </c>
      <c r="B155" s="4" t="s">
        <v>433</v>
      </c>
      <c r="C155" s="4" t="s">
        <v>308</v>
      </c>
      <c r="D155" s="5">
        <f>SUM(D150:D154)</f>
        <v>122.7793999999995</v>
      </c>
      <c r="E155" s="5">
        <f t="shared" ref="E155:AG155" si="41">SUM(E150:E154)</f>
        <v>783.31749999999965</v>
      </c>
      <c r="F155" s="5">
        <f t="shared" si="41"/>
        <v>1492.8999999999996</v>
      </c>
      <c r="G155" s="5">
        <f t="shared" si="41"/>
        <v>1067.6892999999991</v>
      </c>
      <c r="H155" s="5">
        <f t="shared" si="41"/>
        <v>1708.7377999999992</v>
      </c>
      <c r="I155" s="5">
        <f t="shared" si="41"/>
        <v>1739.089200000001</v>
      </c>
      <c r="J155" s="5">
        <f t="shared" si="41"/>
        <v>159.93589999999915</v>
      </c>
      <c r="K155" s="5">
        <f t="shared" si="41"/>
        <v>872.02359999999931</v>
      </c>
      <c r="L155" s="5">
        <f t="shared" si="41"/>
        <v>1568.9458999999993</v>
      </c>
      <c r="M155" s="5">
        <f t="shared" si="41"/>
        <v>307.02169999999933</v>
      </c>
      <c r="N155" s="5">
        <f t="shared" si="41"/>
        <v>1031.2203999999997</v>
      </c>
      <c r="O155" s="5">
        <f t="shared" si="41"/>
        <v>1479.0885999999994</v>
      </c>
      <c r="P155" s="5">
        <f t="shared" si="41"/>
        <v>231.74977340999951</v>
      </c>
      <c r="Q155" s="5">
        <f t="shared" si="41"/>
        <v>960.39982017000034</v>
      </c>
      <c r="R155" s="5">
        <f t="shared" si="41"/>
        <v>1592.5999137799993</v>
      </c>
      <c r="S155" s="5">
        <f t="shared" si="41"/>
        <v>307.30007769999929</v>
      </c>
      <c r="T155" s="5">
        <f t="shared" si="41"/>
        <v>1028.30004242</v>
      </c>
      <c r="U155" s="5">
        <f t="shared" si="41"/>
        <v>1707.2000545799997</v>
      </c>
      <c r="V155" s="5">
        <f t="shared" si="41"/>
        <v>101.20007174999891</v>
      </c>
      <c r="W155" s="5">
        <f t="shared" si="41"/>
        <v>833.00008112999967</v>
      </c>
      <c r="X155" s="5">
        <f t="shared" si="41"/>
        <v>1244.9998436699993</v>
      </c>
      <c r="Y155" s="5">
        <f t="shared" si="41"/>
        <v>48.349753809999896</v>
      </c>
      <c r="Z155" s="5">
        <f t="shared" si="41"/>
        <v>766.49971587000073</v>
      </c>
      <c r="AA155" s="5">
        <f t="shared" si="41"/>
        <v>920.50009912999974</v>
      </c>
      <c r="AB155" s="5">
        <f t="shared" si="41"/>
        <v>4.4001939699999735</v>
      </c>
      <c r="AC155" s="5">
        <f t="shared" si="41"/>
        <v>737.80001764000031</v>
      </c>
      <c r="AD155" s="5">
        <f t="shared" si="41"/>
        <v>820.70012281000004</v>
      </c>
      <c r="AE155" s="5">
        <f t="shared" si="41"/>
        <v>2.3000195999997999</v>
      </c>
      <c r="AF155" s="5">
        <f t="shared" si="41"/>
        <v>658.00054782000007</v>
      </c>
      <c r="AG155" s="5">
        <f t="shared" si="41"/>
        <v>807.9996590300002</v>
      </c>
    </row>
    <row r="156" spans="1:33" x14ac:dyDescent="0.25">
      <c r="A156" t="s">
        <v>317</v>
      </c>
      <c r="B156" t="s">
        <v>318</v>
      </c>
      <c r="C156" t="s">
        <v>319</v>
      </c>
      <c r="D156" s="1">
        <f>IF(('adjusted coverage'!D156*(0.95-'adjusted coverage'!E156))&lt;0,0,('adjusted coverage'!D156*(0.95-'adjusted coverage'!E156)))</f>
        <v>210.74799999999988</v>
      </c>
      <c r="E156" s="1">
        <f>'adjusted numbers'!D156-'adjusted numbers'!E156</f>
        <v>349.39800000000014</v>
      </c>
      <c r="F156" s="1">
        <f>'adjusted numbers'!E156-'adjusted numbers'!F156</f>
        <v>497.75350000000026</v>
      </c>
      <c r="G156" s="1">
        <f>IF(('adjusted coverage'!G156*(0.95-'adjusted coverage'!H156))&lt;0,0,('adjusted coverage'!G156*(0.95-'adjusted coverage'!H156)))</f>
        <v>199.68960000000013</v>
      </c>
      <c r="H156" s="1">
        <f>'adjusted numbers'!G156-'adjusted numbers'!H156</f>
        <v>336.08960000000025</v>
      </c>
      <c r="I156" s="1">
        <f>'adjusted numbers'!H156-'adjusted numbers'!I156</f>
        <v>455.03039999999987</v>
      </c>
      <c r="J156" s="1">
        <f>IF(('adjusted coverage'!J156*(0.95-'adjusted coverage'!K156))&lt;0,0,('adjusted coverage'!J156*(0.95-'adjusted coverage'!K156)))</f>
        <v>262.82640000000009</v>
      </c>
      <c r="K156" s="1">
        <f>'adjusted numbers'!J156-'adjusted numbers'!K156</f>
        <v>396.3764000000001</v>
      </c>
      <c r="L156" s="1">
        <f>'adjusted numbers'!K156-'adjusted numbers'!L156</f>
        <v>478.37609999999995</v>
      </c>
      <c r="M156" s="1">
        <f>IF(('adjusted coverage'!M156*(0.95-'adjusted coverage'!N156))&lt;0,0,('adjusted coverage'!M156*(0.95-'adjusted coverage'!N156)))</f>
        <v>270.54269999999957</v>
      </c>
      <c r="N156" s="1">
        <f>'adjusted numbers'!M156-'adjusted numbers'!N156</f>
        <v>401.49269999999979</v>
      </c>
      <c r="O156" s="1">
        <f>'adjusted numbers'!N156-'adjusted numbers'!O156</f>
        <v>428.73030000000017</v>
      </c>
      <c r="P156" s="1">
        <f>IF(('adjusted coverage'!P156*(0.95-'adjusted coverage'!Q156))&lt;0,0,('adjusted coverage'!P156*(0.95-'adjusted coverage'!Q156)))</f>
        <v>275.19994680000008</v>
      </c>
      <c r="Q156" s="1">
        <f>'adjusted numbers'!P156-'adjusted numbers'!Q156</f>
        <v>407.39994680000018</v>
      </c>
      <c r="R156" s="1">
        <f>'adjusted numbers'!Q156-'adjusted numbers'!R156</f>
        <v>407.09998499999983</v>
      </c>
      <c r="S156" s="1">
        <f>IF(('adjusted coverage'!S156*(0.95-'adjusted coverage'!T156))&lt;0,0,('adjusted coverage'!S156*(0.95-'adjusted coverage'!T156)))</f>
        <v>234.59994413999996</v>
      </c>
      <c r="T156" s="1">
        <f>'adjusted numbers'!S156-'adjusted numbers'!T156</f>
        <v>367.49994414000003</v>
      </c>
      <c r="U156" s="1">
        <f>'adjusted numbers'!T156-'adjusted numbers'!U156</f>
        <v>396.99999635999984</v>
      </c>
      <c r="V156" s="1">
        <f>IF(('adjusted coverage'!V156*(0.95-'adjusted coverage'!W156))&lt;0,0,('adjusted coverage'!V156*(0.95-'adjusted coverage'!W156)))</f>
        <v>157.4001792</v>
      </c>
      <c r="W156" s="1">
        <f>'adjusted numbers'!V156-'adjusted numbers'!W156</f>
        <v>298.20017920000009</v>
      </c>
      <c r="X156" s="1">
        <f>'adjusted numbers'!W156-'adjusted numbers'!X156</f>
        <v>353.79998720000003</v>
      </c>
      <c r="Y156" s="1">
        <f>IF(('adjusted coverage'!Y156*(0.95-'adjusted coverage'!Z156))&lt;0,0,('adjusted coverage'!Y156*(0.95-'adjusted coverage'!Z156)))</f>
        <v>100.70005585999996</v>
      </c>
      <c r="Z156" s="1">
        <f>'adjusted numbers'!Y156-'adjusted numbers'!Z156</f>
        <v>239.40005586000007</v>
      </c>
      <c r="AA156" s="1">
        <f>'adjusted numbers'!Z156-'adjusted numbers'!AA156</f>
        <v>267.60004054000001</v>
      </c>
      <c r="AB156" s="1">
        <f>IF(('adjusted coverage'!AB156*(0.95-'adjusted coverage'!AC156))&lt;0,0,('adjusted coverage'!AB156*(0.95-'adjusted coverage'!AC156)))</f>
        <v>82.600103039999595</v>
      </c>
      <c r="AC156" s="1">
        <f>'adjusted numbers'!AB156-'adjusted numbers'!AC156</f>
        <v>228.2001030399997</v>
      </c>
      <c r="AD156" s="1">
        <f>'adjusted numbers'!AC156-'adjusted numbers'!AD156</f>
        <v>272.2998969600003</v>
      </c>
      <c r="AE156" s="1">
        <f>IF(('adjusted coverage'!AE156*(0.95-'adjusted coverage'!AF156))&lt;0,0,('adjusted coverage'!AE156*(0.95-'adjusted coverage'!AF156)))</f>
        <v>38.950027159999735</v>
      </c>
      <c r="AF156" s="1">
        <f>'adjusted numbers'!AE156-'adjusted numbers'!AF156</f>
        <v>186.90002715999981</v>
      </c>
      <c r="AG156" s="1">
        <f>'adjusted numbers'!AF156-'adjusted numbers'!AG156</f>
        <v>212.60003699000026</v>
      </c>
    </row>
    <row r="157" spans="1:33" x14ac:dyDescent="0.25">
      <c r="A157" t="s">
        <v>320</v>
      </c>
      <c r="B157" t="s">
        <v>321</v>
      </c>
      <c r="C157" t="s">
        <v>319</v>
      </c>
      <c r="D157" s="1">
        <f>IF(('adjusted coverage'!D157*(0.95-'adjusted coverage'!E157))&lt;0,0,('adjusted coverage'!D157*(0.95-'adjusted coverage'!E157)))</f>
        <v>267.92389999999858</v>
      </c>
      <c r="E157" s="1">
        <f>'adjusted numbers'!D157-'adjusted numbers'!E157</f>
        <v>591.97389999999905</v>
      </c>
      <c r="F157" s="1">
        <f>'adjusted numbers'!E157-'adjusted numbers'!F157</f>
        <v>869.68159999999989</v>
      </c>
      <c r="G157" s="1">
        <f>IF(('adjusted coverage'!G157*(0.95-'adjusted coverage'!H157))&lt;0,0,('adjusted coverage'!G157*(0.95-'adjusted coverage'!H157)))</f>
        <v>897.22619999999642</v>
      </c>
      <c r="H157" s="1">
        <f>'adjusted numbers'!G157-'adjusted numbers'!H157</f>
        <v>1538.5761999999977</v>
      </c>
      <c r="I157" s="1">
        <f>'adjusted numbers'!H157-'adjusted numbers'!I157</f>
        <v>2028.5677999999989</v>
      </c>
      <c r="J157" s="1">
        <f>IF(('adjusted coverage'!J157*(0.95-'adjusted coverage'!K157))&lt;0,0,('adjusted coverage'!J157*(0.95-'adjusted coverage'!K157)))</f>
        <v>739.54599999999846</v>
      </c>
      <c r="K157" s="1">
        <f>'adjusted numbers'!J157-'adjusted numbers'!K157</f>
        <v>1269.6459999999988</v>
      </c>
      <c r="L157" s="1">
        <f>'adjusted numbers'!K157-'adjusted numbers'!L157</f>
        <v>1435.1260000000002</v>
      </c>
      <c r="M157" s="1">
        <f>IF(('adjusted coverage'!M157*(0.95-'adjusted coverage'!N157))&lt;0,0,('adjusted coverage'!M157*(0.95-'adjusted coverage'!N157)))</f>
        <v>1116.1630000000007</v>
      </c>
      <c r="N157" s="1">
        <f>'adjusted numbers'!M157-'adjusted numbers'!N157</f>
        <v>1641.2130000000016</v>
      </c>
      <c r="O157" s="1">
        <f>'adjusted numbers'!N157-'adjusted numbers'!O157</f>
        <v>1552.0020000000022</v>
      </c>
      <c r="P157" s="1">
        <f>IF(('adjusted coverage'!P157*(0.95-'adjusted coverage'!Q157))&lt;0,0,('adjusted coverage'!P157*(0.95-'adjusted coverage'!Q157)))</f>
        <v>1799.4502812599997</v>
      </c>
      <c r="Q157" s="1">
        <f>'adjusted numbers'!P157-'adjusted numbers'!Q157</f>
        <v>2466.8002812600007</v>
      </c>
      <c r="R157" s="1">
        <f>'adjusted numbers'!Q157-'adjusted numbers'!R157</f>
        <v>1853.6996966399984</v>
      </c>
      <c r="S157" s="1">
        <f>IF(('adjusted coverage'!S157*(0.95-'adjusted coverage'!T157))&lt;0,0,('adjusted coverage'!S157*(0.95-'adjusted coverage'!T157)))</f>
        <v>1737.499910400001</v>
      </c>
      <c r="T157" s="1">
        <f>'adjusted numbers'!S157-'adjusted numbers'!T157</f>
        <v>2414.299910400001</v>
      </c>
      <c r="U157" s="1">
        <f>'adjusted numbers'!T157-'adjusted numbers'!U157</f>
        <v>2053.7001935999997</v>
      </c>
      <c r="V157" s="1">
        <f>IF(('adjusted coverage'!V157*(0.95-'adjusted coverage'!W157))&lt;0,0,('adjusted coverage'!V157*(0.95-'adjusted coverage'!W157)))</f>
        <v>1242.179999999998</v>
      </c>
      <c r="W157" s="1">
        <f>'adjusted numbers'!V157-'adjusted numbers'!W157</f>
        <v>1932.2799999999988</v>
      </c>
      <c r="X157" s="1">
        <f>'adjusted numbers'!W157-'adjusted numbers'!X157</f>
        <v>1904.6760000000013</v>
      </c>
      <c r="Y157" s="1">
        <f>IF(('adjusted coverage'!Y157*(0.95-'adjusted coverage'!Z157))&lt;0,0,('adjusted coverage'!Y157*(0.95-'adjusted coverage'!Z157)))</f>
        <v>923.60033880000128</v>
      </c>
      <c r="Z157" s="1">
        <f>'adjusted numbers'!Y157-'adjusted numbers'!Z157</f>
        <v>1607.2003388000012</v>
      </c>
      <c r="AA157" s="1">
        <f>'adjusted numbers'!Z157-'adjusted numbers'!AA157</f>
        <v>1582.7999204000007</v>
      </c>
      <c r="AB157" s="1">
        <f>IF(('adjusted coverage'!AB157*(0.95-'adjusted coverage'!AC157))&lt;0,0,('adjusted coverage'!AB157*(0.95-'adjusted coverage'!AC157)))</f>
        <v>1220.4994803200004</v>
      </c>
      <c r="AC157" s="1">
        <f>'adjusted numbers'!AB157-'adjusted numbers'!AC157</f>
        <v>1934.099480320001</v>
      </c>
      <c r="AD157" s="1">
        <f>'adjusted numbers'!AC157-'adjusted numbers'!AD157</f>
        <v>1583.4004748799998</v>
      </c>
      <c r="AE157" s="1">
        <f>IF(('adjusted coverage'!AE157*(0.95-'adjusted coverage'!AF157))&lt;0,0,('adjusted coverage'!AE157*(0.95-'adjusted coverage'!AF157)))</f>
        <v>1069.499716359998</v>
      </c>
      <c r="AF157" s="1">
        <f>'adjusted numbers'!AE157-'adjusted numbers'!AF157</f>
        <v>1829.7997163599994</v>
      </c>
      <c r="AG157" s="1">
        <f>'adjusted numbers'!AF157-'adjusted numbers'!AG157</f>
        <v>1361.1999117399992</v>
      </c>
    </row>
    <row r="158" spans="1:33" x14ac:dyDescent="0.25">
      <c r="A158" t="s">
        <v>322</v>
      </c>
      <c r="B158" t="s">
        <v>323</v>
      </c>
      <c r="C158" t="s">
        <v>319</v>
      </c>
      <c r="D158" s="1">
        <f>IF(('adjusted coverage'!D158*(0.95-'adjusted coverage'!E158))&lt;0,0,('adjusted coverage'!D158*(0.95-'adjusted coverage'!E158)))</f>
        <v>0</v>
      </c>
      <c r="E158" s="1">
        <f>'adjusted numbers'!D158-'adjusted numbers'!E158</f>
        <v>296.1370999999981</v>
      </c>
      <c r="F158" s="1">
        <f>'adjusted numbers'!E158-'adjusted numbers'!F158</f>
        <v>507.9814000000024</v>
      </c>
      <c r="G158" s="1">
        <f>IF(('adjusted coverage'!G158*(0.95-'adjusted coverage'!H158))&lt;0,0,('adjusted coverage'!G158*(0.95-'adjusted coverage'!H158)))</f>
        <v>0</v>
      </c>
      <c r="H158" s="1">
        <f>'adjusted numbers'!G158-'adjusted numbers'!H158</f>
        <v>383.88350000000173</v>
      </c>
      <c r="I158" s="1">
        <f>'adjusted numbers'!H158-'adjusted numbers'!I158</f>
        <v>611.99099999999817</v>
      </c>
      <c r="J158" s="1">
        <f>IF(('adjusted coverage'!J158*(0.95-'adjusted coverage'!K158))&lt;0,0,('adjusted coverage'!J158*(0.95-'adjusted coverage'!K158)))</f>
        <v>50.652100000001894</v>
      </c>
      <c r="K158" s="1">
        <f>'adjusted numbers'!J158-'adjusted numbers'!K158</f>
        <v>473.90210000000206</v>
      </c>
      <c r="L158" s="1">
        <f>'adjusted numbers'!K158-'adjusted numbers'!L158</f>
        <v>690.00840000000062</v>
      </c>
      <c r="M158" s="1">
        <f>IF(('adjusted coverage'!M158*(0.95-'adjusted coverage'!N158))&lt;0,0,('adjusted coverage'!M158*(0.95-'adjusted coverage'!N158)))</f>
        <v>176.15450000000101</v>
      </c>
      <c r="N158" s="1">
        <f>'adjusted numbers'!M158-'adjusted numbers'!N158</f>
        <v>584.10450000000128</v>
      </c>
      <c r="O158" s="1">
        <f>'adjusted numbers'!N158-'adjusted numbers'!O158</f>
        <v>611.76050000000123</v>
      </c>
      <c r="P158" s="1">
        <f>IF(('adjusted coverage'!P158*(0.95-'adjusted coverage'!Q158))&lt;0,0,('adjusted coverage'!P158*(0.95-'adjusted coverage'!Q158)))</f>
        <v>234.95032059999932</v>
      </c>
      <c r="Q158" s="1">
        <f>'adjusted numbers'!P158-'adjusted numbers'!Q158</f>
        <v>634.20032059999994</v>
      </c>
      <c r="R158" s="1">
        <f>'adjusted numbers'!Q158-'adjusted numbers'!R158</f>
        <v>620.29987290000008</v>
      </c>
      <c r="S158" s="1">
        <f>IF(('adjusted coverage'!S158*(0.95-'adjusted coverage'!T158))&lt;0,0,('adjusted coverage'!S158*(0.95-'adjusted coverage'!T158)))</f>
        <v>167.50029623999984</v>
      </c>
      <c r="T158" s="1">
        <f>'adjusted numbers'!S158-'adjusted numbers'!T158</f>
        <v>571.90029623999999</v>
      </c>
      <c r="U158" s="1">
        <f>'adjusted numbers'!T158-'adjusted numbers'!U158</f>
        <v>583.59991175999949</v>
      </c>
      <c r="V158" s="1">
        <f>IF(('adjusted coverage'!V158*(0.95-'adjusted coverage'!W158))&lt;0,0,('adjusted coverage'!V158*(0.95-'adjusted coverage'!W158)))</f>
        <v>156.80006411999858</v>
      </c>
      <c r="W158" s="1">
        <f>'adjusted numbers'!V158-'adjusted numbers'!W158</f>
        <v>606.2000641199993</v>
      </c>
      <c r="X158" s="1">
        <f>'adjusted numbers'!W158-'adjusted numbers'!X158</f>
        <v>643.7997442800006</v>
      </c>
      <c r="Y158" s="1">
        <f>IF(('adjusted coverage'!Y158*(0.95-'adjusted coverage'!Z158))&lt;0,0,('adjusted coverage'!Y158*(0.95-'adjusted coverage'!Z158)))</f>
        <v>0</v>
      </c>
      <c r="Z158" s="1">
        <f>'adjusted numbers'!Y158-'adjusted numbers'!Z158</f>
        <v>441.70020159999876</v>
      </c>
      <c r="AA158" s="1">
        <f>'adjusted numbers'!Z158-'adjusted numbers'!AA158</f>
        <v>521.30002070000046</v>
      </c>
      <c r="AB158" s="1">
        <f>IF(('adjusted coverage'!AB158*(0.95-'adjusted coverage'!AC158))&lt;0,0,('adjusted coverage'!AB158*(0.95-'adjusted coverage'!AC158)))</f>
        <v>2.3499278999991247</v>
      </c>
      <c r="AC158" s="1">
        <f>'adjusted numbers'!AB158-'adjusted numbers'!AC158</f>
        <v>445.89992789999997</v>
      </c>
      <c r="AD158" s="1">
        <f>'adjusted numbers'!AC158-'adjusted numbers'!AD158</f>
        <v>528.09994455000015</v>
      </c>
      <c r="AE158" s="1">
        <f>IF(('adjusted coverage'!AE158*(0.95-'adjusted coverage'!AF158))&lt;0,0,('adjusted coverage'!AE158*(0.95-'adjusted coverage'!AF158)))</f>
        <v>0</v>
      </c>
      <c r="AF158" s="1">
        <f>'adjusted numbers'!AE158-'adjusted numbers'!AF158</f>
        <v>380.80023394000091</v>
      </c>
      <c r="AG158" s="1">
        <f>'adjusted numbers'!AF158-'adjusted numbers'!AG158</f>
        <v>476.70005540999955</v>
      </c>
    </row>
    <row r="159" spans="1:33" x14ac:dyDescent="0.25">
      <c r="A159" t="s">
        <v>324</v>
      </c>
      <c r="B159" t="s">
        <v>325</v>
      </c>
      <c r="C159" t="s">
        <v>319</v>
      </c>
      <c r="D159" s="1">
        <f>IF(('adjusted coverage'!D159*(0.95-'adjusted coverage'!E159))&lt;0,0,('adjusted coverage'!D159*(0.95-'adjusted coverage'!E159)))</f>
        <v>25.639300000000585</v>
      </c>
      <c r="E159" s="1">
        <f>'adjusted numbers'!D159-'adjusted numbers'!E159</f>
        <v>204.88930000000073</v>
      </c>
      <c r="F159" s="1">
        <f>'adjusted numbers'!E159-'adjusted numbers'!F159</f>
        <v>364.24869999999919</v>
      </c>
      <c r="G159" s="1">
        <f>IF(('adjusted coverage'!G159*(0.95-'adjusted coverage'!H159))&lt;0,0,('adjusted coverage'!G159*(0.95-'adjusted coverage'!H159)))</f>
        <v>18.271800000000596</v>
      </c>
      <c r="H159" s="1">
        <f>'adjusted numbers'!G159-'adjusted numbers'!H159</f>
        <v>192.27180000000089</v>
      </c>
      <c r="I159" s="1">
        <f>'adjusted numbers'!H159-'adjusted numbers'!I159</f>
        <v>306.80069999999932</v>
      </c>
      <c r="J159" s="1">
        <f>IF(('adjusted coverage'!J159*(0.95-'adjusted coverage'!K159))&lt;0,0,('adjusted coverage'!J159*(0.95-'adjusted coverage'!K159)))</f>
        <v>53.724800000000251</v>
      </c>
      <c r="K159" s="1">
        <f>'adjusted numbers'!J159-'adjusted numbers'!K159</f>
        <v>220.47480000000041</v>
      </c>
      <c r="L159" s="1">
        <f>'adjusted numbers'!K159-'adjusted numbers'!L159</f>
        <v>309.56119999999964</v>
      </c>
      <c r="M159" s="1">
        <f>IF(('adjusted coverage'!M159*(0.95-'adjusted coverage'!N159))&lt;0,0,('adjusted coverage'!M159*(0.95-'adjusted coverage'!N159)))</f>
        <v>75.499199999999519</v>
      </c>
      <c r="N159" s="1">
        <f>'adjusted numbers'!M159-'adjusted numbers'!N159</f>
        <v>242.09919999999966</v>
      </c>
      <c r="O159" s="1">
        <f>'adjusted numbers'!N159-'adjusted numbers'!O159</f>
        <v>267.09680000000026</v>
      </c>
      <c r="P159" s="1">
        <f>IF(('adjusted coverage'!P159*(0.95-'adjusted coverage'!Q159))&lt;0,0,('adjusted coverage'!P159*(0.95-'adjusted coverage'!Q159)))</f>
        <v>95.749945049999766</v>
      </c>
      <c r="Q159" s="1">
        <f>'adjusted numbers'!P159-'adjusted numbers'!Q159</f>
        <v>258.99994504999995</v>
      </c>
      <c r="R159" s="1">
        <f>'adjusted numbers'!Q159-'adjusted numbers'!R159</f>
        <v>267.49991545000012</v>
      </c>
      <c r="S159" s="1">
        <f>IF(('adjusted coverage'!S159*(0.95-'adjusted coverage'!T159))&lt;0,0,('adjusted coverage'!S159*(0.95-'adjusted coverage'!T159)))</f>
        <v>66.599936719999604</v>
      </c>
      <c r="T159" s="1">
        <f>'adjusted numbers'!S159-'adjusted numbers'!T159</f>
        <v>232.39993671999991</v>
      </c>
      <c r="U159" s="1">
        <f>'adjusted numbers'!T159-'adjusted numbers'!U159</f>
        <v>252.59988128000032</v>
      </c>
      <c r="V159" s="1">
        <f>IF(('adjusted coverage'!V159*(0.95-'adjusted coverage'!W159))&lt;0,0,('adjusted coverage'!V159*(0.95-'adjusted coverage'!W159)))</f>
        <v>47.634899999999774</v>
      </c>
      <c r="W159" s="1">
        <f>'adjusted numbers'!V159-'adjusted numbers'!W159</f>
        <v>221.48489999999993</v>
      </c>
      <c r="X159" s="1">
        <f>'adjusted numbers'!W159-'adjusted numbers'!X159</f>
        <v>247.9100999999996</v>
      </c>
      <c r="Y159" s="1">
        <f>IF(('adjusted coverage'!Y159*(0.95-'adjusted coverage'!Z159))&lt;0,0,('adjusted coverage'!Y159*(0.95-'adjusted coverage'!Z159)))</f>
        <v>8.6549999999994309</v>
      </c>
      <c r="Z159" s="1">
        <f>'adjusted numbers'!Y159-'adjusted numbers'!Z159</f>
        <v>181.75499999999965</v>
      </c>
      <c r="AA159" s="1">
        <f>'adjusted numbers'!Z159-'adjusted numbers'!AA159</f>
        <v>218.10600000000022</v>
      </c>
      <c r="AB159" s="1">
        <f>IF(('adjusted coverage'!AB159*(0.95-'adjusted coverage'!AC159))&lt;0,0,('adjusted coverage'!AB159*(0.95-'adjusted coverage'!AC159)))</f>
        <v>10.00001119999963</v>
      </c>
      <c r="AC159" s="1">
        <f>'adjusted numbers'!AB159-'adjusted numbers'!AC159</f>
        <v>182.00001119999979</v>
      </c>
      <c r="AD159" s="1">
        <f>'adjusted numbers'!AC159-'adjusted numbers'!AD159</f>
        <v>236.00006480000002</v>
      </c>
      <c r="AE159" s="1">
        <f>IF(('adjusted coverage'!AE159*(0.95-'adjusted coverage'!AF159))&lt;0,0,('adjusted coverage'!AE159*(0.95-'adjusted coverage'!AF159)))</f>
        <v>0</v>
      </c>
      <c r="AF159" s="1">
        <f>'adjusted numbers'!AE159-'adjusted numbers'!AF159</f>
        <v>174.30006111000012</v>
      </c>
      <c r="AG159" s="1">
        <f>'adjusted numbers'!AF159-'adjusted numbers'!AG159</f>
        <v>243.1999058399997</v>
      </c>
    </row>
    <row r="160" spans="1:33" x14ac:dyDescent="0.25">
      <c r="A160" t="s">
        <v>326</v>
      </c>
      <c r="B160" t="s">
        <v>327</v>
      </c>
      <c r="C160" t="s">
        <v>319</v>
      </c>
      <c r="D160" s="1">
        <f>IF(('adjusted coverage'!D160*(0.95-'adjusted coverage'!E160))&lt;0,0,('adjusted coverage'!D160*(0.95-'adjusted coverage'!E160)))</f>
        <v>38.762399999999893</v>
      </c>
      <c r="E160" s="1">
        <f>'adjusted numbers'!D160-'adjusted numbers'!E160</f>
        <v>142.96239999999989</v>
      </c>
      <c r="F160" s="1">
        <f>'adjusted numbers'!E160-'adjusted numbers'!F160</f>
        <v>234.24160000000006</v>
      </c>
      <c r="G160" s="1">
        <f>IF(('adjusted coverage'!G160*(0.95-'adjusted coverage'!H160))&lt;0,0,('adjusted coverage'!G160*(0.95-'adjusted coverage'!H160)))</f>
        <v>23.223199999999888</v>
      </c>
      <c r="H160" s="1">
        <f>'adjusted numbers'!G160-'adjusted numbers'!H160</f>
        <v>123.32320000000004</v>
      </c>
      <c r="I160" s="1">
        <f>'adjusted numbers'!H160-'adjusted numbers'!I160</f>
        <v>216.0157999999999</v>
      </c>
      <c r="J160" s="1">
        <f>IF(('adjusted coverage'!J160*(0.95-'adjusted coverage'!K160))&lt;0,0,('adjusted coverage'!J160*(0.95-'adjusted coverage'!K160)))</f>
        <v>29.400799999999705</v>
      </c>
      <c r="K160" s="1">
        <f>'adjusted numbers'!J160-'adjusted numbers'!K160</f>
        <v>117.0007999999998</v>
      </c>
      <c r="L160" s="1">
        <f>'adjusted numbers'!K160-'adjusted numbers'!L160</f>
        <v>172.27519999999981</v>
      </c>
      <c r="M160" s="1">
        <f>IF(('adjusted coverage'!M160*(0.95-'adjusted coverage'!N160))&lt;0,0,('adjusted coverage'!M160*(0.95-'adjusted coverage'!N160)))</f>
        <v>23.619199999999999</v>
      </c>
      <c r="N160" s="1">
        <f>'adjusted numbers'!M160-'adjusted numbers'!N160</f>
        <v>72.419200000000046</v>
      </c>
      <c r="O160" s="1">
        <f>'adjusted numbers'!N160-'adjusted numbers'!O160</f>
        <v>89.108799999999974</v>
      </c>
      <c r="P160" s="1">
        <f>IF(('adjusted coverage'!P160*(0.95-'adjusted coverage'!Q160))&lt;0,0,('adjusted coverage'!P160*(0.95-'adjusted coverage'!Q160)))</f>
        <v>43.099960800000176</v>
      </c>
      <c r="Q160" s="1">
        <f>'adjusted numbers'!P160-'adjusted numbers'!Q160</f>
        <v>121.09996080000019</v>
      </c>
      <c r="R160" s="1">
        <f>'adjusted numbers'!Q160-'adjusted numbers'!R160</f>
        <v>149.39998319999995</v>
      </c>
      <c r="S160" s="1">
        <f>IF(('adjusted coverage'!S160*(0.95-'adjusted coverage'!T160))&lt;0,0,('adjusted coverage'!S160*(0.95-'adjusted coverage'!T160)))</f>
        <v>58.750049909999937</v>
      </c>
      <c r="T160" s="1">
        <f>'adjusted numbers'!S160-'adjusted numbers'!T160</f>
        <v>141.40004991000001</v>
      </c>
      <c r="U160" s="1">
        <f>'adjusted numbers'!T160-'adjusted numbers'!U160</f>
        <v>140.59993179000003</v>
      </c>
      <c r="V160" s="1">
        <f>IF(('adjusted coverage'!V160*(0.95-'adjusted coverage'!W160))&lt;0,0,('adjusted coverage'!V160*(0.95-'adjusted coverage'!W160)))</f>
        <v>25.449954569999857</v>
      </c>
      <c r="W160" s="1">
        <f>'adjusted numbers'!V160-'adjusted numbers'!W160</f>
        <v>107.79995456999995</v>
      </c>
      <c r="X160" s="1">
        <f>'adjusted numbers'!W160-'adjusted numbers'!X160</f>
        <v>151.70004783000013</v>
      </c>
      <c r="Y160" s="1">
        <f>IF(('adjusted coverage'!Y160*(0.95-'adjusted coverage'!Z160))&lt;0,0,('adjusted coverage'!Y160*(0.95-'adjusted coverage'!Z160)))</f>
        <v>29.099932800000012</v>
      </c>
      <c r="Z160" s="1">
        <f>'adjusted numbers'!Y160-'adjusted numbers'!Z160</f>
        <v>117.59993280000003</v>
      </c>
      <c r="AA160" s="1">
        <f>'adjusted numbers'!Z160-'adjusted numbers'!AA160</f>
        <v>123.39999269999998</v>
      </c>
      <c r="AB160" s="1">
        <f>IF(('adjusted coverage'!AB160*(0.95-'adjusted coverage'!AC160))&lt;0,0,('adjusted coverage'!AB160*(0.95-'adjusted coverage'!AC160)))</f>
        <v>1.0500007699998508</v>
      </c>
      <c r="AC160" s="1">
        <f>'adjusted numbers'!AB160-'adjusted numbers'!AC160</f>
        <v>88.900000769999906</v>
      </c>
      <c r="AD160" s="1">
        <f>'adjusted numbers'!AC160-'adjusted numbers'!AD160</f>
        <v>125.0999637299999</v>
      </c>
      <c r="AE160" s="1">
        <f>IF(('adjusted coverage'!AE160*(0.95-'adjusted coverage'!AF160))&lt;0,0,('adjusted coverage'!AE160*(0.95-'adjusted coverage'!AF160)))</f>
        <v>4.3999868399999942</v>
      </c>
      <c r="AF160" s="1">
        <f>'adjusted numbers'!AE160-'adjusted numbers'!AF160</f>
        <v>96.599986840000156</v>
      </c>
      <c r="AG160" s="1">
        <f>'adjusted numbers'!AF160-'adjusted numbers'!AG160</f>
        <v>109.39998375999994</v>
      </c>
    </row>
    <row r="161" spans="1:33" s="4" customFormat="1" x14ac:dyDescent="0.25">
      <c r="A161" s="4" t="s">
        <v>457</v>
      </c>
      <c r="B161" s="4" t="s">
        <v>433</v>
      </c>
      <c r="C161" s="4" t="s">
        <v>319</v>
      </c>
      <c r="D161" s="5">
        <f>SUM(D156:D160)</f>
        <v>543.07359999999892</v>
      </c>
      <c r="E161" s="5">
        <f t="shared" ref="E161:AG161" si="42">SUM(E156:E160)</f>
        <v>1585.3606999999979</v>
      </c>
      <c r="F161" s="5">
        <f t="shared" si="42"/>
        <v>2473.9068000000016</v>
      </c>
      <c r="G161" s="5">
        <f t="shared" si="42"/>
        <v>1138.4107999999972</v>
      </c>
      <c r="H161" s="5">
        <f t="shared" si="42"/>
        <v>2574.1443000000008</v>
      </c>
      <c r="I161" s="5">
        <f t="shared" si="42"/>
        <v>3618.4056999999957</v>
      </c>
      <c r="J161" s="5">
        <f t="shared" si="42"/>
        <v>1136.1501000000003</v>
      </c>
      <c r="K161" s="5">
        <f t="shared" si="42"/>
        <v>2477.4001000000012</v>
      </c>
      <c r="L161" s="5">
        <f t="shared" si="42"/>
        <v>3085.3469000000005</v>
      </c>
      <c r="M161" s="5">
        <f t="shared" si="42"/>
        <v>1661.9786000000008</v>
      </c>
      <c r="N161" s="5">
        <f t="shared" si="42"/>
        <v>2941.3286000000026</v>
      </c>
      <c r="O161" s="5">
        <f t="shared" si="42"/>
        <v>2948.6984000000039</v>
      </c>
      <c r="P161" s="5">
        <f t="shared" si="42"/>
        <v>2448.4504545099994</v>
      </c>
      <c r="Q161" s="5">
        <f t="shared" si="42"/>
        <v>3888.500454510001</v>
      </c>
      <c r="R161" s="5">
        <f t="shared" si="42"/>
        <v>3297.9994531899983</v>
      </c>
      <c r="S161" s="5">
        <f t="shared" si="42"/>
        <v>2264.9501374100005</v>
      </c>
      <c r="T161" s="5">
        <f t="shared" si="42"/>
        <v>3727.5001374100011</v>
      </c>
      <c r="U161" s="5">
        <f t="shared" si="42"/>
        <v>3427.4999147899994</v>
      </c>
      <c r="V161" s="5">
        <f t="shared" si="42"/>
        <v>1629.4650978899961</v>
      </c>
      <c r="W161" s="5">
        <f t="shared" si="42"/>
        <v>3165.9650978899981</v>
      </c>
      <c r="X161" s="5">
        <f t="shared" si="42"/>
        <v>3301.8858793100017</v>
      </c>
      <c r="Y161" s="5">
        <f t="shared" si="42"/>
        <v>1062.0553274600009</v>
      </c>
      <c r="Z161" s="5">
        <f t="shared" si="42"/>
        <v>2587.6555290599999</v>
      </c>
      <c r="AA161" s="5">
        <f t="shared" si="42"/>
        <v>2713.2059743400014</v>
      </c>
      <c r="AB161" s="5">
        <f t="shared" si="42"/>
        <v>1316.4995232299984</v>
      </c>
      <c r="AC161" s="5">
        <f t="shared" si="42"/>
        <v>2879.0995232300002</v>
      </c>
      <c r="AD161" s="5">
        <f t="shared" si="42"/>
        <v>2744.90034492</v>
      </c>
      <c r="AE161" s="5">
        <f t="shared" si="42"/>
        <v>1112.8497303599977</v>
      </c>
      <c r="AF161" s="5">
        <f t="shared" si="42"/>
        <v>2668.4000254100001</v>
      </c>
      <c r="AG161" s="5">
        <f t="shared" si="42"/>
        <v>2403.0998937399986</v>
      </c>
    </row>
    <row r="162" spans="1:33" x14ac:dyDescent="0.25">
      <c r="A162" t="s">
        <v>328</v>
      </c>
      <c r="B162" t="s">
        <v>329</v>
      </c>
      <c r="C162" t="s">
        <v>330</v>
      </c>
      <c r="D162" s="1">
        <f>IF(('adjusted coverage'!D162*(0.95-'adjusted coverage'!E162))&lt;0,0,('adjusted coverage'!D162*(0.95-'adjusted coverage'!E162)))</f>
        <v>0</v>
      </c>
      <c r="E162" s="1">
        <f>'adjusted numbers'!D162-'adjusted numbers'!E162</f>
        <v>204.94250000000102</v>
      </c>
      <c r="F162" s="1">
        <f>'adjusted numbers'!E162-'adjusted numbers'!F162</f>
        <v>452.47699999999895</v>
      </c>
      <c r="G162" s="1">
        <f>IF(('adjusted coverage'!G162*(0.95-'adjusted coverage'!H162))&lt;0,0,('adjusted coverage'!G162*(0.95-'adjusted coverage'!H162)))</f>
        <v>0</v>
      </c>
      <c r="H162" s="1">
        <f>'adjusted numbers'!G162-'adjusted numbers'!H162</f>
        <v>260.88720000000012</v>
      </c>
      <c r="I162" s="1">
        <f>'adjusted numbers'!H162-'adjusted numbers'!I162</f>
        <v>494.4417999999996</v>
      </c>
      <c r="J162" s="1">
        <f>IF(('adjusted coverage'!J162*(0.95-'adjusted coverage'!K162))&lt;0,0,('adjusted coverage'!J162*(0.95-'adjusted coverage'!K162)))</f>
        <v>78.773399999997508</v>
      </c>
      <c r="K162" s="1">
        <f>'adjusted numbers'!J162-'adjusted numbers'!K162</f>
        <v>395.12339999999767</v>
      </c>
      <c r="L162" s="1">
        <f>'adjusted numbers'!K162-'adjusted numbers'!L162</f>
        <v>751.72710000000006</v>
      </c>
      <c r="M162" s="1">
        <f>IF(('adjusted coverage'!M162*(0.95-'adjusted coverage'!N162))&lt;0,0,('adjusted coverage'!M162*(0.95-'adjusted coverage'!N162)))</f>
        <v>159.12949999999731</v>
      </c>
      <c r="N162" s="1">
        <f>'adjusted numbers'!M162-'adjusted numbers'!N162</f>
        <v>449.17949999999746</v>
      </c>
      <c r="O162" s="1">
        <f>'adjusted numbers'!N162-'adjusted numbers'!O162</f>
        <v>543.02000000000135</v>
      </c>
      <c r="P162" s="1">
        <f>IF(('adjusted coverage'!P162*(0.95-'adjusted coverage'!Q162))&lt;0,0,('adjusted coverage'!P162*(0.95-'adjusted coverage'!Q162)))</f>
        <v>222.14970452999935</v>
      </c>
      <c r="Q162" s="1">
        <f>'adjusted numbers'!P162-'adjusted numbers'!Q162</f>
        <v>489.29970452999987</v>
      </c>
      <c r="R162" s="1">
        <f>'adjusted numbers'!Q162-'adjusted numbers'!R162</f>
        <v>519.70019907000005</v>
      </c>
      <c r="S162" s="1">
        <f>IF(('adjusted coverage'!S162*(0.95-'adjusted coverage'!T162))&lt;0,0,('adjusted coverage'!S162*(0.95-'adjusted coverage'!T162)))</f>
        <v>101.19982639999991</v>
      </c>
      <c r="T162" s="1">
        <f>'adjusted numbers'!S162-'adjusted numbers'!T162</f>
        <v>285.59982639999998</v>
      </c>
      <c r="U162" s="1">
        <f>'adjusted numbers'!T162-'adjusted numbers'!U162</f>
        <v>464.39996719999999</v>
      </c>
      <c r="V162" s="1">
        <f>IF(('adjusted coverage'!V162*(0.95-'adjusted coverage'!W162))&lt;0,0,('adjusted coverage'!V162*(0.95-'adjusted coverage'!W162)))</f>
        <v>34.849923209999645</v>
      </c>
      <c r="W162" s="1">
        <f>'adjusted numbers'!V162-'adjusted numbers'!W162</f>
        <v>325.49992320999991</v>
      </c>
      <c r="X162" s="1">
        <f>'adjusted numbers'!W162-'adjusted numbers'!X162</f>
        <v>410.00007453999933</v>
      </c>
      <c r="Y162" s="1">
        <f>IF(('adjusted coverage'!Y162*(0.95-'adjusted coverage'!Z162))&lt;0,0,('adjusted coverage'!Y162*(0.95-'adjusted coverage'!Z162)))</f>
        <v>0</v>
      </c>
      <c r="Z162" s="1">
        <f>'adjusted numbers'!Y162-'adjusted numbers'!Z162</f>
        <v>252.69998558000043</v>
      </c>
      <c r="AA162" s="1">
        <f>'adjusted numbers'!Z162-'adjusted numbers'!AA162</f>
        <v>269.80022266999913</v>
      </c>
      <c r="AB162" s="1">
        <f>IF(('adjusted coverage'!AB162*(0.95-'adjusted coverage'!AC162))&lt;0,0,('adjusted coverage'!AB162*(0.95-'adjusted coverage'!AC162)))</f>
        <v>0</v>
      </c>
      <c r="AC162" s="1">
        <f>'adjusted numbers'!AB162-'adjusted numbers'!AC162</f>
        <v>284.19990459000019</v>
      </c>
      <c r="AD162" s="1">
        <f>'adjusted numbers'!AC162-'adjusted numbers'!AD162</f>
        <v>306.80033335999997</v>
      </c>
      <c r="AE162" s="1">
        <f>IF(('adjusted coverage'!AE162*(0.95-'adjusted coverage'!AF162))&lt;0,0,('adjusted coverage'!AE162*(0.95-'adjusted coverage'!AF162)))</f>
        <v>0</v>
      </c>
      <c r="AF162" s="1">
        <f>'adjusted numbers'!AE162-'adjusted numbers'!AF162</f>
        <v>199.50017780000053</v>
      </c>
      <c r="AG162" s="1">
        <f>'adjusted numbers'!AF162-'adjusted numbers'!AG162</f>
        <v>257.00000480000017</v>
      </c>
    </row>
    <row r="163" spans="1:33" x14ac:dyDescent="0.25">
      <c r="A163" t="s">
        <v>331</v>
      </c>
      <c r="B163" t="s">
        <v>332</v>
      </c>
      <c r="C163" t="s">
        <v>330</v>
      </c>
      <c r="D163" s="1">
        <f>IF(('adjusted coverage'!D163*(0.95-'adjusted coverage'!E163))&lt;0,0,('adjusted coverage'!D163*(0.95-'adjusted coverage'!E163)))</f>
        <v>0</v>
      </c>
      <c r="E163" s="1">
        <f>'adjusted numbers'!D163-'adjusted numbers'!E163</f>
        <v>180.09039999999914</v>
      </c>
      <c r="F163" s="1">
        <f>'adjusted numbers'!E163-'adjusted numbers'!F163</f>
        <v>533.10559999999896</v>
      </c>
      <c r="G163" s="1">
        <f>IF(('adjusted coverage'!G163*(0.95-'adjusted coverage'!H163))&lt;0,0,('adjusted coverage'!G163*(0.95-'adjusted coverage'!H163)))</f>
        <v>0</v>
      </c>
      <c r="H163" s="1">
        <f>'adjusted numbers'!G163-'adjusted numbers'!H163</f>
        <v>277.65429999999924</v>
      </c>
      <c r="I163" s="1">
        <f>'adjusted numbers'!H163-'adjusted numbers'!I163</f>
        <v>577.34970000000158</v>
      </c>
      <c r="J163" s="1">
        <f>IF(('adjusted coverage'!J163*(0.95-'adjusted coverage'!K163))&lt;0,0,('adjusted coverage'!J163*(0.95-'adjusted coverage'!K163)))</f>
        <v>0</v>
      </c>
      <c r="K163" s="1">
        <f>'adjusted numbers'!J163-'adjusted numbers'!K163</f>
        <v>325.25920000000224</v>
      </c>
      <c r="L163" s="1">
        <f>'adjusted numbers'!K163-'adjusted numbers'!L163</f>
        <v>589.35729999999785</v>
      </c>
      <c r="M163" s="1">
        <f>IF(('adjusted coverage'!M163*(0.95-'adjusted coverage'!N163))&lt;0,0,('adjusted coverage'!M163*(0.95-'adjusted coverage'!N163)))</f>
        <v>20.713599999999907</v>
      </c>
      <c r="N163" s="1">
        <f>'adjusted numbers'!M163-'adjusted numbers'!N163</f>
        <v>382.51360000000022</v>
      </c>
      <c r="O163" s="1">
        <f>'adjusted numbers'!N163-'adjusted numbers'!O163</f>
        <v>631.18339999999989</v>
      </c>
      <c r="P163" s="1">
        <f>IF(('adjusted coverage'!P163*(0.95-'adjusted coverage'!Q163))&lt;0,0,('adjusted coverage'!P163*(0.95-'adjusted coverage'!Q163)))</f>
        <v>87.399675479999715</v>
      </c>
      <c r="Q163" s="1">
        <f>'adjusted numbers'!P163-'adjusted numbers'!Q163</f>
        <v>422.09967547999986</v>
      </c>
      <c r="R163" s="1">
        <f>'adjusted numbers'!Q163-'adjusted numbers'!R163</f>
        <v>572.40012442000079</v>
      </c>
      <c r="S163" s="1">
        <f>IF(('adjusted coverage'!S163*(0.95-'adjusted coverage'!T163))&lt;0,0,('adjusted coverage'!S163*(0.95-'adjusted coverage'!T163)))</f>
        <v>11.050106609999489</v>
      </c>
      <c r="T163" s="1">
        <f>'adjusted numbers'!S163-'adjusted numbers'!T163</f>
        <v>358.40010660999997</v>
      </c>
      <c r="U163" s="1">
        <f>'adjusted numbers'!T163-'adjusted numbers'!U163</f>
        <v>565.59986974000003</v>
      </c>
      <c r="V163" s="1">
        <f>IF(('adjusted coverage'!V163*(0.95-'adjusted coverage'!W163))&lt;0,0,('adjusted coverage'!V163*(0.95-'adjusted coverage'!W163)))</f>
        <v>0</v>
      </c>
      <c r="W163" s="1">
        <f>'adjusted numbers'!V163-'adjusted numbers'!W163</f>
        <v>301.00029434999942</v>
      </c>
      <c r="X163" s="1">
        <f>'adjusted numbers'!W163-'adjusted numbers'!X163</f>
        <v>486.99970695000047</v>
      </c>
      <c r="Y163" s="1">
        <f>IF(('adjusted coverage'!Y163*(0.95-'adjusted coverage'!Z163))&lt;0,0,('adjusted coverage'!Y163*(0.95-'adjusted coverage'!Z163)))</f>
        <v>0</v>
      </c>
      <c r="Z163" s="1">
        <f>'adjusted numbers'!Y163-'adjusted numbers'!Z163</f>
        <v>259.69969893000052</v>
      </c>
      <c r="AA163" s="1">
        <f>'adjusted numbers'!Z163-'adjusted numbers'!AA163</f>
        <v>368.30024142000002</v>
      </c>
      <c r="AB163" s="1">
        <f>IF(('adjusted coverage'!AB163*(0.95-'adjusted coverage'!AC163))&lt;0,0,('adjusted coverage'!AB163*(0.95-'adjusted coverage'!AC163)))</f>
        <v>0</v>
      </c>
      <c r="AC163" s="1">
        <f>'adjusted numbers'!AB163-'adjusted numbers'!AC163</f>
        <v>202.30015280999942</v>
      </c>
      <c r="AD163" s="1">
        <f>'adjusted numbers'!AC163-'adjusted numbers'!AD163</f>
        <v>211.70006424000076</v>
      </c>
      <c r="AE163" s="1">
        <f>IF(('adjusted coverage'!AE163*(0.95-'adjusted coverage'!AF163))&lt;0,0,('adjusted coverage'!AE163*(0.95-'adjusted coverage'!AF163)))</f>
        <v>0</v>
      </c>
      <c r="AF163" s="1">
        <f>'adjusted numbers'!AE163-'adjusted numbers'!AF163</f>
        <v>275.79973176000021</v>
      </c>
      <c r="AG163" s="1">
        <f>'adjusted numbers'!AF163-'adjusted numbers'!AG163</f>
        <v>267.70001408999997</v>
      </c>
    </row>
    <row r="164" spans="1:33" x14ac:dyDescent="0.25">
      <c r="A164" t="s">
        <v>333</v>
      </c>
      <c r="B164" t="s">
        <v>334</v>
      </c>
      <c r="C164" t="s">
        <v>330</v>
      </c>
      <c r="D164" s="1">
        <f>IF(('adjusted coverage'!D164*(0.95-'adjusted coverage'!E164))&lt;0,0,('adjusted coverage'!D164*(0.95-'adjusted coverage'!E164)))</f>
        <v>622.8090000000002</v>
      </c>
      <c r="E164" s="1">
        <f>'adjusted numbers'!D164-'adjusted numbers'!E164</f>
        <v>900.8090000000002</v>
      </c>
      <c r="F164" s="1">
        <f>'adjusted numbers'!E164-'adjusted numbers'!F164</f>
        <v>946.35500000000138</v>
      </c>
      <c r="G164" s="1">
        <f>IF(('adjusted coverage'!G164*(0.95-'adjusted coverage'!H164))&lt;0,0,('adjusted coverage'!G164*(0.95-'adjusted coverage'!H164)))</f>
        <v>773.3482000000007</v>
      </c>
      <c r="H164" s="1">
        <f>'adjusted numbers'!G164-'adjusted numbers'!H164</f>
        <v>1053.4482000000007</v>
      </c>
      <c r="I164" s="1">
        <f>'adjusted numbers'!H164-'adjusted numbers'!I164</f>
        <v>913.50379999999859</v>
      </c>
      <c r="J164" s="1">
        <f>IF(('adjusted coverage'!J164*(0.95-'adjusted coverage'!K164))&lt;0,0,('adjusted coverage'!J164*(0.95-'adjusted coverage'!K164)))</f>
        <v>351.2079</v>
      </c>
      <c r="K164" s="1">
        <f>'adjusted numbers'!J164-'adjusted numbers'!K164</f>
        <v>482.15790000000015</v>
      </c>
      <c r="L164" s="1">
        <f>'adjusted numbers'!K164-'adjusted numbers'!L164</f>
        <v>454.13459999999986</v>
      </c>
      <c r="M164" s="1">
        <f>IF(('adjusted coverage'!M164*(0.95-'adjusted coverage'!N164))&lt;0,0,('adjusted coverage'!M164*(0.95-'adjusted coverage'!N164)))</f>
        <v>806.59459999999808</v>
      </c>
      <c r="N164" s="1">
        <f>'adjusted numbers'!M164-'adjusted numbers'!N164</f>
        <v>1083.444599999998</v>
      </c>
      <c r="O164" s="1">
        <f>'adjusted numbers'!N164-'adjusted numbers'!O164</f>
        <v>896.76690000000144</v>
      </c>
      <c r="P164" s="1">
        <f>IF(('adjusted coverage'!P164*(0.95-'adjusted coverage'!Q164))&lt;0,0,('adjusted coverage'!P164*(0.95-'adjusted coverage'!Q164)))</f>
        <v>803.55003317999933</v>
      </c>
      <c r="Q164" s="1">
        <f>'adjusted numbers'!P164-'adjusted numbers'!Q164</f>
        <v>1100.4000331799998</v>
      </c>
      <c r="R164" s="1">
        <f>'adjusted numbers'!Q164-'adjusted numbers'!R164</f>
        <v>993.60005262000004</v>
      </c>
      <c r="S164" s="1">
        <f>IF(('adjusted coverage'!S164*(0.95-'adjusted coverage'!T164))&lt;0,0,('adjusted coverage'!S164*(0.95-'adjusted coverage'!T164)))</f>
        <v>689.14999755000008</v>
      </c>
      <c r="T164" s="1">
        <f>'adjusted numbers'!S164-'adjusted numbers'!T164</f>
        <v>994.69999755000026</v>
      </c>
      <c r="U164" s="1">
        <f>'adjusted numbers'!T164-'adjusted numbers'!U164</f>
        <v>984.80017754999972</v>
      </c>
      <c r="V164" s="1">
        <f>IF(('adjusted coverage'!V164*(0.95-'adjusted coverage'!W164))&lt;0,0,('adjusted coverage'!V164*(0.95-'adjusted coverage'!W164)))</f>
        <v>387.84985832000058</v>
      </c>
      <c r="W164" s="1">
        <f>'adjusted numbers'!V164-'adjusted numbers'!W164</f>
        <v>681.79985832000057</v>
      </c>
      <c r="X164" s="1">
        <f>'adjusted numbers'!W164-'adjusted numbers'!X164</f>
        <v>675.20003412999904</v>
      </c>
      <c r="Y164" s="1">
        <f>IF(('adjusted coverage'!Y164*(0.95-'adjusted coverage'!Z164))&lt;0,0,('adjusted coverage'!Y164*(0.95-'adjusted coverage'!Z164)))</f>
        <v>348.24999404999949</v>
      </c>
      <c r="Z164" s="1">
        <f>'adjusted numbers'!Y164-'adjusted numbers'!Z164</f>
        <v>645.3999940499998</v>
      </c>
      <c r="AA164" s="1">
        <f>'adjusted numbers'!Z164-'adjusted numbers'!AA164</f>
        <v>515.10001620000003</v>
      </c>
      <c r="AB164" s="1">
        <f>IF(('adjusted coverage'!AB164*(0.95-'adjusted coverage'!AC164))&lt;0,0,('adjusted coverage'!AB164*(0.95-'adjusted coverage'!AC164)))</f>
        <v>0</v>
      </c>
      <c r="AC164" s="1">
        <f>'adjusted numbers'!AB164-'adjusted numbers'!AC164</f>
        <v>219.09995519999939</v>
      </c>
      <c r="AD164" s="1">
        <f>'adjusted numbers'!AC164-'adjusted numbers'!AD164</f>
        <v>373.90014479999991</v>
      </c>
      <c r="AE164" s="1">
        <f>IF(('adjusted coverage'!AE164*(0.95-'adjusted coverage'!AF164))&lt;0,0,('adjusted coverage'!AE164*(0.95-'adjusted coverage'!AF164)))</f>
        <v>0</v>
      </c>
      <c r="AF164" s="1">
        <f>'adjusted numbers'!AE164-'adjusted numbers'!AF164</f>
        <v>312.90039626999987</v>
      </c>
      <c r="AG164" s="1">
        <f>'adjusted numbers'!AF164-'adjusted numbers'!AG164</f>
        <v>301.59987362999982</v>
      </c>
    </row>
    <row r="165" spans="1:33" x14ac:dyDescent="0.25">
      <c r="A165" t="s">
        <v>335</v>
      </c>
      <c r="B165" t="s">
        <v>336</v>
      </c>
      <c r="C165" t="s">
        <v>330</v>
      </c>
      <c r="D165" s="1">
        <f>IF(('adjusted coverage'!D165*(0.95-'adjusted coverage'!E165))&lt;0,0,('adjusted coverage'!D165*(0.95-'adjusted coverage'!E165)))</f>
        <v>79.649999999999665</v>
      </c>
      <c r="E165" s="1">
        <f>'adjusted numbers'!D165-'adjusted numbers'!E165</f>
        <v>339.5</v>
      </c>
      <c r="F165" s="1">
        <f>'adjusted numbers'!E165-'adjusted numbers'!F165</f>
        <v>527.5</v>
      </c>
      <c r="G165" s="1">
        <f>IF(('adjusted coverage'!G165*(0.95-'adjusted coverage'!H165))&lt;0,0,('adjusted coverage'!G165*(0.95-'adjusted coverage'!H165)))</f>
        <v>56.486399999999271</v>
      </c>
      <c r="H165" s="1">
        <f>'adjusted numbers'!G165-'adjusted numbers'!H165</f>
        <v>275.13639999999941</v>
      </c>
      <c r="I165" s="1">
        <f>'adjusted numbers'!H165-'adjusted numbers'!I165</f>
        <v>563.34009999999944</v>
      </c>
      <c r="J165" s="1">
        <f>IF(('adjusted coverage'!J165*(0.95-'adjusted coverage'!K165))&lt;0,0,('adjusted coverage'!J165*(0.95-'adjusted coverage'!K165)))</f>
        <v>130.75000000000003</v>
      </c>
      <c r="K165" s="1">
        <f>'adjusted numbers'!J165-'adjusted numbers'!K165</f>
        <v>390.60000000000036</v>
      </c>
      <c r="L165" s="1">
        <f>'adjusted numbers'!K165-'adjusted numbers'!L165</f>
        <v>560.39999999999964</v>
      </c>
      <c r="M165" s="1">
        <f>IF(('adjusted coverage'!M165*(0.95-'adjusted coverage'!N165))&lt;0,0,('adjusted coverage'!M165*(0.95-'adjusted coverage'!N165)))</f>
        <v>162.24999999999997</v>
      </c>
      <c r="N165" s="1">
        <f>'adjusted numbers'!M165-'adjusted numbers'!N165</f>
        <v>422.10000000000036</v>
      </c>
      <c r="O165" s="1">
        <f>'adjusted numbers'!N165-'adjusted numbers'!O165</f>
        <v>573.89999999999964</v>
      </c>
      <c r="P165" s="1">
        <f>IF(('adjusted coverage'!P165*(0.95-'adjusted coverage'!Q165))&lt;0,0,('adjusted coverage'!P165*(0.95-'adjusted coverage'!Q165)))</f>
        <v>198.90009183999959</v>
      </c>
      <c r="Q165" s="1">
        <f>'adjusted numbers'!P165-'adjusted numbers'!Q165</f>
        <v>431.20009183999991</v>
      </c>
      <c r="R165" s="1">
        <f>'adjusted numbers'!Q165-'adjusted numbers'!R165</f>
        <v>618.29994765999982</v>
      </c>
      <c r="S165" s="1">
        <f>IF(('adjusted coverage'!S165*(0.95-'adjusted coverage'!T165))&lt;0,0,('adjusted coverage'!S165*(0.95-'adjusted coverage'!T165)))</f>
        <v>165.59978719999955</v>
      </c>
      <c r="T165" s="1">
        <f>'adjusted numbers'!S165-'adjusted numbers'!T165</f>
        <v>414.39978719999999</v>
      </c>
      <c r="U165" s="1">
        <f>'adjusted numbers'!T165-'adjusted numbers'!U165</f>
        <v>691.60005839999985</v>
      </c>
      <c r="V165" s="1">
        <f>IF(('adjusted coverage'!V165*(0.95-'adjusted coverage'!W165))&lt;0,0,('adjusted coverage'!V165*(0.95-'adjusted coverage'!W165)))</f>
        <v>126.9000671999995</v>
      </c>
      <c r="W165" s="1">
        <f>'adjusted numbers'!V165-'adjusted numbers'!W165</f>
        <v>388.50006719999965</v>
      </c>
      <c r="X165" s="1">
        <f>'adjusted numbers'!W165-'adjusted numbers'!X165</f>
        <v>642.49980240000059</v>
      </c>
      <c r="Y165" s="1">
        <f>IF(('adjusted coverage'!Y165*(0.95-'adjusted coverage'!Z165))&lt;0,0,('adjusted coverage'!Y165*(0.95-'adjusted coverage'!Z165)))</f>
        <v>70.80010864000046</v>
      </c>
      <c r="Z165" s="1">
        <f>'adjusted numbers'!Y165-'adjusted numbers'!Z165</f>
        <v>332.50010864000069</v>
      </c>
      <c r="AA165" s="1">
        <f>'adjusted numbers'!Z165-'adjusted numbers'!AA165</f>
        <v>437.99991005999982</v>
      </c>
      <c r="AB165" s="1">
        <f>IF(('adjusted coverage'!AB165*(0.95-'adjusted coverage'!AC165))&lt;0,0,('adjusted coverage'!AB165*(0.95-'adjusted coverage'!AC165)))</f>
        <v>70.100051100000229</v>
      </c>
      <c r="AC165" s="1">
        <f>'adjusted numbers'!AB165-'adjusted numbers'!AC165</f>
        <v>341.6000511000002</v>
      </c>
      <c r="AD165" s="1">
        <f>'adjusted numbers'!AC165-'adjusted numbers'!AD165</f>
        <v>352.89993539999978</v>
      </c>
      <c r="AE165" s="1">
        <f>IF(('adjusted coverage'!AE165*(0.95-'adjusted coverage'!AF165))&lt;0,0,('adjusted coverage'!AE165*(0.95-'adjusted coverage'!AF165)))</f>
        <v>58.549898360000519</v>
      </c>
      <c r="AF165" s="1">
        <f>'adjusted numbers'!AE165-'adjusted numbers'!AF165</f>
        <v>350.69989836000059</v>
      </c>
      <c r="AG165" s="1">
        <f>'adjusted numbers'!AF165-'adjusted numbers'!AG165</f>
        <v>350.8001642399995</v>
      </c>
    </row>
    <row r="166" spans="1:33" s="4" customFormat="1" x14ac:dyDescent="0.25">
      <c r="A166" s="4" t="s">
        <v>458</v>
      </c>
      <c r="B166" s="4" t="s">
        <v>433</v>
      </c>
      <c r="C166" s="4" t="s">
        <v>330</v>
      </c>
      <c r="D166" s="5">
        <f>SUM(D162:D165)</f>
        <v>702.45899999999983</v>
      </c>
      <c r="E166" s="5">
        <f t="shared" ref="E166:AG166" si="43">SUM(E162:E165)</f>
        <v>1625.3419000000004</v>
      </c>
      <c r="F166" s="5">
        <f t="shared" si="43"/>
        <v>2459.4375999999993</v>
      </c>
      <c r="G166" s="5">
        <f t="shared" si="43"/>
        <v>829.83460000000002</v>
      </c>
      <c r="H166" s="5">
        <f t="shared" si="43"/>
        <v>1867.1260999999995</v>
      </c>
      <c r="I166" s="5">
        <f t="shared" si="43"/>
        <v>2548.6353999999992</v>
      </c>
      <c r="J166" s="5">
        <f t="shared" si="43"/>
        <v>560.73129999999753</v>
      </c>
      <c r="K166" s="5">
        <f t="shared" si="43"/>
        <v>1593.1405000000004</v>
      </c>
      <c r="L166" s="5">
        <f t="shared" si="43"/>
        <v>2355.6189999999974</v>
      </c>
      <c r="M166" s="5">
        <f t="shared" si="43"/>
        <v>1148.6876999999952</v>
      </c>
      <c r="N166" s="5">
        <f t="shared" si="43"/>
        <v>2337.237699999996</v>
      </c>
      <c r="O166" s="5">
        <f t="shared" si="43"/>
        <v>2644.8703000000023</v>
      </c>
      <c r="P166" s="5">
        <f t="shared" si="43"/>
        <v>1311.9995050299979</v>
      </c>
      <c r="Q166" s="5">
        <f t="shared" si="43"/>
        <v>2442.9995050299995</v>
      </c>
      <c r="R166" s="5">
        <f t="shared" si="43"/>
        <v>2704.0003237700007</v>
      </c>
      <c r="S166" s="5">
        <f t="shared" si="43"/>
        <v>966.99971775999904</v>
      </c>
      <c r="T166" s="5">
        <f t="shared" si="43"/>
        <v>2053.0997177600002</v>
      </c>
      <c r="U166" s="5">
        <f t="shared" si="43"/>
        <v>2706.4000728899996</v>
      </c>
      <c r="V166" s="5">
        <f t="shared" si="43"/>
        <v>549.59984872999974</v>
      </c>
      <c r="W166" s="5">
        <f t="shared" si="43"/>
        <v>1696.8001430799995</v>
      </c>
      <c r="X166" s="5">
        <f t="shared" si="43"/>
        <v>2214.6996180199994</v>
      </c>
      <c r="Y166" s="5">
        <f t="shared" si="43"/>
        <v>419.05010268999996</v>
      </c>
      <c r="Z166" s="5">
        <f t="shared" si="43"/>
        <v>1490.2997872000014</v>
      </c>
      <c r="AA166" s="5">
        <f t="shared" si="43"/>
        <v>1591.200390349999</v>
      </c>
      <c r="AB166" s="5">
        <f t="shared" si="43"/>
        <v>70.100051100000229</v>
      </c>
      <c r="AC166" s="5">
        <f t="shared" si="43"/>
        <v>1047.2000636999992</v>
      </c>
      <c r="AD166" s="5">
        <f t="shared" si="43"/>
        <v>1245.3004778000004</v>
      </c>
      <c r="AE166" s="5">
        <f t="shared" si="43"/>
        <v>58.549898360000519</v>
      </c>
      <c r="AF166" s="5">
        <f t="shared" si="43"/>
        <v>1138.9002041900012</v>
      </c>
      <c r="AG166" s="5">
        <f t="shared" si="43"/>
        <v>1177.1000567599995</v>
      </c>
    </row>
    <row r="167" spans="1:33" x14ac:dyDescent="0.25">
      <c r="A167" t="s">
        <v>337</v>
      </c>
      <c r="B167" t="s">
        <v>338</v>
      </c>
      <c r="C167" t="s">
        <v>339</v>
      </c>
      <c r="D167" s="1">
        <f>IF(('adjusted coverage'!D167*(0.95-'adjusted coverage'!E167))&lt;0,0,('adjusted coverage'!D167*(0.95-'adjusted coverage'!E167)))</f>
        <v>0</v>
      </c>
      <c r="E167" s="1">
        <f>'adjusted numbers'!D167-'adjusted numbers'!E167</f>
        <v>57.969800000000077</v>
      </c>
      <c r="F167" s="1">
        <f>'adjusted numbers'!E167-'adjusted numbers'!F167</f>
        <v>124.39720000000011</v>
      </c>
      <c r="G167" s="1">
        <f>IF(('adjusted coverage'!G167*(0.95-'adjusted coverage'!H167))&lt;0,0,('adjusted coverage'!G167*(0.95-'adjusted coverage'!H167)))</f>
        <v>0</v>
      </c>
      <c r="H167" s="1">
        <f>'adjusted numbers'!G167-'adjusted numbers'!H167</f>
        <v>73.383800000000065</v>
      </c>
      <c r="I167" s="1">
        <f>'adjusted numbers'!H167-'adjusted numbers'!I167</f>
        <v>166.94319999999993</v>
      </c>
      <c r="J167" s="1">
        <f>IF(('adjusted coverage'!J167*(0.95-'adjusted coverage'!K167))&lt;0,0,('adjusted coverage'!J167*(0.95-'adjusted coverage'!K167)))</f>
        <v>0</v>
      </c>
      <c r="K167" s="1">
        <f>'adjusted numbers'!J167-'adjusted numbers'!K167</f>
        <v>96.889799999999923</v>
      </c>
      <c r="L167" s="1">
        <f>'adjusted numbers'!K167-'adjusted numbers'!L167</f>
        <v>208.02220000000011</v>
      </c>
      <c r="M167" s="1">
        <f>IF(('adjusted coverage'!M167*(0.95-'adjusted coverage'!N167))&lt;0,0,('adjusted coverage'!M167*(0.95-'adjusted coverage'!N167)))</f>
        <v>26.454699999999875</v>
      </c>
      <c r="N167" s="1">
        <f>'adjusted numbers'!M167-'adjusted numbers'!N167</f>
        <v>123.00469999999996</v>
      </c>
      <c r="O167" s="1">
        <f>'adjusted numbers'!N167-'adjusted numbers'!O167</f>
        <v>181.12779999999998</v>
      </c>
      <c r="P167" s="1">
        <f>IF(('adjusted coverage'!P167*(0.95-'adjusted coverage'!Q167))&lt;0,0,('adjusted coverage'!P167*(0.95-'adjusted coverage'!Q167)))</f>
        <v>31.94990213999991</v>
      </c>
      <c r="Q167" s="1">
        <f>'adjusted numbers'!P167-'adjusted numbers'!Q167</f>
        <v>127.39990213999999</v>
      </c>
      <c r="R167" s="1">
        <f>'adjusted numbers'!Q167-'adjusted numbers'!R167</f>
        <v>210.60000185999979</v>
      </c>
      <c r="S167" s="1">
        <f>IF(('adjusted coverage'!S167*(0.95-'adjusted coverage'!T167))&lt;0,0,('adjusted coverage'!S167*(0.95-'adjusted coverage'!T167)))</f>
        <v>22.500009660000075</v>
      </c>
      <c r="T167" s="1">
        <f>'adjusted numbers'!S167-'adjusted numbers'!T167</f>
        <v>121.80000966000011</v>
      </c>
      <c r="U167" s="1">
        <f>'adjusted numbers'!T167-'adjusted numbers'!U167</f>
        <v>202.20000233999986</v>
      </c>
      <c r="V167" s="1">
        <f>IF(('adjusted coverage'!V167*(0.95-'adjusted coverage'!W167))&lt;0,0,('adjusted coverage'!V167*(0.95-'adjusted coverage'!W167)))</f>
        <v>33.649981799999942</v>
      </c>
      <c r="W167" s="1">
        <f>'adjusted numbers'!V167-'adjusted numbers'!W167</f>
        <v>137.89998179999998</v>
      </c>
      <c r="X167" s="1">
        <f>'adjusted numbers'!W167-'adjusted numbers'!X167</f>
        <v>187.10001869999996</v>
      </c>
      <c r="Y167" s="1">
        <f>IF(('adjusted coverage'!Y167*(0.95-'adjusted coverage'!Z167))&lt;0,0,('adjusted coverage'!Y167*(0.95-'adjusted coverage'!Z167)))</f>
        <v>5.0999749400000045</v>
      </c>
      <c r="Z167" s="1">
        <f>'adjusted numbers'!Y167-'adjusted numbers'!Z167</f>
        <v>114.79997494000008</v>
      </c>
      <c r="AA167" s="1">
        <f>'adjusted numbers'!Z167-'adjusted numbers'!AA167</f>
        <v>159.20001875999992</v>
      </c>
      <c r="AB167" s="1">
        <f>IF(('adjusted coverage'!AB167*(0.95-'adjusted coverage'!AC167))&lt;0,0,('adjusted coverage'!AB167*(0.95-'adjusted coverage'!AC167)))</f>
        <v>0</v>
      </c>
      <c r="AC167" s="1">
        <f>'adjusted numbers'!AB167-'adjusted numbers'!AC167</f>
        <v>97.999995799999851</v>
      </c>
      <c r="AD167" s="1">
        <f>'adjusted numbers'!AC167-'adjusted numbers'!AD167</f>
        <v>154.49997320000011</v>
      </c>
      <c r="AE167" s="1">
        <f>IF(('adjusted coverage'!AE167*(0.95-'adjusted coverage'!AF167))&lt;0,0,('adjusted coverage'!AE167*(0.95-'adjusted coverage'!AF167)))</f>
        <v>56.649883099999848</v>
      </c>
      <c r="AF167" s="1">
        <f>'adjusted numbers'!AE167-'adjusted numbers'!AF167</f>
        <v>186.19988310000008</v>
      </c>
      <c r="AG167" s="1">
        <f>'adjusted numbers'!AF167-'adjusted numbers'!AG167</f>
        <v>157.29999864999991</v>
      </c>
    </row>
    <row r="168" spans="1:33" x14ac:dyDescent="0.25">
      <c r="A168" t="s">
        <v>340</v>
      </c>
      <c r="B168" t="s">
        <v>341</v>
      </c>
      <c r="C168" t="s">
        <v>339</v>
      </c>
      <c r="D168" s="1">
        <f>IF(('adjusted coverage'!D168*(0.95-'adjusted coverage'!E168))&lt;0,0,('adjusted coverage'!D168*(0.95-'adjusted coverage'!E168)))</f>
        <v>0</v>
      </c>
      <c r="E168" s="1">
        <f>'adjusted numbers'!D168-'adjusted numbers'!E168</f>
        <v>83.664700000000266</v>
      </c>
      <c r="F168" s="1">
        <f>'adjusted numbers'!E168-'adjusted numbers'!F168</f>
        <v>173.17829999999958</v>
      </c>
      <c r="G168" s="1">
        <f>IF(('adjusted coverage'!G168*(0.95-'adjusted coverage'!H168))&lt;0,0,('adjusted coverage'!G168*(0.95-'adjusted coverage'!H168)))</f>
        <v>0</v>
      </c>
      <c r="H168" s="1">
        <f>'adjusted numbers'!G168-'adjusted numbers'!H168</f>
        <v>119.82949999999983</v>
      </c>
      <c r="I168" s="1">
        <f>'adjusted numbers'!H168-'adjusted numbers'!I168</f>
        <v>172.7180000000003</v>
      </c>
      <c r="J168" s="1">
        <f>IF(('adjusted coverage'!J168*(0.95-'adjusted coverage'!K168))&lt;0,0,('adjusted coverage'!J168*(0.95-'adjusted coverage'!K168)))</f>
        <v>29.127599999999859</v>
      </c>
      <c r="K168" s="1">
        <f>'adjusted numbers'!J168-'adjusted numbers'!K168</f>
        <v>154.67759999999998</v>
      </c>
      <c r="L168" s="1">
        <f>'adjusted numbers'!K168-'adjusted numbers'!L168</f>
        <v>223.22789999999986</v>
      </c>
      <c r="M168" s="1">
        <f>IF(('adjusted coverage'!M168*(0.95-'adjusted coverage'!N168))&lt;0,0,('adjusted coverage'!M168*(0.95-'adjusted coverage'!N168)))</f>
        <v>35.832299999999478</v>
      </c>
      <c r="N168" s="1">
        <f>'adjusted numbers'!M168-'adjusted numbers'!N168</f>
        <v>154.48229999999967</v>
      </c>
      <c r="O168" s="1">
        <f>'adjusted numbers'!N168-'adjusted numbers'!O168</f>
        <v>194.34870000000024</v>
      </c>
      <c r="P168" s="1">
        <f>IF(('adjusted coverage'!P168*(0.95-'adjusted coverage'!Q168))&lt;0,0,('adjusted coverage'!P168*(0.95-'adjusted coverage'!Q168)))</f>
        <v>34.949887439999756</v>
      </c>
      <c r="Q168" s="1">
        <f>'adjusted numbers'!P168-'adjusted numbers'!Q168</f>
        <v>157.49988743999984</v>
      </c>
      <c r="R168" s="1">
        <f>'adjusted numbers'!Q168-'adjusted numbers'!R168</f>
        <v>171.99992990999999</v>
      </c>
      <c r="S168" s="1">
        <f>IF(('adjusted coverage'!S168*(0.95-'adjusted coverage'!T168))&lt;0,0,('adjusted coverage'!S168*(0.95-'adjusted coverage'!T168)))</f>
        <v>41.200056979999964</v>
      </c>
      <c r="T168" s="1">
        <f>'adjusted numbers'!S168-'adjusted numbers'!T168</f>
        <v>165.90005698000004</v>
      </c>
      <c r="U168" s="1">
        <f>'adjusted numbers'!T168-'adjusted numbers'!U168</f>
        <v>167.09994532000019</v>
      </c>
      <c r="V168" s="1">
        <f>IF(('adjusted coverage'!V168*(0.95-'adjusted coverage'!W168))&lt;0,0,('adjusted coverage'!V168*(0.95-'adjusted coverage'!W168)))</f>
        <v>40.649870849999857</v>
      </c>
      <c r="W168" s="1">
        <f>'adjusted numbers'!V168-'adjusted numbers'!W168</f>
        <v>172.19987085000002</v>
      </c>
      <c r="X168" s="1">
        <f>'adjusted numbers'!W168-'adjusted numbers'!X168</f>
        <v>174.30006659999981</v>
      </c>
      <c r="Y168" s="1">
        <f>IF(('adjusted coverage'!Y168*(0.95-'adjusted coverage'!Z168))&lt;0,0,('adjusted coverage'!Y168*(0.95-'adjusted coverage'!Z168)))</f>
        <v>2.2500504000000561</v>
      </c>
      <c r="Z168" s="1">
        <f>'adjusted numbers'!Y168-'adjusted numbers'!Z168</f>
        <v>135.80005040000015</v>
      </c>
      <c r="AA168" s="1">
        <f>'adjusted numbers'!Z168-'adjusted numbers'!AA168</f>
        <v>134.19998785000007</v>
      </c>
      <c r="AB168" s="1">
        <f>IF(('adjusted coverage'!AB168*(0.95-'adjusted coverage'!AC168))&lt;0,0,('adjusted coverage'!AB168*(0.95-'adjusted coverage'!AC168)))</f>
        <v>0</v>
      </c>
      <c r="AC168" s="1">
        <f>'adjusted numbers'!AB168-'adjusted numbers'!AC168</f>
        <v>126.6999505800004</v>
      </c>
      <c r="AD168" s="1">
        <f>'adjusted numbers'!AC168-'adjusted numbers'!AD168</f>
        <v>155.80003002000012</v>
      </c>
      <c r="AE168" s="1">
        <f>IF(('adjusted coverage'!AE168*(0.95-'adjusted coverage'!AF168))&lt;0,0,('adjusted coverage'!AE168*(0.95-'adjusted coverage'!AF168)))</f>
        <v>0</v>
      </c>
      <c r="AF168" s="1">
        <f>'adjusted numbers'!AE168-'adjusted numbers'!AF168</f>
        <v>120.40003429999979</v>
      </c>
      <c r="AG168" s="1">
        <f>'adjusted numbers'!AF168-'adjusted numbers'!AG168</f>
        <v>118.10000669999999</v>
      </c>
    </row>
    <row r="169" spans="1:33" x14ac:dyDescent="0.25">
      <c r="A169" t="s">
        <v>342</v>
      </c>
      <c r="B169" t="s">
        <v>343</v>
      </c>
      <c r="C169" t="s">
        <v>339</v>
      </c>
      <c r="D169" s="1">
        <f>IF(('adjusted coverage'!D169*(0.95-'adjusted coverage'!E169))&lt;0,0,('adjusted coverage'!D169*(0.95-'adjusted coverage'!E169)))</f>
        <v>99.504000000002492</v>
      </c>
      <c r="E169" s="1">
        <f>'adjusted numbers'!D169-'adjusted numbers'!E169</f>
        <v>864.30400000000373</v>
      </c>
      <c r="F169" s="1">
        <f>'adjusted numbers'!E169-'adjusted numbers'!F169</f>
        <v>1460.6705000000002</v>
      </c>
      <c r="G169" s="1">
        <f>IF(('adjusted coverage'!G169*(0.95-'adjusted coverage'!H169))&lt;0,0,('adjusted coverage'!G169*(0.95-'adjusted coverage'!H169)))</f>
        <v>0</v>
      </c>
      <c r="H169" s="1">
        <f>'adjusted numbers'!G169-'adjusted numbers'!H169</f>
        <v>655.65639999999803</v>
      </c>
      <c r="I169" s="1">
        <f>'adjusted numbers'!H169-'adjusted numbers'!I169</f>
        <v>1113.2331000000031</v>
      </c>
      <c r="J169" s="1">
        <f>IF(('adjusted coverage'!J169*(0.95-'adjusted coverage'!K169))&lt;0,0,('adjusted coverage'!J169*(0.95-'adjusted coverage'!K169)))</f>
        <v>207.88469999999978</v>
      </c>
      <c r="K169" s="1">
        <f>'adjusted numbers'!J169-'adjusted numbers'!K169</f>
        <v>947.18469999999979</v>
      </c>
      <c r="L169" s="1">
        <f>'adjusted numbers'!K169-'adjusted numbers'!L169</f>
        <v>1467.4642999999978</v>
      </c>
      <c r="M169" s="1">
        <f>IF(('adjusted coverage'!M169*(0.95-'adjusted coverage'!N169))&lt;0,0,('adjusted coverage'!M169*(0.95-'adjusted coverage'!N169)))</f>
        <v>375.86059999999992</v>
      </c>
      <c r="N169" s="1">
        <f>'adjusted numbers'!M169-'adjusted numbers'!N169</f>
        <v>1081.9606000000003</v>
      </c>
      <c r="O169" s="1">
        <f>'adjusted numbers'!N169-'adjusted numbers'!O169</f>
        <v>1190.6209000000035</v>
      </c>
      <c r="P169" s="1">
        <f>IF(('adjusted coverage'!P169*(0.95-'adjusted coverage'!Q169))&lt;0,0,('adjusted coverage'!P169*(0.95-'adjusted coverage'!Q169)))</f>
        <v>478.24975891999941</v>
      </c>
      <c r="Q169" s="1">
        <f>'adjusted numbers'!P169-'adjusted numbers'!Q169</f>
        <v>1090.5997589199997</v>
      </c>
      <c r="R169" s="1">
        <f>'adjusted numbers'!Q169-'adjusted numbers'!R169</f>
        <v>1048.4000260800003</v>
      </c>
      <c r="S169" s="1">
        <f>IF(('adjusted coverage'!S169*(0.95-'adjusted coverage'!T169))&lt;0,0,('adjusted coverage'!S169*(0.95-'adjusted coverage'!T169)))</f>
        <v>338.95017471999967</v>
      </c>
      <c r="T169" s="1">
        <f>'adjusted numbers'!S169-'adjusted numbers'!T169</f>
        <v>1022.0001747200004</v>
      </c>
      <c r="U169" s="1">
        <f>'adjusted numbers'!T169-'adjusted numbers'!U169</f>
        <v>1092.49995098</v>
      </c>
      <c r="V169" s="1">
        <f>IF(('adjusted coverage'!V169*(0.95-'adjusted coverage'!W169))&lt;0,0,('adjusted coverage'!V169*(0.95-'adjusted coverage'!W169)))</f>
        <v>336.77879999999737</v>
      </c>
      <c r="W169" s="1">
        <f>'adjusted numbers'!V169-'adjusted numbers'!W169</f>
        <v>1075.3287999999975</v>
      </c>
      <c r="X169" s="1">
        <f>'adjusted numbers'!W169-'adjusted numbers'!X169</f>
        <v>985.22570000000087</v>
      </c>
      <c r="Y169" s="1">
        <f>IF(('adjusted coverage'!Y169*(0.95-'adjusted coverage'!Z169))&lt;0,0,('adjusted coverage'!Y169*(0.95-'adjusted coverage'!Z169)))</f>
        <v>36.787499999999213</v>
      </c>
      <c r="Z169" s="1">
        <f>'adjusted numbers'!Y169-'adjusted numbers'!Z169</f>
        <v>772.53750000000036</v>
      </c>
      <c r="AA169" s="1">
        <f>'adjusted numbers'!Z169-'adjusted numbers'!AA169</f>
        <v>750.46499999999833</v>
      </c>
      <c r="AB169" s="1">
        <f>IF(('adjusted coverage'!AB169*(0.95-'adjusted coverage'!AC169))&lt;0,0,('adjusted coverage'!AB169*(0.95-'adjusted coverage'!AC169)))</f>
        <v>1.2002032799988296</v>
      </c>
      <c r="AC169" s="1">
        <f>'adjusted numbers'!AB169-'adjusted numbers'!AC169</f>
        <v>735.00020328000028</v>
      </c>
      <c r="AD169" s="1">
        <f>'adjusted numbers'!AC169-'adjusted numbers'!AD169</f>
        <v>772.99988951999876</v>
      </c>
      <c r="AE169" s="1">
        <f>IF(('adjusted coverage'!AE169*(0.95-'adjusted coverage'!AF169))&lt;0,0,('adjusted coverage'!AE169*(0.95-'adjusted coverage'!AF169)))</f>
        <v>64.949842499998724</v>
      </c>
      <c r="AF169" s="1">
        <f>'adjusted numbers'!AE169-'adjusted numbers'!AF169</f>
        <v>833.69984250000016</v>
      </c>
      <c r="AG169" s="1">
        <f>'adjusted numbers'!AF169-'adjusted numbers'!AG169</f>
        <v>649.80008249999992</v>
      </c>
    </row>
    <row r="170" spans="1:33" x14ac:dyDescent="0.25">
      <c r="A170" t="s">
        <v>344</v>
      </c>
      <c r="B170" t="s">
        <v>345</v>
      </c>
      <c r="C170" t="s">
        <v>339</v>
      </c>
      <c r="D170" s="1">
        <f>IF(('adjusted coverage'!D170*(0.95-'adjusted coverage'!E170))&lt;0,0,('adjusted coverage'!D170*(0.95-'adjusted coverage'!E170)))</f>
        <v>0</v>
      </c>
      <c r="E170" s="1">
        <f>'adjusted numbers'!D170-'adjusted numbers'!E170</f>
        <v>167.77529999999979</v>
      </c>
      <c r="F170" s="1">
        <f>'adjusted numbers'!E170-'adjusted numbers'!F170</f>
        <v>359.63270000000011</v>
      </c>
      <c r="G170" s="1">
        <f>IF(('adjusted coverage'!G170*(0.95-'adjusted coverage'!H170))&lt;0,0,('adjusted coverage'!G170*(0.95-'adjusted coverage'!H170)))</f>
        <v>57.344099999998896</v>
      </c>
      <c r="H170" s="1">
        <f>'adjusted numbers'!G170-'adjusted numbers'!H170</f>
        <v>244.69409999999925</v>
      </c>
      <c r="I170" s="1">
        <f>'adjusted numbers'!H170-'adjusted numbers'!I170</f>
        <v>311.33590000000049</v>
      </c>
      <c r="J170" s="1">
        <f>IF(('adjusted coverage'!J170*(0.95-'adjusted coverage'!K170))&lt;0,0,('adjusted coverage'!J170*(0.95-'adjusted coverage'!K170)))</f>
        <v>48.630299999998876</v>
      </c>
      <c r="K170" s="1">
        <f>'adjusted numbers'!J170-'adjusted numbers'!K170</f>
        <v>230.18029999999908</v>
      </c>
      <c r="L170" s="1">
        <f>'adjusted numbers'!K170-'adjusted numbers'!L170</f>
        <v>272.17670000000089</v>
      </c>
      <c r="M170" s="1">
        <f>IF(('adjusted coverage'!M170*(0.95-'adjusted coverage'!N170))&lt;0,0,('adjusted coverage'!M170*(0.95-'adjusted coverage'!N170)))</f>
        <v>85.04320000000034</v>
      </c>
      <c r="N170" s="1">
        <f>'adjusted numbers'!M170-'adjusted numbers'!N170</f>
        <v>260.94320000000062</v>
      </c>
      <c r="O170" s="1">
        <f>'adjusted numbers'!N170-'adjusted numbers'!O170</f>
        <v>276.76179999999931</v>
      </c>
      <c r="P170" s="1">
        <f>IF(('adjusted coverage'!P170*(0.95-'adjusted coverage'!Q170))&lt;0,0,('adjusted coverage'!P170*(0.95-'adjusted coverage'!Q170)))</f>
        <v>158.19994385999965</v>
      </c>
      <c r="Q170" s="1">
        <f>'adjusted numbers'!P170-'adjusted numbers'!Q170</f>
        <v>332.4999438599998</v>
      </c>
      <c r="R170" s="1">
        <f>'adjusted numbers'!Q170-'adjusted numbers'!R170</f>
        <v>275.00004714000033</v>
      </c>
      <c r="S170" s="1">
        <f>IF(('adjusted coverage'!S170*(0.95-'adjusted coverage'!T170))&lt;0,0,('adjusted coverage'!S170*(0.95-'adjusted coverage'!T170)))</f>
        <v>98.149858109999954</v>
      </c>
      <c r="T170" s="1">
        <f>'adjusted numbers'!S170-'adjusted numbers'!T170</f>
        <v>282.79985811000006</v>
      </c>
      <c r="U170" s="1">
        <f>'adjusted numbers'!T170-'adjusted numbers'!U170</f>
        <v>200.20004123999979</v>
      </c>
      <c r="V170" s="1">
        <f>IF(('adjusted coverage'!V170*(0.95-'adjusted coverage'!W170))&lt;0,0,('adjusted coverage'!V170*(0.95-'adjusted coverage'!W170)))</f>
        <v>16.412799999999379</v>
      </c>
      <c r="W170" s="1">
        <f>'adjusted numbers'!V170-'adjusted numbers'!W170</f>
        <v>194.8127999999997</v>
      </c>
      <c r="X170" s="1">
        <f>'adjusted numbers'!W170-'adjusted numbers'!X170</f>
        <v>281.51520000000028</v>
      </c>
      <c r="Y170" s="1">
        <f>IF(('adjusted coverage'!Y170*(0.95-'adjusted coverage'!Z170))&lt;0,0,('adjusted coverage'!Y170*(0.95-'adjusted coverage'!Z170)))</f>
        <v>0</v>
      </c>
      <c r="Z170" s="1">
        <f>'adjusted numbers'!Y170-'adjusted numbers'!Z170</f>
        <v>170.48149999999987</v>
      </c>
      <c r="AA170" s="1">
        <f>'adjusted numbers'!Z170-'adjusted numbers'!AA170</f>
        <v>245.72600000000057</v>
      </c>
      <c r="AB170" s="1">
        <f>IF(('adjusted coverage'!AB170*(0.95-'adjusted coverage'!AC170))&lt;0,0,('adjusted coverage'!AB170*(0.95-'adjusted coverage'!AC170)))</f>
        <v>0</v>
      </c>
      <c r="AC170" s="1">
        <f>'adjusted numbers'!AB170-'adjusted numbers'!AC170</f>
        <v>181.2998955600001</v>
      </c>
      <c r="AD170" s="1">
        <f>'adjusted numbers'!AC170-'adjusted numbers'!AD170</f>
        <v>240.19994464000001</v>
      </c>
      <c r="AE170" s="1">
        <f>IF(('adjusted coverage'!AE170*(0.95-'adjusted coverage'!AF170))&lt;0,0,('adjusted coverage'!AE170*(0.95-'adjusted coverage'!AF170)))</f>
        <v>18.949946659999625</v>
      </c>
      <c r="AF170" s="1">
        <f>'adjusted numbers'!AE170-'adjusted numbers'!AF170</f>
        <v>207.89994665999984</v>
      </c>
      <c r="AG170" s="1">
        <f>'adjusted numbers'!AF170-'adjusted numbers'!AG170</f>
        <v>315.60001063999971</v>
      </c>
    </row>
    <row r="171" spans="1:33" x14ac:dyDescent="0.25">
      <c r="A171" t="s">
        <v>346</v>
      </c>
      <c r="B171" t="s">
        <v>347</v>
      </c>
      <c r="C171" t="s">
        <v>339</v>
      </c>
      <c r="D171" s="1">
        <f>IF(('adjusted coverage'!D171*(0.95-'adjusted coverage'!E171))&lt;0,0,('adjusted coverage'!D171*(0.95-'adjusted coverage'!E171)))</f>
        <v>0</v>
      </c>
      <c r="E171" s="1">
        <f>'adjusted numbers'!D171-'adjusted numbers'!E171</f>
        <v>131.73019999999951</v>
      </c>
      <c r="F171" s="1">
        <f>'adjusted numbers'!E171-'adjusted numbers'!F171</f>
        <v>408.25130000000036</v>
      </c>
      <c r="G171" s="1">
        <f>IF(('adjusted coverage'!G171*(0.95-'adjusted coverage'!H171))&lt;0,0,('adjusted coverage'!G171*(0.95-'adjusted coverage'!H171)))</f>
        <v>177.52689999999862</v>
      </c>
      <c r="H171" s="1">
        <f>'adjusted numbers'!G171-'adjusted numbers'!H171</f>
        <v>340.87689999999884</v>
      </c>
      <c r="I171" s="1">
        <f>'adjusted numbers'!H171-'adjusted numbers'!I171</f>
        <v>413.94960000000037</v>
      </c>
      <c r="J171" s="1">
        <f>IF(('adjusted coverage'!J171*(0.95-'adjusted coverage'!K171))&lt;0,0,('adjusted coverage'!J171*(0.95-'adjusted coverage'!K171)))</f>
        <v>0</v>
      </c>
      <c r="K171" s="1">
        <f>'adjusted numbers'!J171-'adjusted numbers'!K171</f>
        <v>145.01759999999877</v>
      </c>
      <c r="L171" s="1">
        <f>'adjusted numbers'!K171-'adjusted numbers'!L171</f>
        <v>272.99839999999995</v>
      </c>
      <c r="M171" s="1">
        <f>IF(('adjusted coverage'!M171*(0.95-'adjusted coverage'!N171))&lt;0,0,('adjusted coverage'!M171*(0.95-'adjusted coverage'!N171)))</f>
        <v>25.174999999999287</v>
      </c>
      <c r="N171" s="1">
        <f>'adjusted numbers'!M171-'adjusted numbers'!N171</f>
        <v>174.47499999999945</v>
      </c>
      <c r="O171" s="1">
        <f>'adjusted numbers'!N171-'adjusted numbers'!O171</f>
        <v>240.44399999999996</v>
      </c>
      <c r="P171" s="1">
        <f>IF(('adjusted coverage'!P171*(0.95-'adjusted coverage'!Q171))&lt;0,0,('adjusted coverage'!P171*(0.95-'adjusted coverage'!Q171)))</f>
        <v>133.75005110000026</v>
      </c>
      <c r="Q171" s="1">
        <f>'adjusted numbers'!P171-'adjusted numbers'!Q171</f>
        <v>283.50005110000029</v>
      </c>
      <c r="R171" s="1">
        <f>'adjusted numbers'!Q171-'adjusted numbers'!R171</f>
        <v>326.49998489999962</v>
      </c>
      <c r="S171" s="1">
        <f>IF(('adjusted coverage'!S171*(0.95-'adjusted coverage'!T171))&lt;0,0,('adjusted coverage'!S171*(0.95-'adjusted coverage'!T171)))</f>
        <v>0</v>
      </c>
      <c r="T171" s="1">
        <f>'adjusted numbers'!S171-'adjusted numbers'!T171</f>
        <v>58.800000000000182</v>
      </c>
      <c r="U171" s="1">
        <f>'adjusted numbers'!T171-'adjusted numbers'!U171</f>
        <v>622.19999999999982</v>
      </c>
      <c r="V171" s="1">
        <f>IF(('adjusted coverage'!V171*(0.95-'adjusted coverage'!W171))&lt;0,0,('adjusted coverage'!V171*(0.95-'adjusted coverage'!W171)))</f>
        <v>0</v>
      </c>
      <c r="W171" s="1">
        <f>'adjusted numbers'!V171-'adjusted numbers'!W171</f>
        <v>95.200195999999778</v>
      </c>
      <c r="X171" s="1">
        <f>'adjusted numbers'!W171-'adjusted numbers'!X171</f>
        <v>178.29998000000023</v>
      </c>
      <c r="Y171" s="1">
        <f>IF(('adjusted coverage'!Y171*(0.95-'adjusted coverage'!Z171))&lt;0,0,('adjusted coverage'!Y171*(0.95-'adjusted coverage'!Z171)))</f>
        <v>0</v>
      </c>
      <c r="Z171" s="1">
        <f>'adjusted numbers'!Y171-'adjusted numbers'!Z171</f>
        <v>112.69985713000005</v>
      </c>
      <c r="AA171" s="1">
        <f>'adjusted numbers'!Z171-'adjusted numbers'!AA171</f>
        <v>172.30012022000028</v>
      </c>
      <c r="AB171" s="1">
        <f>IF(('adjusted coverage'!AB171*(0.95-'adjusted coverage'!AC171))&lt;0,0,('adjusted coverage'!AB171*(0.95-'adjusted coverage'!AC171)))</f>
        <v>7.6499634600000759</v>
      </c>
      <c r="AC171" s="1">
        <f>'adjusted numbers'!AB171-'adjusted numbers'!AC171</f>
        <v>179.19996346000016</v>
      </c>
      <c r="AD171" s="1">
        <f>'adjusted numbers'!AC171-'adjusted numbers'!AD171</f>
        <v>243.79996368999991</v>
      </c>
      <c r="AE171" s="1">
        <f>IF(('adjusted coverage'!AE171*(0.95-'adjusted coverage'!AF171))&lt;0,0,('adjusted coverage'!AE171*(0.95-'adjusted coverage'!AF171)))</f>
        <v>0</v>
      </c>
      <c r="AF171" s="1">
        <f>'adjusted numbers'!AE171-'adjusted numbers'!AF171</f>
        <v>172.19996024000011</v>
      </c>
      <c r="AG171" s="1">
        <f>'adjusted numbers'!AF171-'adjusted numbers'!AG171</f>
        <v>507.29999615999986</v>
      </c>
    </row>
    <row r="172" spans="1:33" x14ac:dyDescent="0.25">
      <c r="A172" t="s">
        <v>348</v>
      </c>
      <c r="B172" t="s">
        <v>349</v>
      </c>
      <c r="C172" t="s">
        <v>339</v>
      </c>
      <c r="D172" s="1">
        <f>IF(('adjusted coverage'!D172*(0.95-'adjusted coverage'!E172))&lt;0,0,('adjusted coverage'!D172*(0.95-'adjusted coverage'!E172)))</f>
        <v>48.381999999999884</v>
      </c>
      <c r="E172" s="1">
        <f>'adjusted numbers'!D172-'adjusted numbers'!E172</f>
        <v>119.53199999999993</v>
      </c>
      <c r="F172" s="1">
        <f>'adjusted numbers'!E172-'adjusted numbers'!F172</f>
        <v>241.91000000000008</v>
      </c>
      <c r="G172" s="1">
        <f>IF(('adjusted coverage'!G172*(0.95-'adjusted coverage'!H172))&lt;0,0,('adjusted coverage'!G172*(0.95-'adjusted coverage'!H172)))</f>
        <v>21.110399999999952</v>
      </c>
      <c r="H172" s="1">
        <f>'adjusted numbers'!G172-'adjusted numbers'!H172</f>
        <v>94.410399999999981</v>
      </c>
      <c r="I172" s="1">
        <f>'adjusted numbers'!H172-'adjusted numbers'!I172</f>
        <v>225.17759999999998</v>
      </c>
      <c r="J172" s="1">
        <f>IF(('adjusted coverage'!J172*(0.95-'adjusted coverage'!K172))&lt;0,0,('adjusted coverage'!J172*(0.95-'adjusted coverage'!K172)))</f>
        <v>51.677999999999813</v>
      </c>
      <c r="K172" s="1">
        <f>'adjusted numbers'!J172-'adjusted numbers'!K172</f>
        <v>116.92799999999988</v>
      </c>
      <c r="L172" s="1">
        <f>'adjusted numbers'!K172-'adjusted numbers'!L172</f>
        <v>215.84700000000009</v>
      </c>
      <c r="M172" s="1">
        <f>IF(('adjusted coverage'!M172*(0.95-'adjusted coverage'!N172))&lt;0,0,('adjusted coverage'!M172*(0.95-'adjusted coverage'!N172)))</f>
        <v>74.988299999999867</v>
      </c>
      <c r="N172" s="1">
        <f>'adjusted numbers'!M172-'adjusted numbers'!N172</f>
        <v>144.03829999999994</v>
      </c>
      <c r="O172" s="1">
        <f>'adjusted numbers'!N172-'adjusted numbers'!O172</f>
        <v>199.14020000000005</v>
      </c>
      <c r="P172" s="1">
        <f>IF(('adjusted coverage'!P172*(0.95-'adjusted coverage'!Q172))&lt;0,0,('adjusted coverage'!P172*(0.95-'adjusted coverage'!Q172)))</f>
        <v>41.600020440000002</v>
      </c>
      <c r="Q172" s="1">
        <f>'adjusted numbers'!P172-'adjusted numbers'!Q172</f>
        <v>104.30002044000003</v>
      </c>
      <c r="R172" s="1">
        <f>'adjusted numbers'!Q172-'adjusted numbers'!R172</f>
        <v>143.69998565999992</v>
      </c>
      <c r="S172" s="1">
        <f>IF(('adjusted coverage'!S172*(0.95-'adjusted coverage'!T172))&lt;0,0,('adjusted coverage'!S172*(0.95-'adjusted coverage'!T172)))</f>
        <v>40.900012039999901</v>
      </c>
      <c r="T172" s="1">
        <f>'adjusted numbers'!S172-'adjusted numbers'!T172</f>
        <v>104.30001203999996</v>
      </c>
      <c r="U172" s="1">
        <f>'adjusted numbers'!T172-'adjusted numbers'!U172</f>
        <v>146.19998155999997</v>
      </c>
      <c r="V172" s="1">
        <f>IF(('adjusted coverage'!V172*(0.95-'adjusted coverage'!W172))&lt;0,0,('adjusted coverage'!V172*(0.95-'adjusted coverage'!W172)))</f>
        <v>33.099984599999949</v>
      </c>
      <c r="W172" s="1">
        <f>'adjusted numbers'!V172-'adjusted numbers'!W172</f>
        <v>96.599984599999971</v>
      </c>
      <c r="X172" s="1">
        <f>'adjusted numbers'!W172-'adjusted numbers'!X172</f>
        <v>121.40002389999995</v>
      </c>
      <c r="Y172" s="1">
        <f>IF(('adjusted coverage'!Y172*(0.95-'adjusted coverage'!Z172))&lt;0,0,('adjusted coverage'!Y172*(0.95-'adjusted coverage'!Z172)))</f>
        <v>9.1999578600000724</v>
      </c>
      <c r="Z172" s="1">
        <f>'adjusted numbers'!Y172-'adjusted numbers'!Z172</f>
        <v>74.899957860000086</v>
      </c>
      <c r="AA172" s="1">
        <f>'adjusted numbers'!Z172-'adjusted numbers'!AA172</f>
        <v>122.10004673999993</v>
      </c>
      <c r="AB172" s="1">
        <f>IF(('adjusted coverage'!AB172*(0.95-'adjusted coverage'!AC172))&lt;0,0,('adjusted coverage'!AB172*(0.95-'adjusted coverage'!AC172)))</f>
        <v>7.8500376599999218</v>
      </c>
      <c r="AC172" s="1">
        <f>'adjusted numbers'!AB172-'adjusted numbers'!AC172</f>
        <v>76.300037660000044</v>
      </c>
      <c r="AD172" s="1">
        <f>'adjusted numbers'!AC172-'adjusted numbers'!AD172</f>
        <v>111.70000929000003</v>
      </c>
      <c r="AE172" s="1">
        <f>IF(('adjusted coverage'!AE172*(0.95-'adjusted coverage'!AF172))&lt;0,0,('adjusted coverage'!AE172*(0.95-'adjusted coverage'!AF172)))</f>
        <v>7.150027019999901</v>
      </c>
      <c r="AF172" s="1">
        <f>'adjusted numbers'!AE172-'adjusted numbers'!AF172</f>
        <v>76.300027020000016</v>
      </c>
      <c r="AG172" s="1">
        <f>'adjusted numbers'!AF172-'adjusted numbers'!AG172</f>
        <v>114.69994863000011</v>
      </c>
    </row>
    <row r="173" spans="1:33" s="5" customFormat="1" x14ac:dyDescent="0.25">
      <c r="A173" s="5" t="s">
        <v>459</v>
      </c>
      <c r="B173" s="4" t="s">
        <v>433</v>
      </c>
      <c r="C173" s="4" t="s">
        <v>339</v>
      </c>
      <c r="D173" s="5">
        <f>SUM(D167:D172)</f>
        <v>147.88600000000238</v>
      </c>
      <c r="E173" s="5">
        <f t="shared" ref="E173:AG173" si="44">SUM(E167:E172)</f>
        <v>1424.9760000000033</v>
      </c>
      <c r="F173" s="5">
        <f t="shared" si="44"/>
        <v>2768.0400000000009</v>
      </c>
      <c r="G173" s="5">
        <f t="shared" si="44"/>
        <v>255.98139999999745</v>
      </c>
      <c r="H173" s="5">
        <f t="shared" si="44"/>
        <v>1528.851099999996</v>
      </c>
      <c r="I173" s="5">
        <f t="shared" si="44"/>
        <v>2403.3574000000044</v>
      </c>
      <c r="J173" s="5">
        <f t="shared" si="44"/>
        <v>337.32059999999836</v>
      </c>
      <c r="K173" s="5">
        <f t="shared" si="44"/>
        <v>1690.8779999999974</v>
      </c>
      <c r="L173" s="5">
        <f t="shared" si="44"/>
        <v>2659.7364999999991</v>
      </c>
      <c r="M173" s="5">
        <f t="shared" si="44"/>
        <v>623.35409999999877</v>
      </c>
      <c r="N173" s="5">
        <f t="shared" si="44"/>
        <v>1938.9041</v>
      </c>
      <c r="O173" s="5">
        <f t="shared" si="44"/>
        <v>2282.4434000000028</v>
      </c>
      <c r="P173" s="5">
        <f t="shared" si="44"/>
        <v>878.69956389999902</v>
      </c>
      <c r="Q173" s="5">
        <f t="shared" si="44"/>
        <v>2095.7995638999996</v>
      </c>
      <c r="R173" s="5">
        <f t="shared" si="44"/>
        <v>2176.1999755500001</v>
      </c>
      <c r="S173" s="5">
        <f t="shared" si="44"/>
        <v>541.7001115099996</v>
      </c>
      <c r="T173" s="5">
        <f t="shared" si="44"/>
        <v>1755.6001115100007</v>
      </c>
      <c r="U173" s="5">
        <f t="shared" si="44"/>
        <v>2430.3999214400001</v>
      </c>
      <c r="V173" s="5">
        <f t="shared" si="44"/>
        <v>460.59143724999649</v>
      </c>
      <c r="W173" s="5">
        <f t="shared" si="44"/>
        <v>1772.0416332499969</v>
      </c>
      <c r="X173" s="5">
        <f t="shared" si="44"/>
        <v>1927.8409892000011</v>
      </c>
      <c r="Y173" s="5">
        <f t="shared" si="44"/>
        <v>53.33748319999934</v>
      </c>
      <c r="Z173" s="5">
        <f t="shared" si="44"/>
        <v>1381.2188403300006</v>
      </c>
      <c r="AA173" s="5">
        <f t="shared" si="44"/>
        <v>1583.9911735699991</v>
      </c>
      <c r="AB173" s="5">
        <f t="shared" si="44"/>
        <v>16.700204399998825</v>
      </c>
      <c r="AC173" s="5">
        <f t="shared" si="44"/>
        <v>1396.5000463400008</v>
      </c>
      <c r="AD173" s="5">
        <f t="shared" si="44"/>
        <v>1678.9998103599989</v>
      </c>
      <c r="AE173" s="5">
        <f t="shared" si="44"/>
        <v>147.6996992799981</v>
      </c>
      <c r="AF173" s="5">
        <f t="shared" si="44"/>
        <v>1596.69969382</v>
      </c>
      <c r="AG173" s="5">
        <f t="shared" si="44"/>
        <v>1862.8000432799995</v>
      </c>
    </row>
    <row r="174" spans="1:33" x14ac:dyDescent="0.25">
      <c r="A174" t="s">
        <v>350</v>
      </c>
      <c r="B174" t="s">
        <v>351</v>
      </c>
      <c r="C174" t="s">
        <v>352</v>
      </c>
      <c r="D174" s="1">
        <f>IF(('adjusted coverage'!D174*(0.95-'adjusted coverage'!E174))&lt;0,0,('adjusted coverage'!D174*(0.95-'adjusted coverage'!E174)))</f>
        <v>0</v>
      </c>
      <c r="E174" s="1">
        <f>'adjusted numbers'!D174-'adjusted numbers'!E174</f>
        <v>29.971199999999953</v>
      </c>
      <c r="F174" s="1">
        <f>'adjusted numbers'!E174-'adjusted numbers'!F174</f>
        <v>59.005799999999908</v>
      </c>
      <c r="G174" s="1">
        <f>IF(('adjusted coverage'!G174*(0.95-'adjusted coverage'!H174))&lt;0,0,('adjusted coverage'!G174*(0.95-'adjusted coverage'!H174)))</f>
        <v>12.258999999999833</v>
      </c>
      <c r="H174" s="1">
        <f>'adjusted numbers'!G174-'adjusted numbers'!H174</f>
        <v>145.50900000000001</v>
      </c>
      <c r="I174" s="1">
        <f>'adjusted numbers'!H174-'adjusted numbers'!I174</f>
        <v>255.57349999999997</v>
      </c>
      <c r="J174" s="1">
        <f>IF(('adjusted coverage'!J174*(0.95-'adjusted coverage'!K174))&lt;0,0,('adjusted coverage'!J174*(0.95-'adjusted coverage'!K174)))</f>
        <v>50.527399999999957</v>
      </c>
      <c r="K174" s="1">
        <f>'adjusted numbers'!J174-'adjusted numbers'!K174</f>
        <v>181.42740000000003</v>
      </c>
      <c r="L174" s="1">
        <f>'adjusted numbers'!K174-'adjusted numbers'!L174</f>
        <v>325.15560000000005</v>
      </c>
      <c r="M174" s="1">
        <f>IF(('adjusted coverage'!M174*(0.95-'adjusted coverage'!N174))&lt;0,0,('adjusted coverage'!M174*(0.95-'adjusted coverage'!N174)))</f>
        <v>57.410499999999914</v>
      </c>
      <c r="N174" s="1">
        <f>'adjusted numbers'!M174-'adjusted numbers'!N174</f>
        <v>179.56050000000005</v>
      </c>
      <c r="O174" s="1">
        <f>'adjusted numbers'!N174-'adjusted numbers'!O174</f>
        <v>251.62899999999991</v>
      </c>
      <c r="P174" s="1">
        <f>IF(('adjusted coverage'!P174*(0.95-'adjusted coverage'!Q174))&lt;0,0,('adjusted coverage'!P174*(0.95-'adjusted coverage'!Q174)))</f>
        <v>73.649923979999699</v>
      </c>
      <c r="Q174" s="1">
        <f>'adjusted numbers'!P174-'adjusted numbers'!Q174</f>
        <v>198.79992397999968</v>
      </c>
      <c r="R174" s="1">
        <f>'adjusted numbers'!Q174-'adjusted numbers'!R174</f>
        <v>279.69996267000033</v>
      </c>
      <c r="S174" s="1">
        <f>IF(('adjusted coverage'!S174*(0.95-'adjusted coverage'!T174))&lt;0,0,('adjusted coverage'!S174*(0.95-'adjusted coverage'!T174)))</f>
        <v>55.4498623799998</v>
      </c>
      <c r="T174" s="1">
        <f>'adjusted numbers'!S174-'adjusted numbers'!T174</f>
        <v>181.29986237999992</v>
      </c>
      <c r="U174" s="1">
        <f>'adjusted numbers'!T174-'adjusted numbers'!U174</f>
        <v>280.20001617000025</v>
      </c>
      <c r="V174" s="1">
        <f>IF(('adjusted coverage'!V174*(0.95-'adjusted coverage'!W174))&lt;0,0,('adjusted coverage'!V174*(0.95-'adjusted coverage'!W174)))</f>
        <v>9.4499435099998568</v>
      </c>
      <c r="W174" s="1">
        <f>'adjusted numbers'!V174-'adjusted numbers'!W174</f>
        <v>134.39994350999996</v>
      </c>
      <c r="X174" s="1">
        <f>'adjusted numbers'!W174-'adjusted numbers'!X174</f>
        <v>224.60002403999988</v>
      </c>
      <c r="Y174" s="1">
        <f>IF(('adjusted coverage'!Y174*(0.95-'adjusted coverage'!Z174))&lt;0,0,('adjusted coverage'!Y174*(0.95-'adjusted coverage'!Z174)))</f>
        <v>0</v>
      </c>
      <c r="Z174" s="1">
        <f>'adjusted numbers'!Y174-'adjusted numbers'!Z174</f>
        <v>108.50002940000013</v>
      </c>
      <c r="AA174" s="1">
        <f>'adjusted numbers'!Z174-'adjusted numbers'!AA174</f>
        <v>182.50002029999996</v>
      </c>
      <c r="AB174" s="1">
        <f>IF(('adjusted coverage'!AB174*(0.95-'adjusted coverage'!AC174))&lt;0,0,('adjusted coverage'!AB174*(0.95-'adjusted coverage'!AC174)))</f>
        <v>0</v>
      </c>
      <c r="AC174" s="1">
        <f>'adjusted numbers'!AB174-'adjusted numbers'!AC174</f>
        <v>119.6999965</v>
      </c>
      <c r="AD174" s="1">
        <f>'adjusted numbers'!AC174-'adjusted numbers'!AD174</f>
        <v>209.79994350000015</v>
      </c>
      <c r="AE174" s="1">
        <f>IF(('adjusted coverage'!AE174*(0.95-'adjusted coverage'!AF174))&lt;0,0,('adjusted coverage'!AE174*(0.95-'adjusted coverage'!AF174)))</f>
        <v>0</v>
      </c>
      <c r="AF174" s="1">
        <f>'adjusted numbers'!AE174-'adjusted numbers'!AF174</f>
        <v>106.40005088999987</v>
      </c>
      <c r="AG174" s="1">
        <f>'adjusted numbers'!AF174-'adjusted numbers'!AG174</f>
        <v>156.10003451000011</v>
      </c>
    </row>
    <row r="175" spans="1:33" x14ac:dyDescent="0.25">
      <c r="A175" t="s">
        <v>353</v>
      </c>
      <c r="B175" t="s">
        <v>354</v>
      </c>
      <c r="C175" t="s">
        <v>352</v>
      </c>
      <c r="D175" s="1">
        <f>IF(('adjusted coverage'!D175*(0.95-'adjusted coverage'!E175))&lt;0,0,('adjusted coverage'!D175*(0.95-'adjusted coverage'!E175)))</f>
        <v>69.199999999999662</v>
      </c>
      <c r="E175" s="1">
        <f>'adjusted numbers'!D175-'adjusted numbers'!E175</f>
        <v>460.60000000000036</v>
      </c>
      <c r="F175" s="1">
        <f>'adjusted numbers'!E175-'adjusted numbers'!F175</f>
        <v>731.89999999999964</v>
      </c>
      <c r="G175" s="1">
        <f>IF(('adjusted coverage'!G175*(0.95-'adjusted coverage'!H175))&lt;0,0,('adjusted coverage'!G175*(0.95-'adjusted coverage'!H175)))</f>
        <v>6.7833333333326262</v>
      </c>
      <c r="H175" s="1">
        <f>'adjusted numbers'!G175-'adjusted numbers'!H175</f>
        <v>398.18333333333339</v>
      </c>
      <c r="I175" s="1">
        <f>'adjusted numbers'!H175-'adjusted numbers'!I175</f>
        <v>780.64999999999964</v>
      </c>
      <c r="J175" s="1">
        <f>IF(('adjusted coverage'!J175*(0.95-'adjusted coverage'!K175))&lt;0,0,('adjusted coverage'!J175*(0.95-'adjusted coverage'!K175)))</f>
        <v>391.52919999999989</v>
      </c>
      <c r="K175" s="1">
        <f>'adjusted numbers'!J175-'adjusted numbers'!K175</f>
        <v>805.52919999999995</v>
      </c>
      <c r="L175" s="1">
        <f>'adjusted numbers'!K175-'adjusted numbers'!L175</f>
        <v>1013.0997999999981</v>
      </c>
      <c r="M175" s="1">
        <f>IF(('adjusted coverage'!M175*(0.95-'adjusted coverage'!N175))&lt;0,0,('adjusted coverage'!M175*(0.95-'adjusted coverage'!N175)))</f>
        <v>200.79999999999953</v>
      </c>
      <c r="N175" s="1">
        <f>'adjusted numbers'!M175-'adjusted numbers'!N175</f>
        <v>592.19999999999982</v>
      </c>
      <c r="O175" s="1">
        <f>'adjusted numbers'!N175-'adjusted numbers'!O175</f>
        <v>753.80000000000018</v>
      </c>
      <c r="P175" s="1">
        <f>IF(('adjusted coverage'!P175*(0.95-'adjusted coverage'!Q175))&lt;0,0,('adjusted coverage'!P175*(0.95-'adjusted coverage'!Q175)))</f>
        <v>375.79978440000014</v>
      </c>
      <c r="Q175" s="1">
        <f>'adjusted numbers'!P175-'adjusted numbers'!Q175</f>
        <v>744.79978440000014</v>
      </c>
      <c r="R175" s="1">
        <f>'adjusted numbers'!Q175-'adjusted numbers'!R175</f>
        <v>862.20001260000026</v>
      </c>
      <c r="S175" s="1">
        <f>IF(('adjusted coverage'!S175*(0.95-'adjusted coverage'!T175))&lt;0,0,('adjusted coverage'!S175*(0.95-'adjusted coverage'!T175)))</f>
        <v>476.80008567999994</v>
      </c>
      <c r="T175" s="1">
        <f>'adjusted numbers'!S175-'adjusted numbers'!T175</f>
        <v>866.60008568000012</v>
      </c>
      <c r="U175" s="1">
        <f>'adjusted numbers'!T175-'adjusted numbers'!U175</f>
        <v>885.90017512000031</v>
      </c>
      <c r="V175" s="1">
        <f>IF(('adjusted coverage'!V175*(0.95-'adjusted coverage'!W175))&lt;0,0,('adjusted coverage'!V175*(0.95-'adjusted coverage'!W175)))</f>
        <v>362.34984473999981</v>
      </c>
      <c r="W175" s="1">
        <f>'adjusted numbers'!V175-'adjusted numbers'!W175</f>
        <v>777.69984474000012</v>
      </c>
      <c r="X175" s="1">
        <f>'adjusted numbers'!W175-'adjusted numbers'!X175</f>
        <v>819.7998038099995</v>
      </c>
      <c r="Y175" s="1">
        <f>IF(('adjusted coverage'!Y175*(0.95-'adjusted coverage'!Z175))&lt;0,0,('adjusted coverage'!Y175*(0.95-'adjusted coverage'!Z175)))</f>
        <v>165.40024289999906</v>
      </c>
      <c r="Z175" s="1">
        <f>'adjusted numbers'!Y175-'adjusted numbers'!Z175</f>
        <v>597.1002428999991</v>
      </c>
      <c r="AA175" s="1">
        <f>'adjusted numbers'!Z175-'adjusted numbers'!AA175</f>
        <v>697.39969410000049</v>
      </c>
      <c r="AB175" s="1">
        <f>IF(('adjusted coverage'!AB175*(0.95-'adjusted coverage'!AC175))&lt;0,0,('adjusted coverage'!AB175*(0.95-'adjusted coverage'!AC175)))</f>
        <v>45.350080499999891</v>
      </c>
      <c r="AC175" s="1">
        <f>'adjusted numbers'!AB175-'adjusted numbers'!AC175</f>
        <v>495.60008050000033</v>
      </c>
      <c r="AD175" s="1">
        <f>'adjusted numbers'!AC175-'adjusted numbers'!AD175</f>
        <v>556.89981699999953</v>
      </c>
      <c r="AE175" s="1">
        <f>IF(('adjusted coverage'!AE175*(0.95-'adjusted coverage'!AF175))&lt;0,0,('adjusted coverage'!AE175*(0.95-'adjusted coverage'!AF175)))</f>
        <v>0</v>
      </c>
      <c r="AF175" s="1">
        <f>'adjusted numbers'!AE175-'adjusted numbers'!AF175</f>
        <v>373.09980707999966</v>
      </c>
      <c r="AG175" s="1">
        <f>'adjusted numbers'!AF175-'adjusted numbers'!AG175</f>
        <v>396.90008832000058</v>
      </c>
    </row>
    <row r="176" spans="1:33" x14ac:dyDescent="0.25">
      <c r="A176" t="s">
        <v>355</v>
      </c>
      <c r="B176" t="s">
        <v>473</v>
      </c>
      <c r="C176" t="s">
        <v>352</v>
      </c>
      <c r="D176" s="1">
        <f>IF(('adjusted coverage'!D176*(0.95-'adjusted coverage'!E176))&lt;0,0,('adjusted coverage'!D176*(0.95-'adjusted coverage'!E176)))</f>
        <v>0</v>
      </c>
      <c r="E176" s="1">
        <f>'adjusted numbers'!D176-'adjusted numbers'!E176</f>
        <v>212.71039999999994</v>
      </c>
      <c r="F176" s="1">
        <f>'adjusted numbers'!E176-'adjusted numbers'!F176</f>
        <v>434.84959999999955</v>
      </c>
      <c r="G176" s="1">
        <f>IF(('adjusted coverage'!G176*(0.95-'adjusted coverage'!H176))&lt;0,0,('adjusted coverage'!G176*(0.95-'adjusted coverage'!H176)))</f>
        <v>0</v>
      </c>
      <c r="H176" s="1">
        <f>'adjusted numbers'!G176-'adjusted numbers'!H176</f>
        <v>217.46480000000156</v>
      </c>
      <c r="I176" s="1">
        <f>'adjusted numbers'!H176-'adjusted numbers'!I176</f>
        <v>388.72819999999956</v>
      </c>
      <c r="J176" s="1">
        <f>IF(('adjusted coverage'!J176*(0.95-'adjusted coverage'!K176))&lt;0,0,('adjusted coverage'!J176*(0.95-'adjusted coverage'!K176)))</f>
        <v>0</v>
      </c>
      <c r="K176" s="1">
        <f>'adjusted numbers'!J176-'adjusted numbers'!K176</f>
        <v>218.21450000000004</v>
      </c>
      <c r="L176" s="1">
        <f>'adjusted numbers'!K176-'adjusted numbers'!L176</f>
        <v>404.04850000000079</v>
      </c>
      <c r="M176" s="1">
        <f>IF(('adjusted coverage'!M176*(0.95-'adjusted coverage'!N176))&lt;0,0,('adjusted coverage'!M176*(0.95-'adjusted coverage'!N176)))</f>
        <v>23.368500000000161</v>
      </c>
      <c r="N176" s="1">
        <f>'adjusted numbers'!M176-'adjusted numbers'!N176</f>
        <v>258.26850000000013</v>
      </c>
      <c r="O176" s="1">
        <f>'adjusted numbers'!N176-'adjusted numbers'!O176</f>
        <v>423.4305000000013</v>
      </c>
      <c r="P176" s="1">
        <f>IF(('adjusted coverage'!P176*(0.95-'adjusted coverage'!Q176))&lt;0,0,('adjusted coverage'!P176*(0.95-'adjusted coverage'!Q176)))</f>
        <v>1.5999999999997838</v>
      </c>
      <c r="Q176" s="1">
        <f>'adjusted numbers'!P176-'adjusted numbers'!Q176</f>
        <v>187.59999999999991</v>
      </c>
      <c r="R176" s="1">
        <f>'adjusted numbers'!Q176-'adjusted numbers'!R176</f>
        <v>251.40000000000009</v>
      </c>
      <c r="S176" s="1">
        <f>IF(('adjusted coverage'!S176*(0.95-'adjusted coverage'!T176))&lt;0,0,('adjusted coverage'!S176*(0.95-'adjusted coverage'!T176)))</f>
        <v>28.499999999999488</v>
      </c>
      <c r="T176" s="1">
        <f>'adjusted numbers'!S176-'adjusted numbers'!T176</f>
        <v>281.39999999999964</v>
      </c>
      <c r="U176" s="1">
        <f>'adjusted numbers'!T176-'adjusted numbers'!U176</f>
        <v>354.60000000000036</v>
      </c>
      <c r="V176" s="1">
        <f>IF(('adjusted coverage'!V176*(0.95-'adjusted coverage'!W176))&lt;0,0,('adjusted coverage'!V176*(0.95-'adjusted coverage'!W176)))</f>
        <v>6.0999999999998344</v>
      </c>
      <c r="W176" s="1">
        <f>'adjusted numbers'!V176-'adjusted numbers'!W176</f>
        <v>261.80000000000018</v>
      </c>
      <c r="X176" s="1">
        <f>'adjusted numbers'!W176-'adjusted numbers'!X176</f>
        <v>295.19999999999982</v>
      </c>
      <c r="Y176" s="1">
        <f>IF(('adjusted coverage'!Y176*(0.95-'adjusted coverage'!Z176))&lt;0,0,('adjusted coverage'!Y176*(0.95-'adjusted coverage'!Z176)))</f>
        <v>0</v>
      </c>
      <c r="Z176" s="1">
        <f>'adjusted numbers'!Y176-'adjusted numbers'!Z176</f>
        <v>190.39999999999964</v>
      </c>
      <c r="AA176" s="1">
        <f>'adjusted numbers'!Z176-'adjusted numbers'!AA176</f>
        <v>232.60000000000036</v>
      </c>
      <c r="AB176" s="1">
        <f>IF(('adjusted coverage'!AB176*(0.95-'adjusted coverage'!AC176))&lt;0,0,('adjusted coverage'!AB176*(0.95-'adjusted coverage'!AC176)))</f>
        <v>0</v>
      </c>
      <c r="AC176" s="1">
        <f>'adjusted numbers'!AB176-'adjusted numbers'!AC176</f>
        <v>154.69999999999982</v>
      </c>
      <c r="AD176" s="1">
        <f>'adjusted numbers'!AC176-'adjusted numbers'!AD176</f>
        <v>216.80000000000018</v>
      </c>
      <c r="AE176" s="1">
        <f>IF(('adjusted coverage'!AE176*(0.95-'adjusted coverage'!AF176))&lt;0,0,('adjusted coverage'!AE176*(0.95-'adjusted coverage'!AF176)))</f>
        <v>0</v>
      </c>
      <c r="AF176" s="1">
        <f>'adjusted numbers'!AE176-'adjusted numbers'!AF176</f>
        <v>126.69999999999982</v>
      </c>
      <c r="AG176" s="1">
        <f>'adjusted numbers'!AF176-'adjusted numbers'!AG176</f>
        <v>185.80000000000018</v>
      </c>
    </row>
    <row r="177" spans="1:33" x14ac:dyDescent="0.25">
      <c r="A177" t="s">
        <v>357</v>
      </c>
      <c r="B177" t="s">
        <v>358</v>
      </c>
      <c r="C177" t="s">
        <v>352</v>
      </c>
      <c r="D177" s="1">
        <f>IF(('adjusted coverage'!D177*(0.95-'adjusted coverage'!E177))&lt;0,0,('adjusted coverage'!D177*(0.95-'adjusted coverage'!E177)))</f>
        <v>142.41289999999975</v>
      </c>
      <c r="E177" s="1">
        <f>'adjusted numbers'!D177-'adjusted numbers'!E177</f>
        <v>325.46289999999999</v>
      </c>
      <c r="F177" s="1">
        <f>'adjusted numbers'!E177-'adjusted numbers'!F177</f>
        <v>342.66959999999972</v>
      </c>
      <c r="G177" s="1">
        <f>IF(('adjusted coverage'!G177*(0.95-'adjusted coverage'!H177))&lt;0,0,('adjusted coverage'!G177*(0.95-'adjusted coverage'!H177)))</f>
        <v>193.18609999999941</v>
      </c>
      <c r="H177" s="1">
        <f>'adjusted numbers'!G177-'adjusted numbers'!H177</f>
        <v>379.13609999999971</v>
      </c>
      <c r="I177" s="1">
        <f>'adjusted numbers'!H177-'adjusted numbers'!I177</f>
        <v>411.47790000000032</v>
      </c>
      <c r="J177" s="1">
        <f>IF(('adjusted coverage'!J177*(0.95-'adjusted coverage'!K177))&lt;0,0,('adjusted coverage'!J177*(0.95-'adjusted coverage'!K177)))</f>
        <v>90.096599999999896</v>
      </c>
      <c r="K177" s="1">
        <f>'adjusted numbers'!J177-'adjusted numbers'!K177</f>
        <v>192.94659999999999</v>
      </c>
      <c r="L177" s="1">
        <f>'adjusted numbers'!K177-'adjusted numbers'!L177</f>
        <v>171.14239999999995</v>
      </c>
      <c r="M177" s="1">
        <f>IF(('adjusted coverage'!M177*(0.95-'adjusted coverage'!N177))&lt;0,0,('adjusted coverage'!M177*(0.95-'adjusted coverage'!N177)))</f>
        <v>78.567999999999884</v>
      </c>
      <c r="N177" s="1">
        <f>'adjusted numbers'!M177-'adjusted numbers'!N177</f>
        <v>185.31799999999998</v>
      </c>
      <c r="O177" s="1">
        <f>'adjusted numbers'!N177-'adjusted numbers'!O177</f>
        <v>164.82199999999989</v>
      </c>
      <c r="P177" s="1">
        <f>IF(('adjusted coverage'!P177*(0.95-'adjusted coverage'!Q177))&lt;0,0,('adjusted coverage'!P177*(0.95-'adjusted coverage'!Q177)))</f>
        <v>65.149979070000072</v>
      </c>
      <c r="Q177" s="1">
        <f>'adjusted numbers'!P177-'adjusted numbers'!Q177</f>
        <v>244.99997907000034</v>
      </c>
      <c r="R177" s="1">
        <f>'adjusted numbers'!Q177-'adjusted numbers'!R177</f>
        <v>370.00015337999957</v>
      </c>
      <c r="S177" s="1">
        <f>IF(('adjusted coverage'!S177*(0.95-'adjusted coverage'!T177))&lt;0,0,('adjusted coverage'!S177*(0.95-'adjusted coverage'!T177)))</f>
        <v>105.35013748000038</v>
      </c>
      <c r="T177" s="1">
        <f>'adjusted numbers'!S177-'adjusted numbers'!T177</f>
        <v>280.00013748000038</v>
      </c>
      <c r="U177" s="1">
        <f>'adjusted numbers'!T177-'adjusted numbers'!U177</f>
        <v>312.49998751999965</v>
      </c>
      <c r="V177" s="1">
        <f>IF(('adjusted coverage'!V177*(0.95-'adjusted coverage'!W177))&lt;0,0,('adjusted coverage'!V177*(0.95-'adjusted coverage'!W177)))</f>
        <v>5.4498791099995181</v>
      </c>
      <c r="W177" s="1">
        <f>'adjusted numbers'!V177-'adjusted numbers'!W177</f>
        <v>198.79987910999989</v>
      </c>
      <c r="X177" s="1">
        <f>'adjusted numbers'!W177-'adjusted numbers'!X177</f>
        <v>257.70005093999998</v>
      </c>
      <c r="Y177" s="1">
        <f>IF(('adjusted coverage'!Y177*(0.95-'adjusted coverage'!Z177))&lt;0,0,('adjusted coverage'!Y177*(0.95-'adjusted coverage'!Z177)))</f>
        <v>0</v>
      </c>
      <c r="Z177" s="1">
        <f>'adjusted numbers'!Y177-'adjusted numbers'!Z177</f>
        <v>136.50014280000005</v>
      </c>
      <c r="AA177" s="1">
        <f>'adjusted numbers'!Z177-'adjusted numbers'!AA177</f>
        <v>172.99987920000012</v>
      </c>
      <c r="AB177" s="1">
        <f>IF(('adjusted coverage'!AB177*(0.95-'adjusted coverage'!AC177))&lt;0,0,('adjusted coverage'!AB177*(0.95-'adjusted coverage'!AC177)))</f>
        <v>0</v>
      </c>
      <c r="AC177" s="1">
        <f>'adjusted numbers'!AB177-'adjusted numbers'!AC177</f>
        <v>152.59986420000041</v>
      </c>
      <c r="AD177" s="1">
        <f>'adjusted numbers'!AC177-'adjusted numbers'!AD177</f>
        <v>150.40004039999985</v>
      </c>
      <c r="AE177" s="1">
        <f>IF(('adjusted coverage'!AE177*(0.95-'adjusted coverage'!AF177))&lt;0,0,('adjusted coverage'!AE177*(0.95-'adjusted coverage'!AF177)))</f>
        <v>0</v>
      </c>
      <c r="AF177" s="1">
        <f>'adjusted numbers'!AE177-'adjusted numbers'!AF177</f>
        <v>109.89980190000006</v>
      </c>
      <c r="AG177" s="1">
        <f>'adjusted numbers'!AF177-'adjusted numbers'!AG177</f>
        <v>155.60000190000028</v>
      </c>
    </row>
    <row r="178" spans="1:33" x14ac:dyDescent="0.25">
      <c r="A178" t="s">
        <v>359</v>
      </c>
      <c r="B178" t="s">
        <v>360</v>
      </c>
      <c r="C178" t="s">
        <v>352</v>
      </c>
      <c r="D178" s="1">
        <f>IF(('adjusted coverage'!D178*(0.95-'adjusted coverage'!E178))&lt;0,0,('adjusted coverage'!D178*(0.95-'adjusted coverage'!E178)))</f>
        <v>212.59519999999998</v>
      </c>
      <c r="E178" s="1">
        <f>'adjusted numbers'!D178-'adjusted numbers'!E178</f>
        <v>548.89519999999993</v>
      </c>
      <c r="F178" s="1">
        <f>'adjusted numbers'!E178-'adjusted numbers'!F178</f>
        <v>541.1917999999996</v>
      </c>
      <c r="G178" s="1">
        <f>IF(('adjusted coverage'!G178*(0.95-'adjusted coverage'!H178))&lt;0,0,('adjusted coverage'!G178*(0.95-'adjusted coverage'!H178)))</f>
        <v>0</v>
      </c>
      <c r="H178" s="1">
        <f>'adjusted numbers'!G178-'adjusted numbers'!H178</f>
        <v>312.26160000000073</v>
      </c>
      <c r="I178" s="1">
        <f>'adjusted numbers'!H178-'adjusted numbers'!I178</f>
        <v>566.6943999999994</v>
      </c>
      <c r="J178" s="1">
        <f>IF(('adjusted coverage'!J178*(0.95-'adjusted coverage'!K178))&lt;0,0,('adjusted coverage'!J178*(0.95-'adjusted coverage'!K178)))</f>
        <v>41.230199999998227</v>
      </c>
      <c r="K178" s="1">
        <f>'adjusted numbers'!J178-'adjusted numbers'!K178</f>
        <v>388.28019999999833</v>
      </c>
      <c r="L178" s="1">
        <f>'adjusted numbers'!K178-'adjusted numbers'!L178</f>
        <v>480.60530000000199</v>
      </c>
      <c r="M178" s="1">
        <f>IF(('adjusted coverage'!M178*(0.95-'adjusted coverage'!N178))&lt;0,0,('adjusted coverage'!M178*(0.95-'adjusted coverage'!N178)))</f>
        <v>122.6420999999995</v>
      </c>
      <c r="N178" s="1">
        <f>'adjusted numbers'!M178-'adjusted numbers'!N178</f>
        <v>469.49209999999948</v>
      </c>
      <c r="O178" s="1">
        <f>'adjusted numbers'!N178-'adjusted numbers'!O178</f>
        <v>471.07190000000082</v>
      </c>
      <c r="P178" s="1">
        <f>IF(('adjusted coverage'!P178*(0.95-'adjusted coverage'!Q178))&lt;0,0,('adjusted coverage'!P178*(0.95-'adjusted coverage'!Q178)))</f>
        <v>0</v>
      </c>
      <c r="Q178" s="1">
        <f>'adjusted numbers'!P178-'adjusted numbers'!Q178</f>
        <v>318.50017499999922</v>
      </c>
      <c r="R178" s="1">
        <f>'adjusted numbers'!Q178-'adjusted numbers'!R178</f>
        <v>440.50006275000032</v>
      </c>
      <c r="S178" s="1">
        <f>IF(('adjusted coverage'!S178*(0.95-'adjusted coverage'!T178))&lt;0,0,('adjusted coverage'!S178*(0.95-'adjusted coverage'!T178)))</f>
        <v>38.000174999999473</v>
      </c>
      <c r="T178" s="1">
        <f>'adjusted numbers'!S178-'adjusted numbers'!T178</f>
        <v>413.00017500000013</v>
      </c>
      <c r="U178" s="1">
        <f>'adjusted numbers'!T178-'adjusted numbers'!U178</f>
        <v>445.99994999999944</v>
      </c>
      <c r="V178" s="1">
        <f>IF(('adjusted coverage'!V178*(0.95-'adjusted coverage'!W178))&lt;0,0,('adjusted coverage'!V178*(0.95-'adjusted coverage'!W178)))</f>
        <v>0</v>
      </c>
      <c r="W178" s="1">
        <f>'adjusted numbers'!V178-'adjusted numbers'!W178</f>
        <v>318.50011424000058</v>
      </c>
      <c r="X178" s="1">
        <f>'adjusted numbers'!W178-'adjusted numbers'!X178</f>
        <v>434.99997775999964</v>
      </c>
      <c r="Y178" s="1">
        <f>IF(('adjusted coverage'!Y178*(0.95-'adjusted coverage'!Z178))&lt;0,0,('adjusted coverage'!Y178*(0.95-'adjusted coverage'!Z178)))</f>
        <v>0</v>
      </c>
      <c r="Z178" s="1">
        <f>'adjusted numbers'!Y178-'adjusted numbers'!Z178</f>
        <v>364.70013678000032</v>
      </c>
      <c r="AA178" s="1">
        <f>'adjusted numbers'!Z178-'adjusted numbers'!AA178</f>
        <v>456.80008031999932</v>
      </c>
      <c r="AB178" s="1">
        <f>IF(('adjusted coverage'!AB178*(0.95-'adjusted coverage'!AC178))&lt;0,0,('adjusted coverage'!AB178*(0.95-'adjusted coverage'!AC178)))</f>
        <v>0</v>
      </c>
      <c r="AC178" s="1">
        <f>'adjusted numbers'!AB178-'adjusted numbers'!AC178</f>
        <v>359.10031247999996</v>
      </c>
      <c r="AD178" s="1">
        <f>'adjusted numbers'!AC178-'adjusted numbers'!AD178</f>
        <v>505.3999891200001</v>
      </c>
      <c r="AE178" s="1">
        <f>IF(('adjusted coverage'!AE178*(0.95-'adjusted coverage'!AF178))&lt;0,0,('adjusted coverage'!AE178*(0.95-'adjusted coverage'!AF178)))</f>
        <v>0</v>
      </c>
      <c r="AF178" s="1">
        <f>'adjusted numbers'!AE178-'adjusted numbers'!AF178</f>
        <v>290.4997801999998</v>
      </c>
      <c r="AG178" s="1">
        <f>'adjusted numbers'!AF178-'adjusted numbers'!AG178</f>
        <v>363.00005280000005</v>
      </c>
    </row>
    <row r="179" spans="1:33" s="5" customFormat="1" x14ac:dyDescent="0.25">
      <c r="A179" s="5" t="s">
        <v>460</v>
      </c>
      <c r="B179" s="4" t="s">
        <v>433</v>
      </c>
      <c r="C179" s="4" t="s">
        <v>352</v>
      </c>
      <c r="D179" s="5">
        <f>SUM(D174:D178)</f>
        <v>424.20809999999938</v>
      </c>
      <c r="E179" s="5">
        <f t="shared" ref="E179:AG179" si="45">SUM(E174:E178)</f>
        <v>1577.6397000000002</v>
      </c>
      <c r="F179" s="5">
        <f t="shared" si="45"/>
        <v>2109.6167999999984</v>
      </c>
      <c r="G179" s="5">
        <f t="shared" si="45"/>
        <v>212.22843333333188</v>
      </c>
      <c r="H179" s="5">
        <f t="shared" si="45"/>
        <v>1452.5548333333354</v>
      </c>
      <c r="I179" s="5">
        <f t="shared" si="45"/>
        <v>2403.1239999999989</v>
      </c>
      <c r="J179" s="5">
        <f t="shared" si="45"/>
        <v>573.38339999999801</v>
      </c>
      <c r="K179" s="5">
        <f t="shared" si="45"/>
        <v>1786.3978999999983</v>
      </c>
      <c r="L179" s="5">
        <f t="shared" si="45"/>
        <v>2394.0516000000007</v>
      </c>
      <c r="M179" s="5">
        <f t="shared" si="45"/>
        <v>482.789099999999</v>
      </c>
      <c r="N179" s="5">
        <f t="shared" si="45"/>
        <v>1684.8390999999995</v>
      </c>
      <c r="O179" s="5">
        <f t="shared" si="45"/>
        <v>2064.7534000000023</v>
      </c>
      <c r="P179" s="5">
        <f t="shared" si="45"/>
        <v>516.19968744999971</v>
      </c>
      <c r="Q179" s="5">
        <f t="shared" si="45"/>
        <v>1694.6998624499993</v>
      </c>
      <c r="R179" s="5">
        <f t="shared" si="45"/>
        <v>2203.8001914000006</v>
      </c>
      <c r="S179" s="5">
        <f t="shared" si="45"/>
        <v>704.10026053999911</v>
      </c>
      <c r="T179" s="5">
        <f t="shared" si="45"/>
        <v>2022.3002605400002</v>
      </c>
      <c r="U179" s="5">
        <f t="shared" si="45"/>
        <v>2279.20012881</v>
      </c>
      <c r="V179" s="5">
        <f t="shared" si="45"/>
        <v>383.34966735999905</v>
      </c>
      <c r="W179" s="5">
        <f t="shared" si="45"/>
        <v>1691.1997816000007</v>
      </c>
      <c r="X179" s="5">
        <f t="shared" si="45"/>
        <v>2032.2998565499988</v>
      </c>
      <c r="Y179" s="5">
        <f t="shared" si="45"/>
        <v>165.40024289999906</v>
      </c>
      <c r="Z179" s="5">
        <f t="shared" si="45"/>
        <v>1397.2005518799992</v>
      </c>
      <c r="AA179" s="5">
        <f t="shared" si="45"/>
        <v>1742.2996739200003</v>
      </c>
      <c r="AB179" s="5">
        <f t="shared" si="45"/>
        <v>45.350080499999891</v>
      </c>
      <c r="AC179" s="5">
        <f t="shared" si="45"/>
        <v>1281.7002536800005</v>
      </c>
      <c r="AD179" s="5">
        <f t="shared" si="45"/>
        <v>1639.2997900199998</v>
      </c>
      <c r="AE179" s="5">
        <f t="shared" si="45"/>
        <v>0</v>
      </c>
      <c r="AF179" s="5">
        <f t="shared" si="45"/>
        <v>1006.5994400699992</v>
      </c>
      <c r="AG179" s="5">
        <f t="shared" si="45"/>
        <v>1257.4001775300012</v>
      </c>
    </row>
  </sheetData>
  <customSheetViews>
    <customSheetView guid="{08EC0CBE-9C85-4092-ADCC-B618E2366753}" state="hidden" topLeftCell="A151">
      <selection activeCell="D179" sqref="D179:AG17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workbookViewId="0">
      <selection activeCell="B1" sqref="B1:B179"/>
    </sheetView>
  </sheetViews>
  <sheetFormatPr defaultRowHeight="15" x14ac:dyDescent="0.25"/>
  <cols>
    <col min="1" max="1" width="8.5703125" bestFit="1" customWidth="1"/>
    <col min="2" max="2" width="34.7109375" bestFit="1" customWidth="1"/>
    <col min="3" max="3" width="81.85546875" bestFit="1" customWidth="1"/>
    <col min="4"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3" x14ac:dyDescent="0.25">
      <c r="A1" t="s">
        <v>0</v>
      </c>
      <c r="B1" t="s">
        <v>1</v>
      </c>
      <c r="C1" t="s">
        <v>2</v>
      </c>
      <c r="D1" t="s">
        <v>3</v>
      </c>
      <c r="E1" s="1" t="s">
        <v>361</v>
      </c>
      <c r="F1" s="1" t="s">
        <v>362</v>
      </c>
      <c r="G1" t="s">
        <v>6</v>
      </c>
      <c r="H1" s="1" t="s">
        <v>364</v>
      </c>
      <c r="I1" s="1" t="s">
        <v>363</v>
      </c>
      <c r="J1" t="s">
        <v>9</v>
      </c>
      <c r="K1" s="1" t="s">
        <v>365</v>
      </c>
      <c r="L1" s="1" t="s">
        <v>366</v>
      </c>
      <c r="M1" t="s">
        <v>12</v>
      </c>
      <c r="N1" s="1" t="s">
        <v>367</v>
      </c>
      <c r="O1" s="1" t="s">
        <v>368</v>
      </c>
      <c r="P1" t="s">
        <v>15</v>
      </c>
      <c r="Q1" s="1" t="s">
        <v>369</v>
      </c>
      <c r="R1" s="1" t="s">
        <v>370</v>
      </c>
      <c r="S1" t="s">
        <v>18</v>
      </c>
      <c r="T1" s="1" t="s">
        <v>371</v>
      </c>
      <c r="U1" s="1" t="s">
        <v>372</v>
      </c>
      <c r="V1" t="s">
        <v>21</v>
      </c>
      <c r="W1" s="1" t="s">
        <v>373</v>
      </c>
      <c r="X1" s="1" t="s">
        <v>374</v>
      </c>
      <c r="Y1" t="s">
        <v>24</v>
      </c>
      <c r="Z1" s="1" t="s">
        <v>375</v>
      </c>
      <c r="AA1" s="1" t="s">
        <v>376</v>
      </c>
      <c r="AB1" t="s">
        <v>27</v>
      </c>
      <c r="AC1" s="1" t="s">
        <v>377</v>
      </c>
      <c r="AD1" s="1" t="s">
        <v>378</v>
      </c>
      <c r="AE1" t="s">
        <v>30</v>
      </c>
      <c r="AF1" s="1" t="s">
        <v>379</v>
      </c>
      <c r="AG1" s="1" t="s">
        <v>380</v>
      </c>
    </row>
    <row r="2" spans="1:33" x14ac:dyDescent="0.25">
      <c r="A2" t="s">
        <v>33</v>
      </c>
      <c r="B2" t="s">
        <v>34</v>
      </c>
      <c r="C2" t="s">
        <v>35</v>
      </c>
      <c r="D2" s="1">
        <v>1905</v>
      </c>
      <c r="E2" s="11">
        <f>('adjusted numbers'!D2-'adjusted numbers'!E2+('adjusted numbers'!E2*0.05)+('adjusted numbers'!F2*0.0025))/'adjusted numbers'!D2</f>
        <v>0.10134000000000006</v>
      </c>
      <c r="F2" s="11">
        <f>('underlying numbers'!D2-'underlying numbers'!E2+('underlying numbers'!E2*0.05)+('underlying numbers'!F2*0.0025))/'underlying numbers'!D2</f>
        <v>0.12224500000000002</v>
      </c>
      <c r="G2" s="1">
        <v>1853</v>
      </c>
      <c r="H2" s="11">
        <f>('adjusted numbers'!G2-'adjusted numbers'!H2+('adjusted numbers'!H2*0.05)+('adjusted numbers'!I2*0.0025))/'adjusted numbers'!G2</f>
        <v>0.11591250000000002</v>
      </c>
      <c r="I2" s="11">
        <f>('underlying numbers'!G2-'underlying numbers'!H2+('underlying numbers'!H2*0.05)+('underlying numbers'!I2*0.0025))/'underlying numbers'!G2</f>
        <v>0.14308499999999996</v>
      </c>
      <c r="J2" s="1">
        <v>1796</v>
      </c>
      <c r="K2" s="11">
        <f>('adjusted numbers'!J2-'adjusted numbers'!K2+('adjusted numbers'!K2*0.05)+('adjusted numbers'!L2*0.0025))/'adjusted numbers'!J2</f>
        <v>0.12454124999999995</v>
      </c>
      <c r="L2" s="11">
        <f>('underlying numbers'!J2-'underlying numbers'!K2+('underlying numbers'!K2*0.05)+('underlying numbers'!L2*0.0025))/'underlying numbers'!J2</f>
        <v>0.15543499999999996</v>
      </c>
      <c r="M2" s="1">
        <v>1701</v>
      </c>
      <c r="N2" s="11">
        <f>('adjusted numbers'!M2-'adjusted numbers'!N2+('adjusted numbers'!N2*0.05)+('adjusted numbers'!O2*0.0025))/'adjusted numbers'!M2</f>
        <v>0.13780750000000003</v>
      </c>
      <c r="O2" s="11">
        <f>('underlying numbers'!M2-'underlying numbers'!N2+('underlying numbers'!N2*0.05)+('underlying numbers'!O2*0.0025))/'underlying numbers'!M2</f>
        <v>0.17441750000000006</v>
      </c>
      <c r="P2" s="1">
        <v>1743</v>
      </c>
      <c r="Q2" s="11">
        <f>('adjusted numbers'!P2-'adjusted numbers'!Q2+('adjusted numbers'!Q2*0.05)+('adjusted numbers'!R2*0.0025))/'adjusted numbers'!P2</f>
        <v>0.14587638075000006</v>
      </c>
      <c r="R2" s="11">
        <f>('underlying numbers'!P2-'underlying numbers'!Q2+('underlying numbers'!Q2*0.05)+('underlying numbers'!R2*0.0025))/'underlying numbers'!P2</f>
        <v>0.18597392150000006</v>
      </c>
      <c r="S2" s="1">
        <v>1659</v>
      </c>
      <c r="T2" s="11">
        <f>('adjusted numbers'!S2-'adjusted numbers'!T2+('adjusted numbers'!T2*0.05)+('adjusted numbers'!U2*0.0025))/'adjusted numbers'!S2</f>
        <v>0.15379672837499997</v>
      </c>
      <c r="U2" s="11">
        <f>('underlying numbers'!S2-'underlying numbers'!T2+('underlying numbers'!T2*0.05)+('underlying numbers'!U2*0.0025))/'underlying numbers'!S2</f>
        <v>0.19729658349999996</v>
      </c>
      <c r="V2" s="1">
        <v>1820</v>
      </c>
      <c r="W2" s="11">
        <f>('adjusted numbers'!V2-'adjusted numbers'!W2+('adjusted numbers'!W2*0.05)+('adjusted numbers'!X2*0.0025))/'adjusted numbers'!V2</f>
        <v>0.12408169212500007</v>
      </c>
      <c r="X2" s="11">
        <f>('underlying numbers'!V2-'underlying numbers'!W2+('underlying numbers'!W2*0.05)+('underlying numbers'!X2*0.0025))/'underlying numbers'!V2</f>
        <v>0.15480214250000002</v>
      </c>
      <c r="Y2" s="1">
        <v>1805</v>
      </c>
      <c r="Z2" s="11">
        <f>('adjusted numbers'!Y2-'adjusted numbers'!Z2+('adjusted numbers'!Z2*0.05)+('adjusted numbers'!AA2*0.0025))/'adjusted numbers'!Y2</f>
        <v>0.12433451574999994</v>
      </c>
      <c r="AA2" s="11">
        <f>('underlying numbers'!Y2-'underlying numbers'!Z2+('underlying numbers'!Z2*0.05)+('underlying numbers'!AA2*0.0025))/'underlying numbers'!Y2</f>
        <v>0.15517732575000001</v>
      </c>
      <c r="AB2" s="1">
        <v>1808</v>
      </c>
      <c r="AC2" s="11">
        <f>('adjusted numbers'!AB2-'adjusted numbers'!AC2+('adjusted numbers'!AC2*0.05)+('adjusted numbers'!AD2*0.0025))/'adjusted numbers'!AB2</f>
        <v>0.125316667125</v>
      </c>
      <c r="AD2" s="11">
        <f>('underlying numbers'!AB2-'underlying numbers'!AC2+('underlying numbers'!AC2*0.05)+('underlying numbers'!AD2*0.0025))/'underlying numbers'!AB2</f>
        <v>0.15658326824999996</v>
      </c>
      <c r="AE2" s="1">
        <v>1856</v>
      </c>
      <c r="AF2" s="11">
        <f>('adjusted numbers'!AE2-'adjusted numbers'!AF2+('adjusted numbers'!AF2*0.05)+('adjusted numbers'!AG2*0.0025))/'adjusted numbers'!AE2</f>
        <v>0.1027060699999999</v>
      </c>
      <c r="AG2" s="11">
        <f>('underlying numbers'!AE2-'underlying numbers'!AF2+('underlying numbers'!AF2*0.05)+('underlying numbers'!AG2*0.0025))/'underlying numbers'!AE2</f>
        <v>0.12423354049999993</v>
      </c>
    </row>
    <row r="3" spans="1:33" x14ac:dyDescent="0.25">
      <c r="A3" t="s">
        <v>36</v>
      </c>
      <c r="B3" t="s">
        <v>37</v>
      </c>
      <c r="C3" t="s">
        <v>35</v>
      </c>
      <c r="D3" s="1">
        <v>3944</v>
      </c>
      <c r="E3" s="11">
        <f>('adjusted numbers'!D3-'adjusted numbers'!E3+('adjusted numbers'!E3*0.05)+('adjusted numbers'!F3*0.0025))/'adjusted numbers'!D3</f>
        <v>9.7943749999999968E-2</v>
      </c>
      <c r="F3" s="11">
        <f>('underlying numbers'!D3-'underlying numbers'!E3+('underlying numbers'!E3*0.05)+('underlying numbers'!F3*0.0025))/'underlying numbers'!D3</f>
        <v>0.11734</v>
      </c>
      <c r="G3" s="1">
        <v>3845</v>
      </c>
      <c r="H3" s="11">
        <f>('adjusted numbers'!G3-'adjusted numbers'!H3+('adjusted numbers'!H3*0.05)+('adjusted numbers'!I3*0.0025))/'adjusted numbers'!G3</f>
        <v>0.10527124999999994</v>
      </c>
      <c r="I3" s="11">
        <f>('underlying numbers'!G3-'underlying numbers'!H3+('underlying numbers'!H3*0.05)+('underlying numbers'!I3*0.0025))/'underlying numbers'!G3</f>
        <v>0.12784249999999997</v>
      </c>
      <c r="J3" s="1">
        <v>3764</v>
      </c>
      <c r="K3" s="11">
        <f>('adjusted numbers'!J3-'adjusted numbers'!K3+('adjusted numbers'!K3*0.05)+('adjusted numbers'!L3*0.0025))/'adjusted numbers'!J3</f>
        <v>0.11390874999999999</v>
      </c>
      <c r="L3" s="11">
        <f>('underlying numbers'!J3-'underlying numbers'!K3+('underlying numbers'!K3*0.05)+('underlying numbers'!L3*0.0025))/'underlying numbers'!J3</f>
        <v>0.14020999999999992</v>
      </c>
      <c r="M3" s="1">
        <v>3705</v>
      </c>
      <c r="N3" s="11">
        <f>('adjusted numbers'!M3-'adjusted numbers'!N3+('adjusted numbers'!N3*0.05)+('adjusted numbers'!O3*0.0025))/'adjusted numbers'!M3</f>
        <v>0.13843750000000005</v>
      </c>
      <c r="O3" s="11">
        <f>('underlying numbers'!M3-'underlying numbers'!N3+('underlying numbers'!N3*0.05)+('underlying numbers'!O3*0.0025))/'underlying numbers'!M3</f>
        <v>0.17530000000000001</v>
      </c>
      <c r="P3" s="1">
        <v>3446</v>
      </c>
      <c r="Q3" s="11">
        <f>('adjusted numbers'!P3-'adjusted numbers'!Q3+('adjusted numbers'!Q3*0.05)+('adjusted numbers'!R3*0.0025))/'adjusted numbers'!P3</f>
        <v>0.14171934512499995</v>
      </c>
      <c r="R3" s="11">
        <f>('underlying numbers'!P3-'underlying numbers'!Q3+('underlying numbers'!Q3*0.05)+('underlying numbers'!R3*0.0025))/'underlying numbers'!P3</f>
        <v>0.17999921775</v>
      </c>
      <c r="S3" s="1">
        <v>3700</v>
      </c>
      <c r="T3" s="11">
        <f>('adjusted numbers'!S3-'adjusted numbers'!T3+('adjusted numbers'!T3*0.05)+('adjusted numbers'!U3*0.0025))/'adjusted numbers'!S3</f>
        <v>0.13735677112499997</v>
      </c>
      <c r="U3" s="11">
        <f>('underlying numbers'!S3-'underlying numbers'!T3+('underlying numbers'!T3*0.05)+('underlying numbers'!U3*0.0025))/'underlying numbers'!S3</f>
        <v>0.17375069624999995</v>
      </c>
      <c r="V3" s="2">
        <v>4267</v>
      </c>
      <c r="W3" s="11">
        <f>('adjusted numbers'!V3-'adjusted numbers'!W3+('adjusted numbers'!W3*0.05)+('adjusted numbers'!X3*0.0025))/'adjusted numbers'!V3</f>
        <v>0.13586624112499998</v>
      </c>
      <c r="X3" s="11">
        <f>('underlying numbers'!V3-'underlying numbers'!W3+('underlying numbers'!W3*0.05)+('underlying numbers'!X3*0.0025))/'underlying numbers'!V3</f>
        <v>0.17163581</v>
      </c>
      <c r="Y3" s="1">
        <v>3304</v>
      </c>
      <c r="Z3" s="11">
        <f>('adjusted numbers'!Y3-'adjusted numbers'!Z3+('adjusted numbers'!Z3*0.05)+('adjusted numbers'!AA3*0.0025))/'adjusted numbers'!Y3</f>
        <v>7.6283260375000009E-2</v>
      </c>
      <c r="AA3" s="11">
        <f>('underlying numbers'!Y3-'underlying numbers'!Z3+('underlying numbers'!Z3*0.05)+('underlying numbers'!AA3*0.0025))/'underlying numbers'!Y3</f>
        <v>8.6470140999999959E-2</v>
      </c>
      <c r="AB3" s="1">
        <v>3233</v>
      </c>
      <c r="AC3" s="11">
        <f>('adjusted numbers'!AB3-'adjusted numbers'!AC3+('adjusted numbers'!AC3*0.05)+('adjusted numbers'!AD3*0.0025))/'adjusted numbers'!AB3</f>
        <v>6.7201944000000041E-2</v>
      </c>
      <c r="AD3" s="11">
        <f>('underlying numbers'!AB3-'underlying numbers'!AC3+('underlying numbers'!AC3*0.05)+('underlying numbers'!AD3*0.0025))/'underlying numbers'!AB3</f>
        <v>7.3496812000000064E-2</v>
      </c>
      <c r="AE3" s="1">
        <v>3843</v>
      </c>
      <c r="AF3" s="11">
        <f>('adjusted numbers'!AE3-'adjusted numbers'!AF3+('adjusted numbers'!AF3*0.05)+('adjusted numbers'!AG3*0.0025))/'adjusted numbers'!AE3</f>
        <v>7.0378224874999909E-2</v>
      </c>
      <c r="AG3" s="11">
        <f>('underlying numbers'!AE3-'underlying numbers'!AF3+('underlying numbers'!AF3*0.05)+('underlying numbers'!AG3*0.0025))/'underlying numbers'!AE3</f>
        <v>7.804050699999994E-2</v>
      </c>
    </row>
    <row r="4" spans="1:33" x14ac:dyDescent="0.25">
      <c r="A4" t="s">
        <v>38</v>
      </c>
      <c r="B4" t="s">
        <v>39</v>
      </c>
      <c r="C4" t="s">
        <v>35</v>
      </c>
      <c r="D4" s="3">
        <v>6210</v>
      </c>
      <c r="E4" s="11">
        <f>('adjusted numbers'!D4-'adjusted numbers'!E4+('adjusted numbers'!E4*0.05)+('adjusted numbers'!F4*0.0025))/'adjusted numbers'!D4</f>
        <v>0.10937117552334945</v>
      </c>
      <c r="F4" s="11">
        <f>('underlying numbers'!D4-'underlying numbers'!E4+('underlying numbers'!E4*0.05)+('underlying numbers'!F4*0.0025))/'underlying numbers'!D4</f>
        <v>0.13372020933977458</v>
      </c>
      <c r="G4" s="1">
        <v>6604</v>
      </c>
      <c r="H4" s="11">
        <f>('adjusted numbers'!G4-'adjusted numbers'!H4+('adjusted numbers'!H4*0.05)+('adjusted numbers'!I4*0.0025))/'adjusted numbers'!G4</f>
        <v>0.10859375000000003</v>
      </c>
      <c r="I4" s="11">
        <f>('underlying numbers'!G4-'underlying numbers'!H4+('underlying numbers'!H4*0.05)+('underlying numbers'!I4*0.0025))/'underlying numbers'!G4</f>
        <v>0.13260000000000002</v>
      </c>
      <c r="J4" s="3">
        <v>6210</v>
      </c>
      <c r="K4" s="11">
        <f>('adjusted numbers'!J4-'adjusted numbers'!K4+('adjusted numbers'!K4*0.05)+('adjusted numbers'!L4*0.0025))/'adjusted numbers'!J4</f>
        <v>0.10587801932367145</v>
      </c>
      <c r="L4" s="11">
        <f>('underlying numbers'!J4-'underlying numbers'!K4+('underlying numbers'!K4*0.05)+('underlying numbers'!L4*0.0025))/'underlying numbers'!J4</f>
        <v>0.1287399355877617</v>
      </c>
      <c r="M4" s="3">
        <v>6210</v>
      </c>
      <c r="N4" s="11">
        <f>('adjusted numbers'!M4-'adjusted numbers'!N4+('adjusted numbers'!N4*0.05)+('adjusted numbers'!O4*0.0025))/'adjusted numbers'!M4</f>
        <v>0.11806763285024152</v>
      </c>
      <c r="O4" s="11">
        <f>('underlying numbers'!M4-'underlying numbers'!N4+('underlying numbers'!N4*0.05)+('underlying numbers'!O4*0.0025))/'underlying numbers'!M4</f>
        <v>0.14618921095008053</v>
      </c>
      <c r="P4" s="3">
        <v>6210</v>
      </c>
      <c r="Q4" s="11">
        <f>('adjusted numbers'!P4-'adjusted numbers'!Q4+('adjusted numbers'!Q4*0.05)+('adjusted numbers'!R4*0.0025))/'adjusted numbers'!P4</f>
        <v>0.11980575684380028</v>
      </c>
      <c r="R4" s="11">
        <f>('underlying numbers'!P4-'underlying numbers'!Q4+('underlying numbers'!Q4*0.05)+('underlying numbers'!R4*0.0025))/'underlying numbers'!P4</f>
        <v>0.14869283413848633</v>
      </c>
      <c r="S4" s="1">
        <v>5667</v>
      </c>
      <c r="T4" s="11">
        <f>('adjusted numbers'!S4-'adjusted numbers'!T4+('adjusted numbers'!T4*0.05)+('adjusted numbers'!U4*0.0025))/'adjusted numbers'!S4</f>
        <v>0.11772678025</v>
      </c>
      <c r="U4" s="11">
        <f>('underlying numbers'!S4-'underlying numbers'!T4+('underlying numbers'!T4*0.05)+('underlying numbers'!U4*0.0025))/'underlying numbers'!S4</f>
        <v>0.14571646974999997</v>
      </c>
      <c r="V4" s="2">
        <v>6413</v>
      </c>
      <c r="W4" s="11">
        <f>('adjusted numbers'!V4-'adjusted numbers'!W4+('adjusted numbers'!W4*0.05)+('adjusted numbers'!X4*0.0025))/'adjusted numbers'!V4</f>
        <v>0.12778322700000003</v>
      </c>
      <c r="X4" s="11">
        <f>('underlying numbers'!V4-'underlying numbers'!W4+('underlying numbers'!W4*0.05)+('underlying numbers'!X4*0.0025))/'underlying numbers'!V4</f>
        <v>0.16009513824999994</v>
      </c>
      <c r="Y4" s="1">
        <v>6264</v>
      </c>
      <c r="Z4" s="11">
        <f>('adjusted numbers'!Y4-'adjusted numbers'!Z4+('adjusted numbers'!Z4*0.05)+('adjusted numbers'!AA4*0.0025))/'adjusted numbers'!Y4</f>
        <v>0.10623863737499994</v>
      </c>
      <c r="AA4" s="11">
        <f>('underlying numbers'!Y4-'underlying numbers'!Z4+('underlying numbers'!Z4*0.05)+('underlying numbers'!AA4*0.0025))/'underlying numbers'!Y4</f>
        <v>0.12930237974999997</v>
      </c>
      <c r="AB4" s="1">
        <v>6226</v>
      </c>
      <c r="AC4" s="11">
        <f>('adjusted numbers'!AB4-'adjusted numbers'!AC4+('adjusted numbers'!AC4*0.05)+('adjusted numbers'!AD4*0.0025))/'adjusted numbers'!AB4</f>
        <v>0.10462272925000002</v>
      </c>
      <c r="AD4" s="11">
        <f>('underlying numbers'!AB4-'underlying numbers'!AC4+('underlying numbers'!AC4*0.05)+('underlying numbers'!AD4*0.0025))/'underlying numbers'!AB4</f>
        <v>0.12697475150000007</v>
      </c>
      <c r="AE4" s="1">
        <v>6410</v>
      </c>
      <c r="AF4" s="11">
        <f>('adjusted numbers'!AE4-'adjusted numbers'!AF4+('adjusted numbers'!AF4*0.05)+('adjusted numbers'!AG4*0.0025))/'adjusted numbers'!AE4</f>
        <v>9.9535656249999951E-2</v>
      </c>
      <c r="AG4" s="11">
        <f>('underlying numbers'!AE4-'underlying numbers'!AF4+('underlying numbers'!AF4*0.05)+('underlying numbers'!AG4*0.0025))/'underlying numbers'!AE4</f>
        <v>0.11971641549999991</v>
      </c>
    </row>
    <row r="5" spans="1:33" x14ac:dyDescent="0.25">
      <c r="A5" t="s">
        <v>40</v>
      </c>
      <c r="B5" t="s">
        <v>41</v>
      </c>
      <c r="C5" t="s">
        <v>35</v>
      </c>
      <c r="D5" s="1">
        <v>5817</v>
      </c>
      <c r="E5" s="11">
        <f>('adjusted numbers'!D5-'adjusted numbers'!E5+('adjusted numbers'!E5*0.05)+('adjusted numbers'!F5*0.0025))/'adjusted numbers'!D5</f>
        <v>0.10473514612343134</v>
      </c>
      <c r="F5" s="11">
        <f>('underlying numbers'!D5-'underlying numbers'!E5+('underlying numbers'!E5*0.05)+('underlying numbers'!F5*0.0025))/'underlying numbers'!D5</f>
        <v>0.12709808191507654</v>
      </c>
      <c r="G5" s="1">
        <v>5611</v>
      </c>
      <c r="H5" s="11">
        <f>('adjusted numbers'!G5-'adjusted numbers'!H5+('adjusted numbers'!H5*0.05)+('adjusted numbers'!I5*0.0025))/'adjusted numbers'!G5</f>
        <v>0.10241805449117825</v>
      </c>
      <c r="I5" s="11">
        <f>('underlying numbers'!G5-'underlying numbers'!H5+('underlying numbers'!H5*0.05)+('underlying numbers'!I5*0.0025))/'underlying numbers'!G5</f>
        <v>0.12378678845125667</v>
      </c>
      <c r="J5" s="1">
        <v>5649</v>
      </c>
      <c r="K5" s="11">
        <f>('adjusted numbers'!J5-'adjusted numbers'!K5+('adjusted numbers'!K5*0.05)+('adjusted numbers'!L5*0.0025))/'adjusted numbers'!J5</f>
        <v>0.1154192078243938</v>
      </c>
      <c r="L5" s="11">
        <f>('underlying numbers'!J5-'underlying numbers'!K5+('underlying numbers'!K5*0.05)+('underlying numbers'!L5*0.0025))/'underlying numbers'!J5</f>
        <v>0.14239224951318835</v>
      </c>
      <c r="M5" s="1">
        <v>5623</v>
      </c>
      <c r="N5" s="11">
        <f>('adjusted numbers'!M5-'adjusted numbers'!N5+('adjusted numbers'!N5*0.05)+('adjusted numbers'!O5*0.0025))/'adjusted numbers'!M5</f>
        <v>0.13499646207540461</v>
      </c>
      <c r="O5" s="11">
        <f>('underlying numbers'!M5-'underlying numbers'!N5+('underlying numbers'!N5*0.05)+('underlying numbers'!O5*0.0025))/'underlying numbers'!M5</f>
        <v>0.17039907744975999</v>
      </c>
      <c r="P5" s="1">
        <v>5367</v>
      </c>
      <c r="Q5" s="11">
        <f>('adjusted numbers'!P5-'adjusted numbers'!Q5+('adjusted numbers'!Q5*0.05)+('adjusted numbers'!R5*0.0025))/'adjusted numbers'!P5</f>
        <v>0.13347287187500009</v>
      </c>
      <c r="R5" s="11">
        <f>('underlying numbers'!P5-'underlying numbers'!Q5+('underlying numbers'!Q5*0.05)+('underlying numbers'!R5*0.0025))/'underlying numbers'!P5</f>
        <v>0.16823415675</v>
      </c>
      <c r="S5" s="1">
        <v>5402</v>
      </c>
      <c r="T5" s="11">
        <f>('adjusted numbers'!S5-'adjusted numbers'!T5+('adjusted numbers'!T5*0.05)+('adjusted numbers'!U5*0.0025))/'adjusted numbers'!S5</f>
        <v>0.12292642362500002</v>
      </c>
      <c r="U5" s="11">
        <f>('underlying numbers'!S5-'underlying numbers'!T5+('underlying numbers'!T5*0.05)+('underlying numbers'!U5*0.0025))/'underlying numbers'!S5</f>
        <v>0.15317099224999992</v>
      </c>
      <c r="V5" s="1">
        <v>5565</v>
      </c>
      <c r="W5" s="11">
        <f>('adjusted numbers'!V5-'adjusted numbers'!W5+('adjusted numbers'!W5*0.05)+('adjusted numbers'!X5*0.0025))/'adjusted numbers'!V5</f>
        <v>0.11070500000000001</v>
      </c>
      <c r="X5" s="11">
        <f>('underlying numbers'!V5-'underlying numbers'!W5+('underlying numbers'!W5*0.05)+('underlying numbers'!X5*0.0025))/'underlying numbers'!V5</f>
        <v>0.13569000000000006</v>
      </c>
      <c r="Y5" s="1">
        <v>5347</v>
      </c>
      <c r="Z5" s="11">
        <f>('adjusted numbers'!Y5-'adjusted numbers'!Z5+('adjusted numbers'!Z5*0.05)+('adjusted numbers'!AA5*0.0025))/'adjusted numbers'!Y5</f>
        <v>8.9256315249999982E-2</v>
      </c>
      <c r="AA5" s="11">
        <f>('underlying numbers'!Y5-'underlying numbers'!Z5+('underlying numbers'!Z5*0.05)+('underlying numbers'!AA5*0.0025))/'underlying numbers'!Y5</f>
        <v>0.10504435524999987</v>
      </c>
      <c r="AB5" s="1">
        <v>5175</v>
      </c>
      <c r="AC5" s="11">
        <f>('adjusted numbers'!AB5-'adjusted numbers'!AC5+('adjusted numbers'!AC5*0.05)+('adjusted numbers'!AD5*0.0025))/'adjusted numbers'!AB5</f>
        <v>8.4460883749999938E-2</v>
      </c>
      <c r="AD5" s="11">
        <f>('underlying numbers'!AB5-'underlying numbers'!AC5+('underlying numbers'!AC5*0.05)+('underlying numbers'!AD5*0.0025))/'underlying numbers'!AB5</f>
        <v>9.8185044499999985E-2</v>
      </c>
      <c r="AE5" s="1">
        <v>5432</v>
      </c>
      <c r="AF5" s="11">
        <f>('adjusted numbers'!AE5-'adjusted numbers'!AF5+('adjusted numbers'!AF5*0.05)+('adjusted numbers'!AG5*0.0025))/'adjusted numbers'!AE5</f>
        <v>7.8204332249999967E-2</v>
      </c>
      <c r="AG5" s="11">
        <f>('underlying numbers'!AE5-'underlying numbers'!AF5+('underlying numbers'!AF5*0.05)+('underlying numbers'!AG5*0.0025))/'underlying numbers'!AE5</f>
        <v>8.9245129999999964E-2</v>
      </c>
    </row>
    <row r="6" spans="1:33" s="4" customFormat="1" x14ac:dyDescent="0.25">
      <c r="A6" s="4" t="s">
        <v>434</v>
      </c>
      <c r="B6" s="4" t="s">
        <v>433</v>
      </c>
      <c r="C6" t="s">
        <v>35</v>
      </c>
      <c r="D6" s="5">
        <f>SUM(D2:D5)</f>
        <v>17876</v>
      </c>
      <c r="E6" s="11">
        <f>('adjusted numbers'!D6-'adjusted numbers'!E6+('adjusted numbers'!E6*0.05)+('adjusted numbers'!F6*0.0025))/'adjusted numbers'!D6</f>
        <v>0.10448546626762147</v>
      </c>
      <c r="F6" s="11">
        <f>('underlying numbers'!D6-'underlying numbers'!E6+('underlying numbers'!E6*0.05)+('underlying numbers'!F6*0.0025))/'underlying numbers'!D6</f>
        <v>0.12672844749944062</v>
      </c>
      <c r="G6" s="5">
        <f t="shared" ref="G6:AE6" si="0">SUM(G2:G5)</f>
        <v>17913</v>
      </c>
      <c r="H6" s="11">
        <f>('adjusted numbers'!G6-'adjusted numbers'!H6+('adjusted numbers'!H6*0.05)+('adjusted numbers'!I6*0.0025))/'adjusted numbers'!G6</f>
        <v>0.106703212610953</v>
      </c>
      <c r="I6" s="11">
        <f>('underlying numbers'!G6-'underlying numbers'!H6+('underlying numbers'!H6*0.05)+('underlying numbers'!I6*0.0025))/'underlying numbers'!G6</f>
        <v>0.12990280731870721</v>
      </c>
      <c r="J6" s="5">
        <f t="shared" si="0"/>
        <v>17419</v>
      </c>
      <c r="K6" s="11">
        <f>('adjusted numbers'!J6-'adjusted numbers'!K6+('adjusted numbers'!K6*0.05)+('adjusted numbers'!L6*0.0025))/'adjusted numbers'!J6</f>
        <v>0.11263185171364604</v>
      </c>
      <c r="L6" s="11">
        <f>('underlying numbers'!J6-'underlying numbers'!K6+('underlying numbers'!K6*0.05)+('underlying numbers'!L6*0.0025))/'underlying numbers'!J6</f>
        <v>0.138398330415064</v>
      </c>
      <c r="M6" s="5">
        <f t="shared" si="0"/>
        <v>17239</v>
      </c>
      <c r="N6" s="11">
        <f>('adjusted numbers'!M6-'adjusted numbers'!N6+('adjusted numbers'!N6*0.05)+('adjusted numbers'!O6*0.0025))/'adjusted numbers'!M6</f>
        <v>0.12991511115783985</v>
      </c>
      <c r="O6" s="11">
        <f>('underlying numbers'!M6-'underlying numbers'!N6+('underlying numbers'!N6*0.05)+('underlying numbers'!O6*0.0025))/'underlying numbers'!M6</f>
        <v>0.16312777307268408</v>
      </c>
      <c r="P6" s="5">
        <f t="shared" si="0"/>
        <v>16766</v>
      </c>
      <c r="Q6" s="11">
        <f>('adjusted numbers'!P6-'adjusted numbers'!Q6+('adjusted numbers'!Q6*0.05)+('adjusted numbers'!R6*0.0025))/'adjusted numbers'!P6</f>
        <v>0.13139508817255913</v>
      </c>
      <c r="R6" s="11">
        <f>('underlying numbers'!P6-'underlying numbers'!Q6+('underlying numbers'!Q6*0.05)+('underlying numbers'!R6*0.0025))/'underlying numbers'!P6</f>
        <v>0.16525856309306039</v>
      </c>
      <c r="S6" s="5">
        <f t="shared" si="0"/>
        <v>16428</v>
      </c>
      <c r="T6" s="11">
        <f>('adjusted numbers'!S6-'adjusted numbers'!T6+('adjusted numbers'!T6*0.05)+('adjusted numbers'!U6*0.0025))/'adjusted numbers'!S6</f>
        <v>0.12750030616238278</v>
      </c>
      <c r="U6" s="11">
        <f>('underlying numbers'!S6-'underlying numbers'!T6+('underlying numbers'!T6*0.05)+('underlying numbers'!U6*0.0025))/'underlying numbers'!S6</f>
        <v>0.15969062225220654</v>
      </c>
      <c r="V6" s="5">
        <f t="shared" si="0"/>
        <v>18065</v>
      </c>
      <c r="W6" s="11">
        <f>('adjusted numbers'!V6-'adjusted numbers'!W6+('adjusted numbers'!W6*0.05)+('adjusted numbers'!X6*0.0025))/'adjusted numbers'!V6</f>
        <v>0.12405851593129678</v>
      </c>
      <c r="X6" s="11">
        <f>('underlying numbers'!V6-'underlying numbers'!W6+('underlying numbers'!W6*0.05)+('underlying numbers'!X6*0.0025))/'underlying numbers'!V6</f>
        <v>0.15476971338041789</v>
      </c>
      <c r="Y6" s="5">
        <f t="shared" si="0"/>
        <v>16720</v>
      </c>
      <c r="Z6" s="11">
        <f>('adjusted numbers'!Y6-'adjusted numbers'!Z6+('adjusted numbers'!Z6*0.05)+('adjusted numbers'!AA6*0.0025))/'adjusted numbers'!Y6</f>
        <v>9.6841868143929297E-2</v>
      </c>
      <c r="AA6" s="11">
        <f>('underlying numbers'!Y6-'underlying numbers'!Z6+('underlying numbers'!Z6*0.05)+('underlying numbers'!AA6*0.0025))/'underlying numbers'!Y6</f>
        <v>0.11587408451665659</v>
      </c>
      <c r="AB6" s="5">
        <f t="shared" si="0"/>
        <v>16442</v>
      </c>
      <c r="AC6" s="11">
        <f>('adjusted numbers'!AB6-'adjusted numbers'!AC6+('adjusted numbers'!AC6*0.05)+('adjusted numbers'!AD6*0.0025))/'adjusted numbers'!AB6</f>
        <v>9.3194417031428667E-2</v>
      </c>
      <c r="AD6" s="11">
        <f>('underlying numbers'!AB6-'underlying numbers'!AC6+('underlying numbers'!AC6*0.05)+('underlying numbers'!AD6*0.0025))/'underlying numbers'!AB6</f>
        <v>0.11065382254704416</v>
      </c>
      <c r="AE6" s="5">
        <f t="shared" si="0"/>
        <v>17541</v>
      </c>
      <c r="AF6" s="11">
        <f>('adjusted numbers'!AE6-'adjusted numbers'!AF6+('adjusted numbers'!AF6*0.05)+('adjusted numbers'!AG6*0.0025))/'adjusted numbers'!AE6</f>
        <v>8.6877342994077983E-2</v>
      </c>
      <c r="AG6" s="11">
        <f>('underlying numbers'!AE6-'underlying numbers'!AF6+('underlying numbers'!AF6*0.05)+('underlying numbers'!AG6*0.0025))/'underlying numbers'!AE6</f>
        <v>0.10162755196875879</v>
      </c>
    </row>
    <row r="7" spans="1:33" x14ac:dyDescent="0.25">
      <c r="A7" t="s">
        <v>42</v>
      </c>
      <c r="B7" t="s">
        <v>43</v>
      </c>
      <c r="C7" t="s">
        <v>44</v>
      </c>
      <c r="D7" s="1">
        <v>1979</v>
      </c>
      <c r="E7" s="11">
        <f>('adjusted numbers'!D7-'adjusted numbers'!E7+('adjusted numbers'!E7*0.05)+('adjusted numbers'!F7*0.0025))/'adjusted numbers'!D7</f>
        <v>0.11528499999999997</v>
      </c>
      <c r="F7" s="11">
        <f>('underlying numbers'!D7-'underlying numbers'!E7+('underlying numbers'!E7*0.05)+('underlying numbers'!F7*0.0025))/'underlying numbers'!D7</f>
        <v>0.14220749999999996</v>
      </c>
      <c r="G7" s="1">
        <v>1800</v>
      </c>
      <c r="H7" s="11">
        <f>('adjusted numbers'!G7-'adjusted numbers'!H7+('adjusted numbers'!H7*0.05)+('adjusted numbers'!I7*0.0025))/'adjusted numbers'!G7</f>
        <v>0.10337499999999999</v>
      </c>
      <c r="I7" s="11">
        <f>('underlying numbers'!G7-'underlying numbers'!H7+('underlying numbers'!H7*0.05)+('underlying numbers'!I7*0.0025))/'underlying numbers'!G7</f>
        <v>0.12518249999999995</v>
      </c>
      <c r="J7" s="1">
        <v>1901</v>
      </c>
      <c r="K7" s="11">
        <f>('adjusted numbers'!J7-'adjusted numbers'!K7+('adjusted numbers'!K7*0.05)+('adjusted numbers'!L7*0.0025))/'adjusted numbers'!J7</f>
        <v>0.11460500000000003</v>
      </c>
      <c r="L7" s="11">
        <f>('underlying numbers'!J7-'underlying numbers'!K7+('underlying numbers'!K7*0.05)+('underlying numbers'!L7*0.0025))/'underlying numbers'!J7</f>
        <v>0.14122499999999996</v>
      </c>
      <c r="M7" s="1">
        <v>1710</v>
      </c>
      <c r="N7" s="11">
        <f>('adjusted numbers'!M7-'adjusted numbers'!N7+('adjusted numbers'!N7*0.05)+('adjusted numbers'!O7*0.0025))/'adjusted numbers'!M7</f>
        <v>0.13785375000000002</v>
      </c>
      <c r="O7" s="11">
        <f>('underlying numbers'!M7-'underlying numbers'!N7+('underlying numbers'!N7*0.05)+('underlying numbers'!O7*0.0025))/'underlying numbers'!M7</f>
        <v>0.17450999999999997</v>
      </c>
      <c r="P7" s="1">
        <v>1685</v>
      </c>
      <c r="Q7" s="11">
        <f>('adjusted numbers'!P7-'adjusted numbers'!Q7+('adjusted numbers'!Q7*0.05)+('adjusted numbers'!R7*0.0025))/'adjusted numbers'!P7</f>
        <v>0.12945328087500008</v>
      </c>
      <c r="R7" s="11">
        <f>('underlying numbers'!P7-'underlying numbers'!Q7+('underlying numbers'!Q7*0.05)+('underlying numbers'!R7*0.0025))/'underlying numbers'!P7</f>
        <v>0.16249557300000006</v>
      </c>
      <c r="S7" s="1">
        <v>1754</v>
      </c>
      <c r="T7" s="11">
        <f>('adjusted numbers'!S7-'adjusted numbers'!T7+('adjusted numbers'!T7*0.05)+('adjusted numbers'!U7*0.0025))/'adjusted numbers'!S7</f>
        <v>0.1218800027499999</v>
      </c>
      <c r="U7" s="11">
        <f>('underlying numbers'!S7-'underlying numbers'!T7+('underlying numbers'!T7*0.05)+('underlying numbers'!U7*0.0025))/'underlying numbers'!S7</f>
        <v>0.15165908524999994</v>
      </c>
      <c r="V7" s="1">
        <v>1559</v>
      </c>
      <c r="W7" s="11">
        <f>('adjusted numbers'!V7-'adjusted numbers'!W7+('adjusted numbers'!W7*0.05)+('adjusted numbers'!X7*0.0025))/'adjusted numbers'!V7</f>
        <v>0.11235407874999999</v>
      </c>
      <c r="X7" s="11">
        <f>('underlying numbers'!V7-'underlying numbers'!W7+('underlying numbers'!W7*0.05)+('underlying numbers'!X7*0.0025))/'underlying numbers'!V7</f>
        <v>0.13806607599999998</v>
      </c>
      <c r="Y7" s="1">
        <v>1833</v>
      </c>
      <c r="Z7" s="11">
        <f>('adjusted numbers'!Y7-'adjusted numbers'!Z7+('adjusted numbers'!Z7*0.05)+('adjusted numbers'!AA7*0.0025))/'adjusted numbers'!Y7</f>
        <v>0.10227290287499992</v>
      </c>
      <c r="AA7" s="11">
        <f>('underlying numbers'!Y7-'underlying numbers'!Z7+('underlying numbers'!Z7*0.05)+('underlying numbers'!AA7*0.0025))/'underlying numbers'!Y7</f>
        <v>0.12362518974999993</v>
      </c>
      <c r="AB7" s="1">
        <v>1883</v>
      </c>
      <c r="AC7" s="11">
        <f>('adjusted numbers'!AB7-'adjusted numbers'!AC7+('adjusted numbers'!AC7*0.05)+('adjusted numbers'!AD7*0.0025))/'adjusted numbers'!AB7</f>
        <v>0.10412306537500003</v>
      </c>
      <c r="AD7" s="11">
        <f>('underlying numbers'!AB7-'underlying numbers'!AC7+('underlying numbers'!AC7*0.05)+('underlying numbers'!AD7*0.0025))/'underlying numbers'!AB7</f>
        <v>0.12627587600000009</v>
      </c>
      <c r="AE7" s="1">
        <v>2059</v>
      </c>
      <c r="AF7" s="11">
        <f>('adjusted numbers'!AE7-'adjusted numbers'!AF7+('adjusted numbers'!AF7*0.05)+('adjusted numbers'!AG7*0.0025))/'adjusted numbers'!AE7</f>
        <v>9.6167448124999971E-2</v>
      </c>
      <c r="AG7" s="11">
        <f>('underlying numbers'!AE7-'underlying numbers'!AF7+('underlying numbers'!AF7*0.05)+('underlying numbers'!AG7*0.0025))/'underlying numbers'!AE7</f>
        <v>0.11490045499999993</v>
      </c>
    </row>
    <row r="8" spans="1:33" x14ac:dyDescent="0.25">
      <c r="A8" t="s">
        <v>45</v>
      </c>
      <c r="B8" t="s">
        <v>46</v>
      </c>
      <c r="C8" t="s">
        <v>44</v>
      </c>
      <c r="D8" s="1">
        <v>2387</v>
      </c>
      <c r="E8" s="11">
        <f>('adjusted numbers'!D8-'adjusted numbers'!E8+('adjusted numbers'!E8*0.05)+('adjusted numbers'!F8*0.0025))/'adjusted numbers'!D8</f>
        <v>8.28325000000001E-2</v>
      </c>
      <c r="F8" s="11">
        <f>('underlying numbers'!D8-'underlying numbers'!E8+('underlying numbers'!E8*0.05)+('underlying numbers'!F8*0.0025))/'underlying numbers'!D8</f>
        <v>9.5800000000000052E-2</v>
      </c>
      <c r="G8" s="1">
        <v>2358</v>
      </c>
      <c r="H8" s="11">
        <f>('adjusted numbers'!G8-'adjusted numbers'!H8+('adjusted numbers'!H8*0.05)+('adjusted numbers'!I8*0.0025))/'adjusted numbers'!G8</f>
        <v>8.2812499999999997E-2</v>
      </c>
      <c r="I8" s="11">
        <f>('underlying numbers'!G8-'underlying numbers'!H8+('underlying numbers'!H8*0.05)+('underlying numbers'!I8*0.0025))/'underlying numbers'!G8</f>
        <v>9.5760000000000123E-2</v>
      </c>
      <c r="J8" s="1">
        <v>2352</v>
      </c>
      <c r="K8" s="11">
        <f>('adjusted numbers'!J8-'adjusted numbers'!K8+('adjusted numbers'!K8*0.05)+('adjusted numbers'!L8*0.0025))/'adjusted numbers'!J8</f>
        <v>9.8048749999999976E-2</v>
      </c>
      <c r="L8" s="11">
        <f>('underlying numbers'!J8-'underlying numbers'!K8+('underlying numbers'!K8*0.05)+('underlying numbers'!L8*0.0025))/'underlying numbers'!J8</f>
        <v>0.11755</v>
      </c>
      <c r="M8" s="1">
        <v>2302</v>
      </c>
      <c r="N8" s="11">
        <f>('adjusted numbers'!M8-'adjusted numbers'!N8+('adjusted numbers'!N8*0.05)+('adjusted numbers'!O8*0.0025))/'adjusted numbers'!M8</f>
        <v>0.10402749999999991</v>
      </c>
      <c r="O8" s="11">
        <f>('underlying numbers'!M8-'underlying numbers'!N8+('underlying numbers'!N8*0.05)+('underlying numbers'!O8*0.0025))/'underlying numbers'!M8</f>
        <v>0.12611000000000003</v>
      </c>
      <c r="P8" s="1">
        <v>2296</v>
      </c>
      <c r="Q8" s="11">
        <f>('adjusted numbers'!P8-'adjusted numbers'!Q8+('adjusted numbers'!Q8*0.05)+('adjusted numbers'!R8*0.0025))/'adjusted numbers'!P8</f>
        <v>0.11642857437499998</v>
      </c>
      <c r="R8" s="11">
        <f>('underlying numbers'!P8-'underlying numbers'!Q8+('underlying numbers'!Q8*0.05)+('underlying numbers'!R8*0.0025))/'underlying numbers'!P8</f>
        <v>0.14385671149999985</v>
      </c>
      <c r="S8" s="1">
        <v>2056</v>
      </c>
      <c r="T8" s="11">
        <f>('adjusted numbers'!S8-'adjusted numbers'!T8+('adjusted numbers'!T8*0.05)+('adjusted numbers'!U8*0.0025))/'adjusted numbers'!S8</f>
        <v>0.10818764224999998</v>
      </c>
      <c r="U8" s="11">
        <f>('underlying numbers'!S8-'underlying numbers'!T8+('underlying numbers'!T8*0.05)+('underlying numbers'!U8*0.0025))/'underlying numbers'!S8</f>
        <v>0.13211092450000003</v>
      </c>
      <c r="V8" s="1">
        <v>2570</v>
      </c>
      <c r="W8" s="11">
        <f>('adjusted numbers'!V8-'adjusted numbers'!W8+('adjusted numbers'!W8*0.05)+('adjusted numbers'!X8*0.0025))/'adjusted numbers'!V8</f>
        <v>0.11373443312499994</v>
      </c>
      <c r="X8" s="11">
        <f>('underlying numbers'!V8-'underlying numbers'!W8+('underlying numbers'!W8*0.05)+('underlying numbers'!X8*0.0025))/'underlying numbers'!V8</f>
        <v>0.14000972374999993</v>
      </c>
      <c r="Y8" s="1">
        <v>2590</v>
      </c>
      <c r="Z8" s="11">
        <f>('adjusted numbers'!Y8-'adjusted numbers'!Z8+('adjusted numbers'!Z8*0.05)+('adjusted numbers'!AA8*0.0025))/'adjusted numbers'!Y8</f>
        <v>0.11735569624999999</v>
      </c>
      <c r="AA8" s="11">
        <f>('underlying numbers'!Y8-'underlying numbers'!Z8+('underlying numbers'!Z8*0.05)+('underlying numbers'!AA8*0.0025))/'underlying numbers'!Y8</f>
        <v>0.14519015624999995</v>
      </c>
      <c r="AB8" s="1">
        <v>2731</v>
      </c>
      <c r="AC8" s="11">
        <f>('adjusted numbers'!AB8-'adjusted numbers'!AC8+('adjusted numbers'!AC8*0.05)+('adjusted numbers'!AD8*0.0025))/'adjusted numbers'!AB8</f>
        <v>9.8952361249999968E-2</v>
      </c>
      <c r="AD8" s="11">
        <f>('underlying numbers'!AB8-'underlying numbers'!AC8+('underlying numbers'!AC8*0.05)+('underlying numbers'!AD8*0.0025))/'underlying numbers'!AB8</f>
        <v>0.11886496249999996</v>
      </c>
      <c r="AE8" s="1">
        <v>2794</v>
      </c>
      <c r="AF8" s="11">
        <f>('adjusted numbers'!AE8-'adjusted numbers'!AF8+('adjusted numbers'!AF8*0.05)+('adjusted numbers'!AG8*0.0025))/'adjusted numbers'!AE8</f>
        <v>9.3158115374999989E-2</v>
      </c>
      <c r="AG8" s="11">
        <f>('underlying numbers'!AE8-'underlying numbers'!AF8+('underlying numbers'!AF8*0.05)+('underlying numbers'!AG8*0.0025))/'underlying numbers'!AE8</f>
        <v>0.11057714199999993</v>
      </c>
    </row>
    <row r="9" spans="1:33" x14ac:dyDescent="0.25">
      <c r="A9" t="s">
        <v>47</v>
      </c>
      <c r="B9" t="s">
        <v>48</v>
      </c>
      <c r="C9" t="s">
        <v>44</v>
      </c>
      <c r="D9" s="1">
        <v>5830</v>
      </c>
      <c r="E9" s="11">
        <f>('adjusted numbers'!D9-'adjusted numbers'!E9+('adjusted numbers'!E9*0.05)+('adjusted numbers'!F9*0.0025))/'adjusted numbers'!D9</f>
        <v>0.11820017238421984</v>
      </c>
      <c r="F9" s="11">
        <f>('underlying numbers'!D9-'underlying numbers'!E9+('underlying numbers'!E9*0.05)+('underlying numbers'!F9*0.0025))/'underlying numbers'!D9</f>
        <v>0.1463673910806178</v>
      </c>
      <c r="G9" s="1">
        <v>6456</v>
      </c>
      <c r="H9" s="11">
        <f>('adjusted numbers'!G9-'adjusted numbers'!H9+('adjusted numbers'!H9*0.05)+('adjusted numbers'!I9*0.0025))/'adjusted numbers'!G9</f>
        <v>9.9908015799256192E-2</v>
      </c>
      <c r="I9" s="11">
        <f>('underlying numbers'!G9-'underlying numbers'!H9+('underlying numbers'!H9*0.05)+('underlying numbers'!I9*0.0025))/'underlying numbers'!G9</f>
        <v>0.12021760106877283</v>
      </c>
      <c r="J9" s="1">
        <v>6341</v>
      </c>
      <c r="K9" s="11">
        <f>('adjusted numbers'!J9-'adjusted numbers'!K9+('adjusted numbers'!K9*0.05)+('adjusted numbers'!L9*0.0025))/'adjusted numbers'!J9</f>
        <v>0.11364635191610183</v>
      </c>
      <c r="L9" s="11">
        <f>('underlying numbers'!J9-'underlying numbers'!K9+('underlying numbers'!K9*0.05)+('underlying numbers'!L9*0.0025))/'underlying numbers'!J9</f>
        <v>0.13986261275824033</v>
      </c>
      <c r="M9" s="1">
        <v>6124</v>
      </c>
      <c r="N9" s="11">
        <f>('adjusted numbers'!M9-'adjusted numbers'!N9+('adjusted numbers'!N9*0.05)+('adjusted numbers'!O9*0.0025))/'adjusted numbers'!M9</f>
        <v>0.13283845423742652</v>
      </c>
      <c r="O9" s="11">
        <f>('underlying numbers'!M9-'underlying numbers'!N9+('underlying numbers'!N9*0.05)+('underlying numbers'!O9*0.0025))/'underlying numbers'!M9</f>
        <v>0.16732095280862172</v>
      </c>
      <c r="P9" s="1">
        <v>5901</v>
      </c>
      <c r="Q9" s="11">
        <f>('adjusted numbers'!P9-'adjusted numbers'!Q9+('adjusted numbers'!Q9*0.05)+('adjusted numbers'!R9*0.0025))/'adjusted numbers'!P9</f>
        <v>0.12971722800000007</v>
      </c>
      <c r="R9" s="11">
        <f>('underlying numbers'!P9-'underlying numbers'!Q9+('underlying numbers'!Q9*0.05)+('underlying numbers'!R9*0.0025))/'underlying numbers'!P9</f>
        <v>0.16285759375000006</v>
      </c>
      <c r="S9" s="1">
        <v>5479</v>
      </c>
      <c r="T9" s="11">
        <f>('adjusted numbers'!S9-'adjusted numbers'!T9+('adjusted numbers'!T9*0.05)+('adjusted numbers'!U9*0.0025))/'adjusted numbers'!S9</f>
        <v>0.12785750412500005</v>
      </c>
      <c r="U9" s="11">
        <f>('underlying numbers'!S9-'underlying numbers'!T9+('underlying numbers'!T9*0.05)+('underlying numbers'!U9*0.0025))/'underlying numbers'!S9</f>
        <v>0.16022175975000003</v>
      </c>
      <c r="V9" s="1">
        <v>5390</v>
      </c>
      <c r="W9" s="11">
        <f>('adjusted numbers'!V9-'adjusted numbers'!W9+('adjusted numbers'!W9*0.05)+('adjusted numbers'!X9*0.0025))/'adjusted numbers'!V9</f>
        <v>0.11388823312499996</v>
      </c>
      <c r="X9" s="11">
        <f>('underlying numbers'!V9-'underlying numbers'!W9+('underlying numbers'!W9*0.05)+('underlying numbers'!X9*0.0025))/'underlying numbers'!V9</f>
        <v>0.14025790525000001</v>
      </c>
      <c r="Y9" s="1">
        <v>5970</v>
      </c>
      <c r="Z9" s="11">
        <f>('adjusted numbers'!Y9-'adjusted numbers'!Z9+('adjusted numbers'!Z9*0.05)+('adjusted numbers'!AA9*0.0025))/'adjusted numbers'!Y9</f>
        <v>0.12167482387499987</v>
      </c>
      <c r="AA9" s="11">
        <f>('underlying numbers'!Y9-'underlying numbers'!Z9+('underlying numbers'!Z9*0.05)+('underlying numbers'!AA9*0.0025))/'underlying numbers'!Y9</f>
        <v>0.15139236624999985</v>
      </c>
      <c r="AB9" s="1">
        <v>5319</v>
      </c>
      <c r="AC9" s="11">
        <f>('adjusted numbers'!AB9-'adjusted numbers'!AC9+('adjusted numbers'!AC9*0.05)+('adjusted numbers'!AD9*0.0025))/'adjusted numbers'!AB9</f>
        <v>0.10176866975000004</v>
      </c>
      <c r="AD9" s="11">
        <f>('underlying numbers'!AB9-'underlying numbers'!AC9+('underlying numbers'!AC9*0.05)+('underlying numbers'!AD9*0.0025))/'underlying numbers'!AB9</f>
        <v>0.12293242674999995</v>
      </c>
      <c r="AE9" s="1">
        <v>5831</v>
      </c>
      <c r="AF9" s="11">
        <f>('adjusted numbers'!AE9-'adjusted numbers'!AF9+('adjusted numbers'!AF9*0.05)+('adjusted numbers'!AG9*0.0025))/'adjusted numbers'!AE9</f>
        <v>8.9160745000000041E-2</v>
      </c>
      <c r="AG9" s="11">
        <f>('underlying numbers'!AE9-'underlying numbers'!AF9+('underlying numbers'!AF9*0.05)+('underlying numbers'!AG9*0.0025))/'underlying numbers'!AE9</f>
        <v>0.10491040600000004</v>
      </c>
    </row>
    <row r="10" spans="1:33" x14ac:dyDescent="0.25">
      <c r="A10" t="s">
        <v>49</v>
      </c>
      <c r="B10" t="s">
        <v>50</v>
      </c>
      <c r="C10" t="s">
        <v>44</v>
      </c>
      <c r="D10" s="1">
        <v>3830</v>
      </c>
      <c r="E10" s="11">
        <f>('adjusted numbers'!D10-'adjusted numbers'!E10+('adjusted numbers'!E10*0.05)+('adjusted numbers'!F10*0.0025))/'adjusted numbers'!D10</f>
        <v>9.2585864229764975E-2</v>
      </c>
      <c r="F10" s="11">
        <f>('underlying numbers'!D10-'underlying numbers'!E10+('underlying numbers'!E10*0.05)+('underlying numbers'!F10*0.0025))/'underlying numbers'!D10</f>
        <v>0.10974210248041769</v>
      </c>
      <c r="G10" s="1">
        <v>4466</v>
      </c>
      <c r="H10" s="11">
        <f>('adjusted numbers'!G10-'adjusted numbers'!H10+('adjusted numbers'!H10*0.05)+('adjusted numbers'!I10*0.0025))/'adjusted numbers'!G10</f>
        <v>9.2474113580385361E-2</v>
      </c>
      <c r="I10" s="11">
        <f>('underlying numbers'!G10-'underlying numbers'!H10+('underlying numbers'!H10*0.05)+('underlying numbers'!I10*0.0025))/'underlying numbers'!G10</f>
        <v>0.10958826074787328</v>
      </c>
      <c r="J10" s="1">
        <v>5635</v>
      </c>
      <c r="K10" s="11">
        <f>('adjusted numbers'!J10-'adjusted numbers'!K10+('adjusted numbers'!K10*0.05)+('adjusted numbers'!L10*0.0025))/'adjusted numbers'!J10</f>
        <v>0.1059755503549244</v>
      </c>
      <c r="L10" s="11">
        <f>('underlying numbers'!J10-'underlying numbers'!K10+('underlying numbers'!K10*0.05)+('underlying numbers'!L10*0.0025))/'underlying numbers'!J10</f>
        <v>0.12887145696539448</v>
      </c>
      <c r="M10" s="1">
        <v>5142</v>
      </c>
      <c r="N10" s="11">
        <f>('adjusted numbers'!M10-'adjusted numbers'!N10+('adjusted numbers'!N10*0.05)+('adjusted numbers'!O10*0.0025))/'adjusted numbers'!M10</f>
        <v>0.1246418630882923</v>
      </c>
      <c r="O10" s="11">
        <f>('underlying numbers'!M10-'underlying numbers'!N10+('underlying numbers'!N10*0.05)+('underlying numbers'!O10*0.0025))/'underlying numbers'!M10</f>
        <v>0.15560634626604405</v>
      </c>
      <c r="P10" s="1">
        <v>4937</v>
      </c>
      <c r="Q10" s="11">
        <f>('adjusted numbers'!P10-'adjusted numbers'!Q10+('adjusted numbers'!Q10*0.05)+('adjusted numbers'!R10*0.0025))/'adjusted numbers'!P10</f>
        <v>0.12365100562500009</v>
      </c>
      <c r="R10" s="11">
        <f>('underlying numbers'!P10-'underlying numbers'!Q10+('underlying numbers'!Q10*0.05)+('underlying numbers'!R10*0.0025))/'underlying numbers'!P10</f>
        <v>0.15419992325000009</v>
      </c>
      <c r="S10" s="1">
        <v>4585</v>
      </c>
      <c r="T10" s="11">
        <f>('adjusted numbers'!S10-'adjusted numbers'!T10+('adjusted numbers'!T10*0.05)+('adjusted numbers'!U10*0.0025))/'adjusted numbers'!S10</f>
        <v>9.2876770625000105E-2</v>
      </c>
      <c r="U10" s="11">
        <f>('underlying numbers'!S10-'underlying numbers'!T10+('underlying numbers'!T10*0.05)+('underlying numbers'!U10*0.0025))/'underlying numbers'!S10</f>
        <v>0.11020010700000002</v>
      </c>
      <c r="V10" s="1">
        <v>4737</v>
      </c>
      <c r="W10" s="11">
        <f>('adjusted numbers'!V10-'adjusted numbers'!W10+('adjusted numbers'!W10*0.05)+('adjusted numbers'!X10*0.0025))/'adjusted numbers'!V10</f>
        <v>9.4798900500000033E-2</v>
      </c>
      <c r="X10" s="11">
        <f>('underlying numbers'!V10-'underlying numbers'!W10+('underlying numbers'!W10*0.05)+('underlying numbers'!X10*0.0025))/'underlying numbers'!V10</f>
        <v>0.11295120225000002</v>
      </c>
      <c r="Y10" s="1">
        <v>5154</v>
      </c>
      <c r="Z10" s="11">
        <f>('adjusted numbers'!Y10-'adjusted numbers'!Z10+('adjusted numbers'!Z10*0.05)+('adjusted numbers'!AA10*0.0025))/'adjusted numbers'!Y10</f>
        <v>9.5843740875000027E-2</v>
      </c>
      <c r="AA10" s="11">
        <f>('underlying numbers'!Y10-'underlying numbers'!Z10+('underlying numbers'!Z10*0.05)+('underlying numbers'!AA10*0.0025))/'underlying numbers'!Y10</f>
        <v>0.11443099399999999</v>
      </c>
      <c r="AB10" s="1">
        <v>5163</v>
      </c>
      <c r="AC10" s="11">
        <f>('adjusted numbers'!AB10-'adjusted numbers'!AC10+('adjusted numbers'!AC10*0.05)+('adjusted numbers'!AD10*0.0025))/'adjusted numbers'!AB10</f>
        <v>9.0767018125000126E-2</v>
      </c>
      <c r="AD10" s="11">
        <f>('underlying numbers'!AB10-'underlying numbers'!AC10+('underlying numbers'!AC10*0.05)+('underlying numbers'!AD10*0.0025))/'underlying numbers'!AB10</f>
        <v>0.10717221850000008</v>
      </c>
      <c r="AE10" s="1">
        <v>5313</v>
      </c>
      <c r="AF10" s="11">
        <f>('adjusted numbers'!AE10-'adjusted numbers'!AF10+('adjusted numbers'!AF10*0.05)+('adjusted numbers'!AG10*0.0025))/'adjusted numbers'!AE10</f>
        <v>8.0465868124999992E-2</v>
      </c>
      <c r="AG10" s="11">
        <f>('underlying numbers'!AE10-'underlying numbers'!AF10+('underlying numbers'!AF10*0.05)+('underlying numbers'!AG10*0.0025))/'underlying numbers'!AE10</f>
        <v>9.244498875000004E-2</v>
      </c>
    </row>
    <row r="11" spans="1:33" s="4" customFormat="1" x14ac:dyDescent="0.25">
      <c r="A11" s="4" t="s">
        <v>435</v>
      </c>
      <c r="B11" s="4" t="s">
        <v>433</v>
      </c>
      <c r="C11" t="s">
        <v>44</v>
      </c>
      <c r="D11" s="5">
        <f>SUM(D7:D10)</f>
        <v>14026</v>
      </c>
      <c r="E11" s="11">
        <f>('adjusted numbers'!D11-'adjusted numbers'!E11+('adjusted numbers'!E11*0.05)+('adjusted numbers'!F11*0.0025))/'adjusted numbers'!D11</f>
        <v>0.10477549247825475</v>
      </c>
      <c r="F11" s="11">
        <f>('underlying numbers'!D11-'underlying numbers'!E11+('underlying numbers'!E11*0.05)+('underlying numbers'!F11*0.0025))/'underlying numbers'!D11</f>
        <v>0.12717363360901188</v>
      </c>
      <c r="G11" s="5">
        <f t="shared" ref="G11:AE11" si="1">SUM(G7:G10)</f>
        <v>15080</v>
      </c>
      <c r="H11" s="11">
        <f>('adjusted numbers'!G11-'adjusted numbers'!H11+('adjusted numbers'!H11*0.05)+('adjusted numbers'!I11*0.0025))/'adjusted numbers'!G11</f>
        <v>9.5447109830901877E-2</v>
      </c>
      <c r="I11" s="11">
        <f>('underlying numbers'!G11-'underlying numbers'!H11+('underlying numbers'!H11*0.05)+('underlying numbers'!I11*0.0025))/'underlying numbers'!G11</f>
        <v>0.11383796982758623</v>
      </c>
      <c r="J11" s="5">
        <f t="shared" si="1"/>
        <v>16229</v>
      </c>
      <c r="K11" s="11">
        <f>('adjusted numbers'!J11-'adjusted numbers'!K11+('adjusted numbers'!K11*0.05)+('adjusted numbers'!L11*0.0025))/'adjusted numbers'!J11</f>
        <v>0.10883471000985893</v>
      </c>
      <c r="L11" s="11">
        <f>('underlying numbers'!J11-'underlying numbers'!K11+('underlying numbers'!K11*0.05)+('underlying numbers'!L11*0.0025))/'underlying numbers'!J11</f>
        <v>0.13297219868753468</v>
      </c>
      <c r="M11" s="5">
        <f t="shared" si="1"/>
        <v>15278</v>
      </c>
      <c r="N11" s="11">
        <f>('adjusted numbers'!M11-'adjusted numbers'!N11+('adjusted numbers'!N11*0.05)+('adjusted numbers'!O11*0.0025))/'adjusted numbers'!M11</f>
        <v>0.12630006357180243</v>
      </c>
      <c r="O11" s="11">
        <f>('underlying numbers'!M11-'underlying numbers'!N11+('underlying numbers'!N11*0.05)+('underlying numbers'!O11*0.0025))/'underlying numbers'!M11</f>
        <v>0.15797346953135205</v>
      </c>
      <c r="P11" s="5">
        <f t="shared" si="1"/>
        <v>14819</v>
      </c>
      <c r="Q11" s="11">
        <f>('adjusted numbers'!P11-'adjusted numbers'!Q11+('adjusted numbers'!Q11*0.05)+('adjusted numbers'!R11*0.0025))/'adjusted numbers'!P11</f>
        <v>0.12560733937769086</v>
      </c>
      <c r="R11" s="11">
        <f>('underlying numbers'!P11-'underlying numbers'!Q11+('underlying numbers'!Q11*0.05)+('underlying numbers'!R11*0.0025))/'underlying numbers'!P11</f>
        <v>0.15698817274532698</v>
      </c>
      <c r="S11" s="5">
        <f t="shared" si="1"/>
        <v>13874</v>
      </c>
      <c r="T11" s="11">
        <f>('adjusted numbers'!S11-'adjusted numbers'!T11+('adjusted numbers'!T11*0.05)+('adjusted numbers'!U11*0.0025))/'adjusted numbers'!S11</f>
        <v>0.11262668125313535</v>
      </c>
      <c r="U11" s="11">
        <f>('underlying numbers'!S11-'underlying numbers'!T11+('underlying numbers'!T11*0.05)+('underlying numbers'!U11*0.0025))/'underlying numbers'!S11</f>
        <v>0.13844259828209243</v>
      </c>
      <c r="V11" s="5">
        <f t="shared" si="1"/>
        <v>14256</v>
      </c>
      <c r="W11" s="11">
        <f>('adjusted numbers'!V11-'adjusted numbers'!W11+('adjusted numbers'!W11*0.05)+('adjusted numbers'!X11*0.0025))/'adjusted numbers'!V11</f>
        <v>0.10734971030546785</v>
      </c>
      <c r="X11" s="11">
        <f>('underlying numbers'!V11-'underlying numbers'!W11+('underlying numbers'!W11*0.05)+('underlying numbers'!X11*0.0025))/'underlying numbers'!V11</f>
        <v>0.13089996891675429</v>
      </c>
      <c r="Y11" s="5">
        <f t="shared" si="1"/>
        <v>15547</v>
      </c>
      <c r="Z11" s="11">
        <f>('adjusted numbers'!Y11-'adjusted numbers'!Z11+('adjusted numbers'!Z11*0.05)+('adjusted numbers'!AA11*0.0025))/'adjusted numbers'!Y11</f>
        <v>0.11010451040463592</v>
      </c>
      <c r="AA11" s="11">
        <f>('underlying numbers'!Y11-'underlying numbers'!Z11+('underlying numbers'!Z11*0.05)+('underlying numbers'!AA11*0.0025))/'underlying numbers'!Y11</f>
        <v>0.13483226648792371</v>
      </c>
      <c r="AB11" s="5">
        <f t="shared" si="1"/>
        <v>15096</v>
      </c>
      <c r="AC11" s="11">
        <f>('adjusted numbers'!AB11-'adjusted numbers'!AC11+('adjusted numbers'!AC11*0.05)+('adjusted numbers'!AD11*0.0025))/'adjusted numbers'!AB11</f>
        <v>9.7790162934187866E-2</v>
      </c>
      <c r="AD11" s="11">
        <f>('underlying numbers'!AB11-'underlying numbers'!AC11+('underlying numbers'!AC11*0.05)+('underlying numbers'!AD11*0.0025))/'underlying numbers'!AB11</f>
        <v>0.11722346509633352</v>
      </c>
      <c r="AE11" s="5">
        <f t="shared" si="1"/>
        <v>15997</v>
      </c>
      <c r="AF11" s="11">
        <f>('adjusted numbers'!AE11-'adjusted numbers'!AF11+('adjusted numbers'!AF11*0.05)+('adjusted numbers'!AG11*0.0025))/'adjusted numbers'!AE11</f>
        <v>8.7872976901309616E-2</v>
      </c>
      <c r="AG11" s="11">
        <f>('underlying numbers'!AE11-'underlying numbers'!AF11+('underlying numbers'!AF11*0.05)+('underlying numbers'!AG11*0.0025))/'underlying numbers'!AE11</f>
        <v>0.10304590699554601</v>
      </c>
    </row>
    <row r="12" spans="1:33" x14ac:dyDescent="0.25">
      <c r="A12" t="s">
        <v>51</v>
      </c>
      <c r="B12" t="s">
        <v>52</v>
      </c>
      <c r="C12" t="s">
        <v>480</v>
      </c>
      <c r="D12" s="1">
        <v>3813</v>
      </c>
      <c r="E12" s="11">
        <f>('adjusted numbers'!D12-'adjusted numbers'!E12+('adjusted numbers'!E12*0.05)+('adjusted numbers'!F12*0.0025))/'adjusted numbers'!D12</f>
        <v>9.003125000000009E-2</v>
      </c>
      <c r="F12" s="11">
        <f>('underlying numbers'!D12-'underlying numbers'!E12+('underlying numbers'!E12*0.05)+('underlying numbers'!F12*0.0025))/'underlying numbers'!D12</f>
        <v>0.1060450000000001</v>
      </c>
      <c r="G12" s="1">
        <v>3644</v>
      </c>
      <c r="H12" s="11">
        <f>('adjusted numbers'!G12-'adjusted numbers'!H12+('adjusted numbers'!H12*0.05)+('adjusted numbers'!I12*0.0025))/'adjusted numbers'!G12</f>
        <v>9.1383750000000069E-2</v>
      </c>
      <c r="I12" s="11">
        <f>('underlying numbers'!G12-'underlying numbers'!H12+('underlying numbers'!H12*0.05)+('underlying numbers'!I12*0.0025))/'underlying numbers'!G12</f>
        <v>0.10799500000000002</v>
      </c>
      <c r="J12" s="1">
        <v>3640</v>
      </c>
      <c r="K12" s="11">
        <f>('adjusted numbers'!J12-'adjusted numbers'!K12+('adjusted numbers'!K12*0.05)+('adjusted numbers'!L12*0.0025))/'adjusted numbers'!J12</f>
        <v>0.11322750000000005</v>
      </c>
      <c r="L12" s="11">
        <f>('underlying numbers'!J12-'underlying numbers'!K12+('underlying numbers'!K12*0.05)+('underlying numbers'!L12*0.0025))/'underlying numbers'!J12</f>
        <v>0.13922500000000002</v>
      </c>
      <c r="M12" s="1">
        <v>3440</v>
      </c>
      <c r="N12" s="11">
        <f>('adjusted numbers'!M12-'adjusted numbers'!N12+('adjusted numbers'!N12*0.05)+('adjusted numbers'!O12*0.0025))/'adjusted numbers'!M12</f>
        <v>0.1158974999999999</v>
      </c>
      <c r="O12" s="11">
        <f>('underlying numbers'!M12-'underlying numbers'!N12+('underlying numbers'!N12*0.05)+('underlying numbers'!O12*0.0025))/'underlying numbers'!M12</f>
        <v>0.14305499999999996</v>
      </c>
      <c r="P12" s="1">
        <v>3487</v>
      </c>
      <c r="Q12" s="11">
        <f>('adjusted numbers'!P12-'adjusted numbers'!Q12+('adjusted numbers'!Q12*0.05)+('adjusted numbers'!R12*0.0025))/'adjusted numbers'!P12</f>
        <v>0.11879014024999991</v>
      </c>
      <c r="R12" s="11">
        <f>('underlying numbers'!P12-'underlying numbers'!Q12+('underlying numbers'!Q12*0.05)+('underlying numbers'!R12*0.0025))/'underlying numbers'!P12</f>
        <v>0.14718954849999988</v>
      </c>
      <c r="S12" s="1">
        <v>3645</v>
      </c>
      <c r="T12" s="11">
        <f>('adjusted numbers'!S12-'adjusted numbers'!T12+('adjusted numbers'!T12*0.05)+('adjusted numbers'!U12*0.0025))/'adjusted numbers'!S12</f>
        <v>0.12568925887500002</v>
      </c>
      <c r="U12" s="11">
        <f>('underlying numbers'!S12-'underlying numbers'!T12+('underlying numbers'!T12*0.05)+('underlying numbers'!U12*0.0025))/'underlying numbers'!S12</f>
        <v>0.15703766349999998</v>
      </c>
      <c r="V12" s="1">
        <v>3924</v>
      </c>
      <c r="W12" s="11">
        <f>('adjusted numbers'!V12-'adjusted numbers'!W12+('adjusted numbers'!W12*0.05)+('adjusted numbers'!X12*0.0025))/'adjusted numbers'!V12</f>
        <v>0.11173644075000004</v>
      </c>
      <c r="X12" s="11">
        <f>('underlying numbers'!V12-'underlying numbers'!W12+('underlying numbers'!W12*0.05)+('underlying numbers'!X12*0.0025))/'underlying numbers'!V12</f>
        <v>0.13710947050000008</v>
      </c>
      <c r="Y12" s="1">
        <v>3851</v>
      </c>
      <c r="Z12" s="11">
        <f>('adjusted numbers'!Y12-'adjusted numbers'!Z12+('adjusted numbers'!Z12*0.05)+('adjusted numbers'!AA12*0.0025))/'adjusted numbers'!Y12</f>
        <v>0.10155737150000003</v>
      </c>
      <c r="AA12" s="11">
        <f>('underlying numbers'!Y12-'underlying numbers'!Z12+('underlying numbers'!Z12*0.05)+('underlying numbers'!AA12*0.0025))/'underlying numbers'!Y12</f>
        <v>0.12257917700000008</v>
      </c>
      <c r="AB12" s="1">
        <v>3865</v>
      </c>
      <c r="AC12" s="11">
        <f>('adjusted numbers'!AB12-'adjusted numbers'!AC12+('adjusted numbers'!AC12*0.05)+('adjusted numbers'!AD12*0.0025))/'adjusted numbers'!AB12</f>
        <v>9.6075993124999898E-2</v>
      </c>
      <c r="AD12" s="11">
        <f>('underlying numbers'!AB12-'underlying numbers'!AC12+('underlying numbers'!AC12*0.05)+('underlying numbers'!AD12*0.0025))/'underlying numbers'!AB12</f>
        <v>0.11474578199999995</v>
      </c>
      <c r="AE12" s="1">
        <v>4421</v>
      </c>
      <c r="AF12" s="11">
        <f>('adjusted numbers'!AE12-'adjusted numbers'!AF12+('adjusted numbers'!AF12*0.05)+('adjusted numbers'!AG12*0.0025))/'adjusted numbers'!AE12</f>
        <v>0.10329140837499991</v>
      </c>
      <c r="AG12" s="11">
        <f>('underlying numbers'!AE12-'underlying numbers'!AF12+('underlying numbers'!AF12*0.05)+('underlying numbers'!AG12*0.0025))/'underlying numbers'!AE12</f>
        <v>0.12505091499999996</v>
      </c>
    </row>
    <row r="13" spans="1:33" x14ac:dyDescent="0.25">
      <c r="A13" t="s">
        <v>53</v>
      </c>
      <c r="B13" t="s">
        <v>54</v>
      </c>
      <c r="C13" t="s">
        <v>480</v>
      </c>
      <c r="D13" s="1">
        <v>3574</v>
      </c>
      <c r="E13" s="11">
        <f>('adjusted numbers'!D13-'adjusted numbers'!E13+('adjusted numbers'!E13*0.05)+('adjusted numbers'!F13*0.0025))/'adjusted numbers'!D13</f>
        <v>8.0847500000000044E-2</v>
      </c>
      <c r="F13" s="11">
        <f>('underlying numbers'!D13-'underlying numbers'!E13+('underlying numbers'!E13*0.05)+('underlying numbers'!F13*0.0025))/'underlying numbers'!D13</f>
        <v>9.2962500000000059E-2</v>
      </c>
      <c r="G13" s="1">
        <v>3247</v>
      </c>
      <c r="H13" s="11">
        <f>('adjusted numbers'!G13-'adjusted numbers'!H13+('adjusted numbers'!H13*0.05)+('adjusted numbers'!I13*0.0025))/'adjusted numbers'!G13</f>
        <v>8.9477500000000015E-2</v>
      </c>
      <c r="I13" s="11">
        <f>('underlying numbers'!G13-'underlying numbers'!H13+('underlying numbers'!H13*0.05)+('underlying numbers'!I13*0.0025))/'underlying numbers'!G13</f>
        <v>0.1053150000000001</v>
      </c>
      <c r="J13" s="1">
        <v>3075</v>
      </c>
      <c r="K13" s="11">
        <f>('adjusted numbers'!J13-'adjusted numbers'!K13+('adjusted numbers'!K13*0.05)+('adjusted numbers'!L13*0.0025))/'adjusted numbers'!J13</f>
        <v>9.8085000000000019E-2</v>
      </c>
      <c r="L13" s="11">
        <f>('underlying numbers'!J13-'underlying numbers'!K13+('underlying numbers'!K13*0.05)+('underlying numbers'!L13*0.0025))/'underlying numbers'!J13</f>
        <v>0.11762249999999991</v>
      </c>
      <c r="M13" s="1">
        <v>3415</v>
      </c>
      <c r="N13" s="11">
        <f>('adjusted numbers'!M13-'adjusted numbers'!N13+('adjusted numbers'!N13*0.05)+('adjusted numbers'!O13*0.0025))/'adjusted numbers'!M13</f>
        <v>0.10600749999999995</v>
      </c>
      <c r="O13" s="11">
        <f>('underlying numbers'!M13-'underlying numbers'!N13+('underlying numbers'!N13*0.05)+('underlying numbers'!O13*0.0025))/'underlying numbers'!M13</f>
        <v>0.12893749999999995</v>
      </c>
      <c r="P13" s="1">
        <v>3315</v>
      </c>
      <c r="Q13" s="11">
        <f>('adjusted numbers'!P13-'adjusted numbers'!Q13+('adjusted numbers'!Q13*0.05)+('adjusted numbers'!R13*0.0025))/'adjusted numbers'!P13</f>
        <v>0.12147740387500003</v>
      </c>
      <c r="R13" s="11">
        <f>('underlying numbers'!P13-'underlying numbers'!Q13+('underlying numbers'!Q13*0.05)+('underlying numbers'!R13*0.0025))/'underlying numbers'!P13</f>
        <v>0.15105358500000005</v>
      </c>
      <c r="S13" s="1">
        <v>2838</v>
      </c>
      <c r="T13" s="11">
        <f>('adjusted numbers'!S13-'adjusted numbers'!T13+('adjusted numbers'!T13*0.05)+('adjusted numbers'!U13*0.0025))/'adjusted numbers'!S13</f>
        <v>9.2347603999999986E-2</v>
      </c>
      <c r="U13" s="11">
        <f>('underlying numbers'!S13-'underlying numbers'!T13+('underlying numbers'!T13*0.05)+('underlying numbers'!U13*0.0025))/'underlying numbers'!S13</f>
        <v>0.10944943625000002</v>
      </c>
      <c r="V13" s="1">
        <v>2680</v>
      </c>
      <c r="W13" s="11">
        <f>('adjusted numbers'!V13-'adjusted numbers'!W13+('adjusted numbers'!W13*0.05)+('adjusted numbers'!X13*0.0025))/'adjusted numbers'!V13</f>
        <v>9.0028505999999967E-2</v>
      </c>
      <c r="X13" s="11">
        <f>('underlying numbers'!V13-'underlying numbers'!W13+('underlying numbers'!W13*0.05)+('underlying numbers'!X13*0.0025))/'underlying numbers'!V13</f>
        <v>0.10614653324999997</v>
      </c>
      <c r="Y13" s="1">
        <v>2734</v>
      </c>
      <c r="Z13" s="11">
        <f>('adjusted numbers'!Y13-'adjusted numbers'!Z13+('adjusted numbers'!Z13*0.05)+('adjusted numbers'!AA13*0.0025))/'adjusted numbers'!Y13</f>
        <v>7.6445630625000038E-2</v>
      </c>
      <c r="AA13" s="11">
        <f>('underlying numbers'!Y13-'underlying numbers'!Z13+('underlying numbers'!Z13*0.05)+('underlying numbers'!AA13*0.0025))/'underlying numbers'!Y13</f>
        <v>8.6721759749999988E-2</v>
      </c>
      <c r="AB13" s="1">
        <v>2692</v>
      </c>
      <c r="AC13" s="11">
        <f>('adjusted numbers'!AB13-'adjusted numbers'!AC13+('adjusted numbers'!AC13*0.05)+('adjusted numbers'!AD13*0.0025))/'adjusted numbers'!AB13</f>
        <v>7.8068359625000056E-2</v>
      </c>
      <c r="AD13" s="11">
        <f>('underlying numbers'!AB13-'underlying numbers'!AC13+('underlying numbers'!AC13*0.05)+('underlying numbers'!AD13*0.0025))/'underlying numbers'!AB13</f>
        <v>8.9052761749999973E-2</v>
      </c>
      <c r="AE13" s="1">
        <v>3040</v>
      </c>
      <c r="AF13" s="11">
        <f>('adjusted numbers'!AE13-'adjusted numbers'!AF13+('adjusted numbers'!AF13*0.05)+('adjusted numbers'!AG13*0.0025))/'adjusted numbers'!AE13</f>
        <v>7.5565364250000072E-2</v>
      </c>
      <c r="AG13" s="11">
        <f>('underlying numbers'!AE13-'underlying numbers'!AF13+('underlying numbers'!AF13*0.05)+('underlying numbers'!AG13*0.0025))/'underlying numbers'!AE13</f>
        <v>8.5467907500000051E-2</v>
      </c>
    </row>
    <row r="14" spans="1:33" x14ac:dyDescent="0.25">
      <c r="A14" t="s">
        <v>55</v>
      </c>
      <c r="B14" t="s">
        <v>56</v>
      </c>
      <c r="C14" t="s">
        <v>480</v>
      </c>
      <c r="D14" s="1">
        <v>3194</v>
      </c>
      <c r="E14" s="11">
        <f>('adjusted numbers'!D14-'adjusted numbers'!E14+('adjusted numbers'!E14*0.05)+('adjusted numbers'!F14*0.0025))/'adjusted numbers'!D14</f>
        <v>8.6740000000000095E-2</v>
      </c>
      <c r="F14" s="11">
        <f>('underlying numbers'!D14-'underlying numbers'!E14+('underlying numbers'!E14*0.05)+('underlying numbers'!F14*0.0025))/'underlying numbers'!D14</f>
        <v>0.10135000000000005</v>
      </c>
      <c r="G14" s="1">
        <v>3067</v>
      </c>
      <c r="H14" s="11">
        <f>('adjusted numbers'!G14-'adjusted numbers'!H14+('adjusted numbers'!H14*0.05)+('adjusted numbers'!I14*0.0025))/'adjusted numbers'!G14</f>
        <v>0.10396749999999988</v>
      </c>
      <c r="I14" s="11">
        <f>('underlying numbers'!G14-'underlying numbers'!H14+('underlying numbers'!H14*0.05)+('underlying numbers'!I14*0.0025))/'underlying numbers'!G14</f>
        <v>0.12598999999999991</v>
      </c>
      <c r="J14" s="1">
        <v>3004</v>
      </c>
      <c r="K14" s="11">
        <f>('adjusted numbers'!J14-'adjusted numbers'!K14+('adjusted numbers'!K14*0.05)+('adjusted numbers'!L14*0.0025))/'adjusted numbers'!J14</f>
        <v>0.11523250000000002</v>
      </c>
      <c r="L14" s="11">
        <f>('underlying numbers'!J14-'underlying numbers'!K14+('underlying numbers'!K14*0.05)+('underlying numbers'!L14*0.0025))/'underlying numbers'!J14</f>
        <v>0.14210250000000005</v>
      </c>
      <c r="M14" s="1">
        <v>2934</v>
      </c>
      <c r="N14" s="11">
        <f>('adjusted numbers'!M14-'adjusted numbers'!N14+('adjusted numbers'!N14*0.05)+('adjusted numbers'!O14*0.0025))/'adjusted numbers'!M14</f>
        <v>0.13115499999999999</v>
      </c>
      <c r="O14" s="11">
        <f>('underlying numbers'!M14-'underlying numbers'!N14+('underlying numbers'!N14*0.05)+('underlying numbers'!O14*0.0025))/'underlying numbers'!M14</f>
        <v>0.16488750000000008</v>
      </c>
      <c r="P14" s="1">
        <v>2985</v>
      </c>
      <c r="Q14" s="11">
        <f>('adjusted numbers'!P14-'adjusted numbers'!Q14+('adjusted numbers'!Q14*0.05)+('adjusted numbers'!R14*0.0025))/'adjusted numbers'!P14</f>
        <v>0.13512100587500009</v>
      </c>
      <c r="R14" s="11">
        <f>('underlying numbers'!P14-'underlying numbers'!Q14+('underlying numbers'!Q14*0.05)+('underlying numbers'!R14*0.0025))/'underlying numbers'!P14</f>
        <v>0.1705703290000001</v>
      </c>
      <c r="S14" s="1">
        <v>2960</v>
      </c>
      <c r="T14" s="11">
        <f>('adjusted numbers'!S14-'adjusted numbers'!T14+('adjusted numbers'!T14*0.05)+('adjusted numbers'!U14*0.0025))/'adjusted numbers'!S14</f>
        <v>0.14119930999999986</v>
      </c>
      <c r="U14" s="11">
        <f>('underlying numbers'!S14-'underlying numbers'!T14+('underlying numbers'!T14*0.05)+('underlying numbers'!U14*0.0025))/'underlying numbers'!S14</f>
        <v>0.17926771599999991</v>
      </c>
      <c r="V14" s="1">
        <v>3055</v>
      </c>
      <c r="W14" s="11">
        <f>('adjusted numbers'!V14-'adjusted numbers'!W14+('adjusted numbers'!W14*0.05)+('adjusted numbers'!X14*0.0025))/'adjusted numbers'!V14</f>
        <v>0.11548241749999996</v>
      </c>
      <c r="X14" s="11">
        <f>('underlying numbers'!V14-'underlying numbers'!W14+('underlying numbers'!W14*0.05)+('underlying numbers'!X14*0.0025))/'underlying numbers'!V14</f>
        <v>0.14250656325</v>
      </c>
      <c r="Y14" s="1">
        <v>3218</v>
      </c>
      <c r="Z14" s="11">
        <f>('adjusted numbers'!Y14-'adjusted numbers'!Z14+('adjusted numbers'!Z14*0.05)+('adjusted numbers'!AA14*0.0025))/'adjusted numbers'!Y14</f>
        <v>0.10832656762499995</v>
      </c>
      <c r="AA14" s="11">
        <f>('underlying numbers'!Y14-'underlying numbers'!Z14+('underlying numbers'!Z14*0.05)+('underlying numbers'!AA14*0.0025))/'underlying numbers'!Y14</f>
        <v>0.13224513649999994</v>
      </c>
      <c r="AB14" s="1">
        <v>3104</v>
      </c>
      <c r="AC14" s="11">
        <f>('adjusted numbers'!AB14-'adjusted numbers'!AC14+('adjusted numbers'!AC14*0.05)+('adjusted numbers'!AD14*0.0025))/'adjusted numbers'!AB14</f>
        <v>0.11404037099999997</v>
      </c>
      <c r="AD14" s="11">
        <f>('underlying numbers'!AB14-'underlying numbers'!AC14+('underlying numbers'!AC14*0.05)+('underlying numbers'!AD14*0.0025))/'underlying numbers'!AB14</f>
        <v>0.14043334024999998</v>
      </c>
      <c r="AE14" s="1">
        <v>3309</v>
      </c>
      <c r="AF14" s="11">
        <f>('adjusted numbers'!AE14-'adjusted numbers'!AF14+('adjusted numbers'!AF14*0.05)+('adjusted numbers'!AG14*0.0025))/'adjusted numbers'!AE14</f>
        <v>0.10320750649999998</v>
      </c>
      <c r="AG14" s="11">
        <f>('underlying numbers'!AE14-'underlying numbers'!AF14+('underlying numbers'!AF14*0.05)+('underlying numbers'!AG14*0.0025))/'underlying numbers'!AE14</f>
        <v>0.12493799974999995</v>
      </c>
    </row>
    <row r="15" spans="1:33" x14ac:dyDescent="0.25">
      <c r="A15" t="s">
        <v>57</v>
      </c>
      <c r="B15" t="s">
        <v>58</v>
      </c>
      <c r="C15" t="s">
        <v>480</v>
      </c>
      <c r="D15" s="1">
        <v>4586</v>
      </c>
      <c r="E15" s="11">
        <f>('adjusted numbers'!D15-'adjusted numbers'!E15+('adjusted numbers'!E15*0.05)+('adjusted numbers'!F15*0.0025))/'adjusted numbers'!D15</f>
        <v>9.0711250000000021E-2</v>
      </c>
      <c r="F15" s="11">
        <f>('underlying numbers'!D15-'underlying numbers'!E15+('underlying numbers'!E15*0.05)+('underlying numbers'!F15*0.0025))/'underlying numbers'!D15</f>
        <v>0.10702750000000005</v>
      </c>
      <c r="G15" s="1">
        <v>4362</v>
      </c>
      <c r="H15" s="11">
        <f>('adjusted numbers'!G15-'adjusted numbers'!H15+('adjusted numbers'!H15*0.05)+('adjusted numbers'!I15*0.0025))/'adjusted numbers'!G15</f>
        <v>8.7406250000000074E-2</v>
      </c>
      <c r="I15" s="11">
        <f>('underlying numbers'!G15-'underlying numbers'!H15+('underlying numbers'!H15*0.05)+('underlying numbers'!I15*0.0025))/'underlying numbers'!G15</f>
        <v>0.10230500000000015</v>
      </c>
      <c r="J15" s="1">
        <v>4225</v>
      </c>
      <c r="K15" s="11">
        <f>('adjusted numbers'!J15-'adjusted numbers'!K15+('adjusted numbers'!K15*0.05)+('adjusted numbers'!L15*0.0025))/'adjusted numbers'!J15</f>
        <v>0.10001000000000002</v>
      </c>
      <c r="L15" s="11">
        <f>('underlying numbers'!J15-'underlying numbers'!K15+('underlying numbers'!K15*0.05)+('underlying numbers'!L15*0.0025))/'underlying numbers'!J15</f>
        <v>0.12033999999999996</v>
      </c>
      <c r="M15" s="1">
        <v>4405</v>
      </c>
      <c r="N15" s="11">
        <f>('adjusted numbers'!M15-'adjusted numbers'!N15+('adjusted numbers'!N15*0.05)+('adjusted numbers'!O15*0.0025))/'adjusted numbers'!M15</f>
        <v>9.872999999999986E-2</v>
      </c>
      <c r="O15" s="11">
        <f>('underlying numbers'!M15-'underlying numbers'!N15+('underlying numbers'!N15*0.05)+('underlying numbers'!O15*0.0025))/'underlying numbers'!M15</f>
        <v>0.11853499999999986</v>
      </c>
      <c r="P15" s="1">
        <v>4518</v>
      </c>
      <c r="Q15" s="11">
        <f>('adjusted numbers'!P15-'adjusted numbers'!Q15+('adjusted numbers'!Q15*0.05)+('adjusted numbers'!R15*0.0025))/'adjusted numbers'!P15</f>
        <v>9.2843850749999998E-2</v>
      </c>
      <c r="R15" s="11">
        <f>('underlying numbers'!P15-'underlying numbers'!Q15+('underlying numbers'!Q15*0.05)+('underlying numbers'!R15*0.0025))/'underlying numbers'!P15</f>
        <v>0.11012664175000009</v>
      </c>
      <c r="S15" s="1">
        <v>4565</v>
      </c>
      <c r="T15" s="11">
        <f>('adjusted numbers'!S15-'adjusted numbers'!T15+('adjusted numbers'!T15*0.05)+('adjusted numbers'!U15*0.0025))/'adjusted numbers'!S15</f>
        <v>9.620178650000008E-2</v>
      </c>
      <c r="U15" s="11">
        <f>('underlying numbers'!S15-'underlying numbers'!T15+('underlying numbers'!T15*0.05)+('underlying numbers'!U15*0.0025))/'underlying numbers'!S15</f>
        <v>0.11492987175</v>
      </c>
      <c r="V15" s="1">
        <v>4592</v>
      </c>
      <c r="W15" s="11">
        <f>('adjusted numbers'!V15-'adjusted numbers'!W15+('adjusted numbers'!W15*0.05)+('adjusted numbers'!X15*0.0025))/'adjusted numbers'!V15</f>
        <v>8.6326725374999969E-2</v>
      </c>
      <c r="X15" s="11">
        <f>('underlying numbers'!V15-'underlying numbers'!W15+('underlying numbers'!W15*0.05)+('underlying numbers'!X15*0.0025))/'underlying numbers'!V15</f>
        <v>0.10083454850000001</v>
      </c>
      <c r="Y15" s="1">
        <v>4536</v>
      </c>
      <c r="Z15" s="11">
        <f>('adjusted numbers'!Y15-'adjusted numbers'!Z15+('adjusted numbers'!Z15*0.05)+('adjusted numbers'!AA15*0.0025))/'adjusted numbers'!Y15</f>
        <v>7.799627625000001E-2</v>
      </c>
      <c r="AA15" s="11">
        <f>('underlying numbers'!Y15-'underlying numbers'!Z15+('underlying numbers'!Z15*0.05)+('underlying numbers'!AA15*0.0025))/'underlying numbers'!Y15</f>
        <v>8.8928526999999882E-2</v>
      </c>
      <c r="AB15" s="1">
        <v>4368</v>
      </c>
      <c r="AC15" s="11">
        <f>('adjusted numbers'!AB15-'adjusted numbers'!AC15+('adjusted numbers'!AC15*0.05)+('adjusted numbers'!AD15*0.0025))/'adjusted numbers'!AB15</f>
        <v>7.8543104499999988E-2</v>
      </c>
      <c r="AD15" s="11">
        <f>('underlying numbers'!AB15-'underlying numbers'!AC15+('underlying numbers'!AC15*0.05)+('underlying numbers'!AD15*0.0025))/'underlying numbers'!AB15</f>
        <v>8.9721278250000092E-2</v>
      </c>
      <c r="AE15" s="1">
        <v>4940</v>
      </c>
      <c r="AF15" s="11">
        <f>('adjusted numbers'!AE15-'adjusted numbers'!AF15+('adjusted numbers'!AF15*0.05)+('adjusted numbers'!AG15*0.0025))/'adjusted numbers'!AE15</f>
        <v>8.6091588249999865E-2</v>
      </c>
      <c r="AG15" s="11">
        <f>('underlying numbers'!AE15-'underlying numbers'!AF15+('underlying numbers'!AF15*0.05)+('underlying numbers'!AG15*0.0025))/'underlying numbers'!AE15</f>
        <v>0.10050251474999991</v>
      </c>
    </row>
    <row r="16" spans="1:33" x14ac:dyDescent="0.25">
      <c r="A16" t="s">
        <v>59</v>
      </c>
      <c r="B16" t="s">
        <v>60</v>
      </c>
      <c r="C16" t="s">
        <v>480</v>
      </c>
      <c r="D16" s="1">
        <v>3458</v>
      </c>
      <c r="E16" s="11">
        <f>('adjusted numbers'!D16-'adjusted numbers'!E16+('adjusted numbers'!E16*0.05)+('adjusted numbers'!F16*0.0025))/'adjusted numbers'!D16</f>
        <v>9.254234853961793E-2</v>
      </c>
      <c r="F16" s="11">
        <f>('underlying numbers'!D16-'underlying numbers'!E16+('underlying numbers'!E16*0.05)+('underlying numbers'!F16*0.0025))/'underlying numbers'!D16</f>
        <v>0.10970162521688782</v>
      </c>
      <c r="G16" s="1">
        <v>3274</v>
      </c>
      <c r="H16" s="11">
        <f>('adjusted numbers'!G16-'adjusted numbers'!H16+('adjusted numbers'!H16*0.05)+('adjusted numbers'!I16*0.0025))/'adjusted numbers'!G16</f>
        <v>9.1029474648747347E-2</v>
      </c>
      <c r="I16" s="11">
        <f>('underlying numbers'!G16-'underlying numbers'!H16+('underlying numbers'!H16*0.05)+('underlying numbers'!I16*0.0025))/'underlying numbers'!G16</f>
        <v>0.10752339569334106</v>
      </c>
      <c r="J16" s="1">
        <v>3209</v>
      </c>
      <c r="K16" s="11">
        <f>('adjusted numbers'!J16-'adjusted numbers'!K16+('adjusted numbers'!K16*0.05)+('adjusted numbers'!L16*0.0025))/'adjusted numbers'!J16</f>
        <v>0.10362898995014044</v>
      </c>
      <c r="L16" s="11">
        <f>('underlying numbers'!J16-'underlying numbers'!K16+('underlying numbers'!K16*0.05)+('underlying numbers'!L16*0.0025))/'underlying numbers'!J16</f>
        <v>0.12554260906824591</v>
      </c>
      <c r="M16" s="1">
        <v>3306</v>
      </c>
      <c r="N16" s="11">
        <f>('adjusted numbers'!M16-'adjusted numbers'!N16+('adjusted numbers'!N16*0.05)+('adjusted numbers'!O16*0.0025))/'adjusted numbers'!M16</f>
        <v>0.11272666515426533</v>
      </c>
      <c r="O16" s="11">
        <f>('underlying numbers'!M16-'underlying numbers'!N16+('underlying numbers'!N16*0.05)+('underlying numbers'!O16*0.0025))/'underlying numbers'!M16</f>
        <v>0.13855995160314624</v>
      </c>
      <c r="P16" s="1">
        <v>3235</v>
      </c>
      <c r="Q16" s="11">
        <f>('adjusted numbers'!P16-'adjusted numbers'!Q16+('adjusted numbers'!Q16*0.05)+('adjusted numbers'!R16*0.0025))/'adjusted numbers'!P16</f>
        <v>0.13122834900000005</v>
      </c>
      <c r="R16" s="11">
        <f>('underlying numbers'!P16-'underlying numbers'!Q16+('underlying numbers'!Q16*0.05)+('underlying numbers'!R16*0.0025))/'underlying numbers'!P16</f>
        <v>0.16503012099999997</v>
      </c>
      <c r="S16" s="1">
        <v>3209</v>
      </c>
      <c r="T16" s="11">
        <f>('adjusted numbers'!S16-'adjusted numbers'!T16+('adjusted numbers'!T16*0.05)+('adjusted numbers'!U16*0.0025))/'adjusted numbers'!S16</f>
        <v>0.11598164337500004</v>
      </c>
      <c r="U16" s="11">
        <f>('underlying numbers'!S16-'underlying numbers'!T16+('underlying numbers'!T16*0.05)+('underlying numbers'!U16*0.0025))/'underlying numbers'!S16</f>
        <v>0.14323079900000005</v>
      </c>
      <c r="V16" s="1">
        <v>3219</v>
      </c>
      <c r="W16" s="11">
        <f>('adjusted numbers'!V16-'adjusted numbers'!W16+('adjusted numbers'!W16*0.05)+('adjusted numbers'!X16*0.0025))/'adjusted numbers'!V16</f>
        <v>0.10591913500000004</v>
      </c>
      <c r="X16" s="11">
        <f>('underlying numbers'!V16-'underlying numbers'!W16+('underlying numbers'!W16*0.05)+('underlying numbers'!X16*0.0025))/'underlying numbers'!V16</f>
        <v>0.12884744400000003</v>
      </c>
      <c r="Y16" s="1">
        <v>3455</v>
      </c>
      <c r="Z16" s="11">
        <f>('adjusted numbers'!Y16-'adjusted numbers'!Z16+('adjusted numbers'!Z16*0.05)+('adjusted numbers'!AA16*0.0025))/'adjusted numbers'!Y16</f>
        <v>9.1348390249999967E-2</v>
      </c>
      <c r="AA16" s="11">
        <f>('underlying numbers'!Y16-'underlying numbers'!Z16+('underlying numbers'!Z16*0.05)+('underlying numbers'!AA16*0.0025))/'underlying numbers'!Y16</f>
        <v>0.10801661699999997</v>
      </c>
      <c r="AB16" s="1">
        <v>3525</v>
      </c>
      <c r="AC16" s="11">
        <f>('adjusted numbers'!AB16-'adjusted numbers'!AC16+('adjusted numbers'!AC16*0.05)+('adjusted numbers'!AD16*0.0025))/'adjusted numbers'!AB16</f>
        <v>8.7386552999999978E-2</v>
      </c>
      <c r="AD16" s="11">
        <f>('underlying numbers'!AB16-'underlying numbers'!AC16+('underlying numbers'!AC16*0.05)+('underlying numbers'!AD16*0.0025))/'underlying numbers'!AB16</f>
        <v>0.10235394099999996</v>
      </c>
      <c r="AE16" s="1">
        <v>3457</v>
      </c>
      <c r="AF16" s="11">
        <f>('adjusted numbers'!AE16-'adjusted numbers'!AF16+('adjusted numbers'!AF16*0.05)+('adjusted numbers'!AG16*0.0025))/'adjusted numbers'!AE16</f>
        <v>8.2322440625000062E-2</v>
      </c>
      <c r="AG16" s="11">
        <f>('underlying numbers'!AE16-'underlying numbers'!AF16+('underlying numbers'!AF16*0.05)+('underlying numbers'!AG16*0.0025))/'underlying numbers'!AE16</f>
        <v>9.5109891750000009E-2</v>
      </c>
    </row>
    <row r="17" spans="1:33" x14ac:dyDescent="0.25">
      <c r="A17" t="s">
        <v>61</v>
      </c>
      <c r="B17" t="s">
        <v>62</v>
      </c>
      <c r="C17" t="s">
        <v>480</v>
      </c>
      <c r="D17" s="1">
        <v>3892</v>
      </c>
      <c r="E17" s="11">
        <f>('adjusted numbers'!D17-'adjusted numbers'!E17+('adjusted numbers'!E17*0.05)+('adjusted numbers'!F17*0.0025))/'adjusted numbers'!D17</f>
        <v>8.4158846993833553E-2</v>
      </c>
      <c r="F17" s="11">
        <f>('underlying numbers'!D17-'underlying numbers'!E17+('underlying numbers'!E17*0.05)+('underlying numbers'!F17*0.0025))/'underlying numbers'!D17</f>
        <v>9.7681399023638343E-2</v>
      </c>
      <c r="G17" s="1">
        <v>3785</v>
      </c>
      <c r="H17" s="11">
        <f>('adjusted numbers'!G17-'adjusted numbers'!H17+('adjusted numbers'!H17*0.05)+('adjusted numbers'!I17*0.0025))/'adjusted numbers'!G17</f>
        <v>8.3736592470277524E-2</v>
      </c>
      <c r="I17" s="11">
        <f>('underlying numbers'!G17-'underlying numbers'!H17+('underlying numbers'!H17*0.05)+('underlying numbers'!I17*0.0025))/'underlying numbers'!G17</f>
        <v>9.7077889696169248E-2</v>
      </c>
      <c r="J17" s="1">
        <v>3668</v>
      </c>
      <c r="K17" s="11">
        <f>('adjusted numbers'!J17-'adjusted numbers'!K17+('adjusted numbers'!K17*0.05)+('adjusted numbers'!L17*0.0025))/'adjusted numbers'!J17</f>
        <v>9.5549419983642275E-2</v>
      </c>
      <c r="L17" s="11">
        <f>('underlying numbers'!J17-'underlying numbers'!K17+('underlying numbers'!K17*0.05)+('underlying numbers'!L17*0.0025))/'underlying numbers'!J17</f>
        <v>0.11396696496728462</v>
      </c>
      <c r="M17" s="1">
        <v>3564</v>
      </c>
      <c r="N17" s="11">
        <f>('adjusted numbers'!M17-'adjusted numbers'!N17+('adjusted numbers'!N17*0.05)+('adjusted numbers'!O17*0.0025))/'adjusted numbers'!M17</f>
        <v>0.11049813692480358</v>
      </c>
      <c r="O17" s="11">
        <f>('underlying numbers'!M17-'underlying numbers'!N17+('underlying numbers'!N17*0.05)+('underlying numbers'!O17*0.0025))/'underlying numbers'!M17</f>
        <v>0.13532732744107734</v>
      </c>
      <c r="P17" s="1">
        <v>3567</v>
      </c>
      <c r="Q17" s="11">
        <f>('adjusted numbers'!P17-'adjusted numbers'!Q17+('adjusted numbers'!Q17*0.05)+('adjusted numbers'!R17*0.0025))/'adjusted numbers'!P17</f>
        <v>0.11248876462499993</v>
      </c>
      <c r="R17" s="11">
        <f>('underlying numbers'!P17-'underlying numbers'!Q17+('underlying numbers'!Q17*0.05)+('underlying numbers'!R17*0.0025))/'underlying numbers'!P17</f>
        <v>0.13818822274999987</v>
      </c>
      <c r="S17" s="1">
        <v>3547</v>
      </c>
      <c r="T17" s="11">
        <f>('adjusted numbers'!S17-'adjusted numbers'!T17+('adjusted numbers'!T17*0.05)+('adjusted numbers'!U17*0.0025))/'adjusted numbers'!S17</f>
        <v>0.11583940674999998</v>
      </c>
      <c r="U17" s="11">
        <f>('underlying numbers'!S17-'underlying numbers'!T17+('underlying numbers'!T17*0.05)+('underlying numbers'!U17*0.0025))/'underlying numbers'!S17</f>
        <v>0.14299332450000002</v>
      </c>
      <c r="V17" s="1">
        <v>3795</v>
      </c>
      <c r="W17" s="11">
        <f>('adjusted numbers'!V17-'adjusted numbers'!W17+('adjusted numbers'!W17*0.05)+('adjusted numbers'!X17*0.0025))/'adjusted numbers'!V17</f>
        <v>0.11207346712499999</v>
      </c>
      <c r="X17" s="11">
        <f>('underlying numbers'!V17-'underlying numbers'!W17+('underlying numbers'!W17*0.05)+('underlying numbers'!X17*0.0025))/'underlying numbers'!V17</f>
        <v>0.13762716274999998</v>
      </c>
      <c r="Y17" s="1">
        <v>3982</v>
      </c>
      <c r="Z17" s="11">
        <f>('adjusted numbers'!Y17-'adjusted numbers'!Z17+('adjusted numbers'!Z17*0.05)+('adjusted numbers'!AA17*0.0025))/'adjusted numbers'!Y17</f>
        <v>0.10029534887499998</v>
      </c>
      <c r="AA17" s="11">
        <f>('underlying numbers'!Y17-'underlying numbers'!Z17+('underlying numbers'!Z17*0.05)+('underlying numbers'!AA17*0.0025))/'underlying numbers'!Y17</f>
        <v>0.12078785925000005</v>
      </c>
      <c r="AB17" s="1">
        <v>4009</v>
      </c>
      <c r="AC17" s="11">
        <f>('adjusted numbers'!AB17-'adjusted numbers'!AC17+('adjusted numbers'!AC17*0.05)+('adjusted numbers'!AD17*0.0025))/'adjusted numbers'!AB17</f>
        <v>0.10146731525000001</v>
      </c>
      <c r="AD17" s="11">
        <f>('underlying numbers'!AB17-'underlying numbers'!AC17+('underlying numbers'!AC17*0.05)+('underlying numbers'!AD17*0.0025))/'underlying numbers'!AB17</f>
        <v>0.12246818475000008</v>
      </c>
      <c r="AE17" s="1">
        <v>4045</v>
      </c>
      <c r="AF17" s="11">
        <f>('adjusted numbers'!AE17-'adjusted numbers'!AF17+('adjusted numbers'!AF17*0.05)+('adjusted numbers'!AG17*0.0025))/'adjusted numbers'!AE17</f>
        <v>9.3353215750000093E-2</v>
      </c>
      <c r="AG17" s="11">
        <f>('underlying numbers'!AE17-'underlying numbers'!AF17+('underlying numbers'!AF17*0.05)+('underlying numbers'!AG17*0.0025))/'underlying numbers'!AE17</f>
        <v>0.11087515725000006</v>
      </c>
    </row>
    <row r="18" spans="1:33" x14ac:dyDescent="0.25">
      <c r="A18" t="s">
        <v>63</v>
      </c>
      <c r="B18" t="s">
        <v>64</v>
      </c>
      <c r="C18" t="s">
        <v>480</v>
      </c>
      <c r="D18" s="1">
        <v>5219</v>
      </c>
      <c r="E18" s="11">
        <f>('adjusted numbers'!D18-'adjusted numbers'!E18+('adjusted numbers'!E18*0.05)+('adjusted numbers'!F18*0.0025))/'adjusted numbers'!D18</f>
        <v>7.8379615108258513E-2</v>
      </c>
      <c r="F18" s="11">
        <f>('underlying numbers'!D18-'underlying numbers'!E18+('underlying numbers'!E18*0.05)+('underlying numbers'!F18*0.0025))/'underlying numbers'!D18</f>
        <v>8.9379842402759493E-2</v>
      </c>
      <c r="G18" s="1">
        <v>5116</v>
      </c>
      <c r="H18" s="11">
        <f>('adjusted numbers'!G18-'adjusted numbers'!H18+('adjusted numbers'!H18*0.05)+('adjusted numbers'!I18*0.0025))/'adjusted numbers'!G18</f>
        <v>8.5029358874120622E-2</v>
      </c>
      <c r="I18" s="11">
        <f>('underlying numbers'!G18-'underlying numbers'!H18+('underlying numbers'!H18*0.05)+('underlying numbers'!I18*0.0025))/'underlying numbers'!G18</f>
        <v>9.8885970973417101E-2</v>
      </c>
      <c r="J18" s="1">
        <v>5214</v>
      </c>
      <c r="K18" s="11">
        <f>('adjusted numbers'!J18-'adjusted numbers'!K18+('adjusted numbers'!K18*0.05)+('adjusted numbers'!L18*0.0025))/'adjusted numbers'!J18</f>
        <v>9.8697436469121491E-2</v>
      </c>
      <c r="L18" s="11">
        <f>('underlying numbers'!J18-'underlying numbers'!K18+('underlying numbers'!K18*0.05)+('underlying numbers'!L18*0.0025))/'underlying numbers'!J18</f>
        <v>0.118444460107403</v>
      </c>
      <c r="M18" s="1">
        <v>5118</v>
      </c>
      <c r="N18" s="11">
        <f>('adjusted numbers'!M18-'adjusted numbers'!N18+('adjusted numbers'!N18*0.05)+('adjusted numbers'!O18*0.0025))/'adjusted numbers'!M18</f>
        <v>0.10682727676826886</v>
      </c>
      <c r="O18" s="11">
        <f>('underlying numbers'!M18-'underlying numbers'!N18+('underlying numbers'!N18*0.05)+('underlying numbers'!O18*0.0025))/'underlying numbers'!M18</f>
        <v>0.13006597547870263</v>
      </c>
      <c r="P18" s="1">
        <v>4944</v>
      </c>
      <c r="Q18" s="11">
        <f>('adjusted numbers'!P18-'adjusted numbers'!Q18+('adjusted numbers'!Q18*0.05)+('adjusted numbers'!R18*0.0025))/'adjusted numbers'!P18</f>
        <v>0.11166467062499992</v>
      </c>
      <c r="R18" s="11">
        <f>('underlying numbers'!P18-'underlying numbers'!Q18+('underlying numbers'!Q18*0.05)+('underlying numbers'!R18*0.0025))/'underlying numbers'!P18</f>
        <v>0.13700398224999982</v>
      </c>
      <c r="S18" s="1">
        <v>4924</v>
      </c>
      <c r="T18" s="11">
        <f>('adjusted numbers'!S18-'adjusted numbers'!T18+('adjusted numbers'!T18*0.05)+('adjusted numbers'!U18*0.0025))/'adjusted numbers'!S18</f>
        <v>0.11067220187500003</v>
      </c>
      <c r="U18" s="11">
        <f>('underlying numbers'!S18-'underlying numbers'!T18+('underlying numbers'!T18*0.05)+('underlying numbers'!U18*0.0025))/'underlying numbers'!S18</f>
        <v>0.13557166699999995</v>
      </c>
      <c r="V18" s="1">
        <v>5302</v>
      </c>
      <c r="W18" s="11">
        <f>('adjusted numbers'!V18-'adjusted numbers'!W18+('adjusted numbers'!W18*0.05)+('adjusted numbers'!X18*0.0025))/'adjusted numbers'!V18</f>
        <v>0.10756131887500003</v>
      </c>
      <c r="X18" s="11">
        <f>('underlying numbers'!V18-'underlying numbers'!W18+('underlying numbers'!W18*0.05)+('underlying numbers'!X18*0.0025))/'underlying numbers'!V18</f>
        <v>0.13115242574999997</v>
      </c>
      <c r="Y18" s="1">
        <v>5284</v>
      </c>
      <c r="Z18" s="11">
        <f>('adjusted numbers'!Y18-'adjusted numbers'!Z18+('adjusted numbers'!Z18*0.05)+('adjusted numbers'!AA18*0.0025))/'adjusted numbers'!Y18</f>
        <v>9.0863439499999948E-2</v>
      </c>
      <c r="AA18" s="11">
        <f>('underlying numbers'!Y18-'underlying numbers'!Z18+('underlying numbers'!Z18*0.05)+('underlying numbers'!AA18*0.0025))/'underlying numbers'!Y18</f>
        <v>0.10729416674999999</v>
      </c>
      <c r="AB18" s="1">
        <v>5132</v>
      </c>
      <c r="AC18" s="11">
        <f>('adjusted numbers'!AB18-'adjusted numbers'!AC18+('adjusted numbers'!AC18*0.05)+('adjusted numbers'!AD18*0.0025))/'adjusted numbers'!AB18</f>
        <v>8.8419252125000014E-2</v>
      </c>
      <c r="AD18" s="11">
        <f>('underlying numbers'!AB18-'underlying numbers'!AC18+('underlying numbers'!AC18*0.05)+('underlying numbers'!AD18*0.0025))/'underlying numbers'!AB18</f>
        <v>0.10381579225</v>
      </c>
      <c r="AE18" s="1">
        <v>6046</v>
      </c>
      <c r="AF18" s="11">
        <f>('adjusted numbers'!AE18-'adjusted numbers'!AF18+('adjusted numbers'!AF18*0.05)+('adjusted numbers'!AG18*0.0025))/'adjusted numbers'!AE18</f>
        <v>0.10022577387499999</v>
      </c>
      <c r="AG18" s="11">
        <f>('underlying numbers'!AE18-'underlying numbers'!AF18+('underlying numbers'!AF18*0.05)+('underlying numbers'!AG18*0.0025))/'underlying numbers'!AE18</f>
        <v>0.12066614974999997</v>
      </c>
    </row>
    <row r="19" spans="1:33" x14ac:dyDescent="0.25">
      <c r="A19" t="s">
        <v>65</v>
      </c>
      <c r="B19" t="s">
        <v>66</v>
      </c>
      <c r="C19" t="s">
        <v>480</v>
      </c>
      <c r="D19" s="1">
        <v>2301</v>
      </c>
      <c r="E19" s="11">
        <f>('adjusted numbers'!D19-'adjusted numbers'!E19+('adjusted numbers'!E19*0.05)+('adjusted numbers'!F19*0.0025))/'adjusted numbers'!D19</f>
        <v>0.12249624999999995</v>
      </c>
      <c r="F19" s="11">
        <f>('underlying numbers'!D19-'underlying numbers'!E19+('underlying numbers'!E19*0.05)+('underlying numbers'!F19*0.0025))/'underlying numbers'!D19</f>
        <v>0.15247749999999999</v>
      </c>
      <c r="G19" s="1">
        <v>2393</v>
      </c>
      <c r="H19" s="11">
        <f>('adjusted numbers'!G19-'adjusted numbers'!H19+('adjusted numbers'!H19*0.05)+('adjusted numbers'!I19*0.0025))/'adjusted numbers'!G19</f>
        <v>0.13317625000000002</v>
      </c>
      <c r="I19" s="11">
        <f>('underlying numbers'!G19-'underlying numbers'!H19+('underlying numbers'!H19*0.05)+('underlying numbers'!I19*0.0025))/'underlying numbers'!G19</f>
        <v>0.16779749999999999</v>
      </c>
      <c r="J19" s="1">
        <v>2332</v>
      </c>
      <c r="K19" s="11">
        <f>('adjusted numbers'!J19-'adjusted numbers'!K19+('adjusted numbers'!K19*0.05)+('adjusted numbers'!L19*0.0025))/'adjusted numbers'!J19</f>
        <v>0.14639999999999997</v>
      </c>
      <c r="L19" s="11">
        <f>('underlying numbers'!J19-'underlying numbers'!K19+('underlying numbers'!K19*0.05)+('underlying numbers'!L19*0.0025))/'underlying numbers'!J19</f>
        <v>0.186695</v>
      </c>
      <c r="M19" s="1">
        <v>2262</v>
      </c>
      <c r="N19" s="11">
        <f>('adjusted numbers'!M19-'adjusted numbers'!N19+('adjusted numbers'!N19*0.05)+('adjusted numbers'!O19*0.0025))/'adjusted numbers'!M19</f>
        <v>0.16100124999999998</v>
      </c>
      <c r="O19" s="11">
        <f>('underlying numbers'!M19-'underlying numbers'!N19+('underlying numbers'!N19*0.05)+('underlying numbers'!O19*0.0025))/'underlying numbers'!M19</f>
        <v>0.20759250000000004</v>
      </c>
      <c r="P19" s="1">
        <v>2189</v>
      </c>
      <c r="Q19" s="11">
        <f>('adjusted numbers'!P19-'adjusted numbers'!Q19+('adjusted numbers'!Q19*0.05)+('adjusted numbers'!R19*0.0025))/'adjusted numbers'!P19</f>
        <v>0.14898302074999997</v>
      </c>
      <c r="R19" s="11">
        <f>('underlying numbers'!P19-'underlying numbers'!Q19+('underlying numbers'!Q19*0.05)+('underlying numbers'!R19*0.0025))/'underlying numbers'!P19</f>
        <v>0.19045345724999999</v>
      </c>
      <c r="S19" s="1">
        <v>2300</v>
      </c>
      <c r="T19" s="11">
        <f>('adjusted numbers'!S19-'adjusted numbers'!T19+('adjusted numbers'!T19*0.05)+('adjusted numbers'!U19*0.0025))/'adjusted numbers'!S19</f>
        <v>0.14059288287499996</v>
      </c>
      <c r="U19" s="11">
        <f>('underlying numbers'!S19-'underlying numbers'!T19+('underlying numbers'!T19*0.05)+('underlying numbers'!U19*0.0025))/'underlying numbers'!S19</f>
        <v>0.17846188224999993</v>
      </c>
      <c r="V19" s="1">
        <v>2420</v>
      </c>
      <c r="W19" s="11">
        <f>('adjusted numbers'!V19-'adjusted numbers'!W19+('adjusted numbers'!W19*0.05)+('adjusted numbers'!X19*0.0025))/'adjusted numbers'!V19</f>
        <v>0.13377274537499995</v>
      </c>
      <c r="X19" s="11">
        <f>('underlying numbers'!V19-'underlying numbers'!W19+('underlying numbers'!W19*0.05)+('underlying numbers'!X19*0.0025))/'underlying numbers'!V19</f>
        <v>0.16871593500000001</v>
      </c>
      <c r="Y19" s="1">
        <v>2505</v>
      </c>
      <c r="Z19" s="11">
        <f>('adjusted numbers'!Y19-'adjusted numbers'!Z19+('adjusted numbers'!Z19*0.05)+('adjusted numbers'!AA19*0.0025))/'adjusted numbers'!Y19</f>
        <v>0.13924150125000009</v>
      </c>
      <c r="AA19" s="11">
        <f>('underlying numbers'!Y19-'underlying numbers'!Z19+('underlying numbers'!Z19*0.05)+('underlying numbers'!AA19*0.0025))/'underlying numbers'!Y19</f>
        <v>0.17655386975000012</v>
      </c>
      <c r="AB19" s="1">
        <v>2489</v>
      </c>
      <c r="AC19" s="11">
        <f>('adjusted numbers'!AB19-'adjusted numbers'!AC19+('adjusted numbers'!AC19*0.05)+('adjusted numbers'!AD19*0.0025))/'adjusted numbers'!AB19</f>
        <v>0.11125553825000004</v>
      </c>
      <c r="AD19" s="11">
        <f>('underlying numbers'!AB19-'underlying numbers'!AC19+('underlying numbers'!AC19*0.05)+('underlying numbers'!AD19*0.0025))/'underlying numbers'!AB19</f>
        <v>0.13649258724999996</v>
      </c>
      <c r="AE19" s="1">
        <v>2533</v>
      </c>
      <c r="AF19" s="11">
        <f>('adjusted numbers'!AE19-'adjusted numbers'!AF19+('adjusted numbers'!AF19*0.05)+('adjusted numbers'!AG19*0.0025))/'adjusted numbers'!AE19</f>
        <v>0.11076342300000007</v>
      </c>
      <c r="AG19" s="11">
        <f>('underlying numbers'!AE19-'underlying numbers'!AF19+('underlying numbers'!AF19*0.05)+('underlying numbers'!AG19*0.0025))/'underlying numbers'!AE19</f>
        <v>0.13579253875000011</v>
      </c>
    </row>
    <row r="20" spans="1:33" s="4" customFormat="1" x14ac:dyDescent="0.25">
      <c r="A20" s="4" t="s">
        <v>436</v>
      </c>
      <c r="B20" s="4" t="s">
        <v>433</v>
      </c>
      <c r="C20" t="s">
        <v>480</v>
      </c>
      <c r="D20" s="5">
        <f>SUM(D12:D19)</f>
        <v>30037</v>
      </c>
      <c r="E20" s="11">
        <f>('adjusted numbers'!D20-'adjusted numbers'!E20+('adjusted numbers'!E20*0.05)+('adjusted numbers'!F20*0.0025))/'adjusted numbers'!D20</f>
        <v>8.868303192728974E-2</v>
      </c>
      <c r="F20" s="11">
        <f>('underlying numbers'!D20-'underlying numbers'!E20+('underlying numbers'!E20*0.05)+('underlying numbers'!F20*0.0025))/'underlying numbers'!D20</f>
        <v>0.10413776092818863</v>
      </c>
      <c r="G20" s="5">
        <f t="shared" ref="G20:AE20" si="2">SUM(G12:G19)</f>
        <v>28888</v>
      </c>
      <c r="H20" s="11">
        <f>('adjusted numbers'!G20-'adjusted numbers'!H20+('adjusted numbers'!H20*0.05)+('adjusted numbers'!I20*0.0025))/'adjusted numbers'!G20</f>
        <v>9.3199414332941072E-2</v>
      </c>
      <c r="I20" s="11">
        <f>('underlying numbers'!G20-'underlying numbers'!H20+('underlying numbers'!H20*0.05)+('underlying numbers'!I20*0.0025))/'underlying numbers'!G20</f>
        <v>0.11060193782885626</v>
      </c>
      <c r="J20" s="5">
        <f t="shared" si="2"/>
        <v>28367</v>
      </c>
      <c r="K20" s="11">
        <f>('adjusted numbers'!J20-'adjusted numbers'!K20+('adjusted numbers'!K20*0.05)+('adjusted numbers'!L20*0.0025))/'adjusted numbers'!J20</f>
        <v>0.10651440370853457</v>
      </c>
      <c r="L20" s="11">
        <f>('underlying numbers'!J20-'underlying numbers'!K20+('underlying numbers'!K20*0.05)+('underlying numbers'!L20*0.0025))/'underlying numbers'!J20</f>
        <v>0.12964429839249841</v>
      </c>
      <c r="M20" s="5">
        <f t="shared" si="2"/>
        <v>28444</v>
      </c>
      <c r="N20" s="11">
        <f>('adjusted numbers'!M20-'adjusted numbers'!N20+('adjusted numbers'!N20*0.05)+('adjusted numbers'!O20*0.0025))/'adjusted numbers'!M20</f>
        <v>0.11453501538109975</v>
      </c>
      <c r="O20" s="11">
        <f>('underlying numbers'!M20-'underlying numbers'!N20+('underlying numbers'!N20*0.05)+('underlying numbers'!O20*0.0025))/'underlying numbers'!M20</f>
        <v>0.14111921864013513</v>
      </c>
      <c r="P20" s="5">
        <f t="shared" si="2"/>
        <v>28240</v>
      </c>
      <c r="Q20" s="11">
        <f>('adjusted numbers'!P20-'adjusted numbers'!Q20+('adjusted numbers'!Q20*0.05)+('adjusted numbers'!R20*0.0025))/'adjusted numbers'!P20</f>
        <v>0.11840257186780723</v>
      </c>
      <c r="R20" s="11">
        <f>('underlying numbers'!P20-'underlying numbers'!Q20+('underlying numbers'!Q20*0.05)+('underlying numbers'!R20*0.0025))/'underlying numbers'!P20</f>
        <v>0.14666208666906877</v>
      </c>
      <c r="S20" s="5">
        <f t="shared" si="2"/>
        <v>27988</v>
      </c>
      <c r="T20" s="11">
        <f>('adjusted numbers'!S20-'adjusted numbers'!T20+('adjusted numbers'!T20*0.05)+('adjusted numbers'!U20*0.0025))/'adjusted numbers'!S20</f>
        <v>0.11536058252470693</v>
      </c>
      <c r="U20" s="11">
        <f>('underlying numbers'!S20-'underlying numbers'!T20+('underlying numbers'!T20*0.05)+('underlying numbers'!U20*0.0025))/'underlying numbers'!S20</f>
        <v>0.14231632345681181</v>
      </c>
      <c r="V20" s="5">
        <f t="shared" si="2"/>
        <v>28987</v>
      </c>
      <c r="W20" s="11">
        <f>('adjusted numbers'!V20-'adjusted numbers'!W20+('adjusted numbers'!W20*0.05)+('adjusted numbers'!X20*0.0025))/'adjusted numbers'!V20</f>
        <v>0.10657308302875856</v>
      </c>
      <c r="X20" s="11">
        <f>('underlying numbers'!V20-'underlying numbers'!W20+('underlying numbers'!W20*0.05)+('underlying numbers'!X20*0.0025))/'underlying numbers'!V20</f>
        <v>0.12976844094564796</v>
      </c>
      <c r="Y20" s="5">
        <f t="shared" si="2"/>
        <v>29565</v>
      </c>
      <c r="Z20" s="11">
        <f>('adjusted numbers'!Y20-'adjusted numbers'!Z20+('adjusted numbers'!Z20*0.05)+('adjusted numbers'!AA20*0.0025))/'adjusted numbers'!Y20</f>
        <v>9.6275763164070702E-2</v>
      </c>
      <c r="AA20" s="11">
        <f>('underlying numbers'!Y20-'underlying numbers'!Z20+('underlying numbers'!Z20*0.05)+('underlying numbers'!AA20*0.0025))/'underlying numbers'!Y20</f>
        <v>0.11505086546970235</v>
      </c>
      <c r="AB20" s="5">
        <f t="shared" si="2"/>
        <v>29184</v>
      </c>
      <c r="AC20" s="11">
        <f>('adjusted numbers'!AB20-'adjusted numbers'!AC20+('adjusted numbers'!AC20*0.05)+('adjusted numbers'!AD20*0.0025))/'adjusted numbers'!AB20</f>
        <v>9.3340667226926397E-2</v>
      </c>
      <c r="AD20" s="11">
        <f>('underlying numbers'!AB20-'underlying numbers'!AC20+('underlying numbers'!AC20*0.05)+('underlying numbers'!AD20*0.0025))/'underlying numbers'!AB20</f>
        <v>0.11085921750866894</v>
      </c>
      <c r="AE20" s="5">
        <f t="shared" si="2"/>
        <v>31791</v>
      </c>
      <c r="AF20" s="11">
        <f>('adjusted numbers'!AE20-'adjusted numbers'!AF20+('adjusted numbers'!AF20*0.05)+('adjusted numbers'!AG20*0.0025))/'adjusted numbers'!AE20</f>
        <v>9.4426325782957551E-2</v>
      </c>
      <c r="AG20" s="11">
        <f>('underlying numbers'!AE20-'underlying numbers'!AF20+('underlying numbers'!AF20*0.05)+('underlying numbers'!AG20*0.0025))/'underlying numbers'!AE20</f>
        <v>0.11240192969554287</v>
      </c>
    </row>
    <row r="21" spans="1:33" x14ac:dyDescent="0.25">
      <c r="A21" t="s">
        <v>67</v>
      </c>
      <c r="B21" t="s">
        <v>68</v>
      </c>
      <c r="C21" t="s">
        <v>69</v>
      </c>
      <c r="D21" s="1">
        <v>3094</v>
      </c>
      <c r="E21" s="11">
        <f>('adjusted numbers'!D21-'adjusted numbers'!E21+('adjusted numbers'!E21*0.05)+('adjusted numbers'!F21*0.0025))/'adjusted numbers'!D21</f>
        <v>8.2854999999999998E-2</v>
      </c>
      <c r="F21" s="11">
        <f>('underlying numbers'!D21-'underlying numbers'!E21+('underlying numbers'!E21*0.05)+('underlying numbers'!F21*0.0025))/'underlying numbers'!D21</f>
        <v>9.5845000000000027E-2</v>
      </c>
      <c r="G21" s="1">
        <v>2968</v>
      </c>
      <c r="H21" s="11">
        <f>('adjusted numbers'!G21-'adjusted numbers'!H21+('adjusted numbers'!H21*0.05)+('adjusted numbers'!I21*0.0025))/'adjusted numbers'!G21</f>
        <v>8.2857500000000084E-2</v>
      </c>
      <c r="I21" s="11">
        <f>('underlying numbers'!G21-'underlying numbers'!H21+('underlying numbers'!H21*0.05)+('underlying numbers'!I21*0.0025))/'underlying numbers'!G21</f>
        <v>9.5850000000000074E-2</v>
      </c>
      <c r="J21" s="1">
        <v>2863</v>
      </c>
      <c r="K21" s="11">
        <f>('adjusted numbers'!J21-'adjusted numbers'!K21+('adjusted numbers'!K21*0.05)+('adjusted numbers'!L21*0.0025))/'adjusted numbers'!J21</f>
        <v>9.2803750000000088E-2</v>
      </c>
      <c r="L21" s="11">
        <f>('underlying numbers'!J21-'underlying numbers'!K21+('underlying numbers'!K21*0.05)+('underlying numbers'!L21*0.0025))/'underlying numbers'!J21</f>
        <v>0.11008000000000003</v>
      </c>
      <c r="M21" s="1">
        <v>2773</v>
      </c>
      <c r="N21" s="11">
        <f>('adjusted numbers'!M21-'adjusted numbers'!N21+('adjusted numbers'!N21*0.05)+('adjusted numbers'!O21*0.0025))/'adjusted numbers'!M21</f>
        <v>0.10143000000000001</v>
      </c>
      <c r="O21" s="11">
        <f>('underlying numbers'!M21-'underlying numbers'!N21+('underlying numbers'!N21*0.05)+('underlying numbers'!O21*0.0025))/'underlying numbers'!M21</f>
        <v>0.12242499999999992</v>
      </c>
      <c r="P21" s="1">
        <v>2619</v>
      </c>
      <c r="Q21" s="11">
        <f>('adjusted numbers'!P21-'adjusted numbers'!Q21+('adjusted numbers'!Q21*0.05)+('adjusted numbers'!R21*0.0025))/'adjusted numbers'!P21</f>
        <v>0.11968691475000003</v>
      </c>
      <c r="R21" s="11">
        <f>('underlying numbers'!P21-'underlying numbers'!Q21+('underlying numbers'!Q21*0.05)+('underlying numbers'!R21*0.0025))/'underlying numbers'!P21</f>
        <v>0.14853285325000001</v>
      </c>
      <c r="S21" s="1">
        <v>2444</v>
      </c>
      <c r="T21" s="11">
        <f>('adjusted numbers'!S21-'adjusted numbers'!T21+('adjusted numbers'!T21*0.05)+('adjusted numbers'!U21*0.0025))/'adjusted numbers'!S21</f>
        <v>9.3645645624999926E-2</v>
      </c>
      <c r="U21" s="11">
        <f>('underlying numbers'!S21-'underlying numbers'!T21+('underlying numbers'!T21*0.05)+('underlying numbers'!U21*0.0025))/'underlying numbers'!S21</f>
        <v>0.11131339599999986</v>
      </c>
      <c r="V21" s="1">
        <v>2876</v>
      </c>
      <c r="W21" s="11">
        <f>('adjusted numbers'!V21-'adjusted numbers'!W21+('adjusted numbers'!W21*0.05)+('adjusted numbers'!X21*0.0025))/'adjusted numbers'!V21</f>
        <v>0.1040103092499999</v>
      </c>
      <c r="X21" s="11">
        <f>('underlying numbers'!V21-'underlying numbers'!W21+('underlying numbers'!W21*0.05)+('underlying numbers'!X21*0.0025))/'underlying numbers'!V21</f>
        <v>0.12611869124999994</v>
      </c>
      <c r="Y21" s="1">
        <v>2837</v>
      </c>
      <c r="Z21" s="11">
        <f>('adjusted numbers'!Y21-'adjusted numbers'!Z21+('adjusted numbers'!Z21*0.05)+('adjusted numbers'!AA21*0.0025))/'adjusted numbers'!Y21</f>
        <v>0.10053973337499998</v>
      </c>
      <c r="AA21" s="11">
        <f>('underlying numbers'!Y21-'underlying numbers'!Z21+('underlying numbers'!Z21*0.05)+('underlying numbers'!AA21*0.0025))/'underlying numbers'!Y21</f>
        <v>0.12116847449999987</v>
      </c>
      <c r="AB21" s="1">
        <v>3012</v>
      </c>
      <c r="AC21" s="11">
        <f>('adjusted numbers'!AB21-'adjusted numbers'!AC21+('adjusted numbers'!AC21*0.05)+('adjusted numbers'!AD21*0.0025))/'adjusted numbers'!AB21</f>
        <v>9.0706325125000015E-2</v>
      </c>
      <c r="AD21" s="11">
        <f>('underlying numbers'!AB21-'underlying numbers'!AC21+('underlying numbers'!AC21*0.05)+('underlying numbers'!AD21*0.0025))/'underlying numbers'!AB21</f>
        <v>0.10710489049999991</v>
      </c>
      <c r="AE21" s="1">
        <v>3003</v>
      </c>
      <c r="AF21" s="11">
        <f>('adjusted numbers'!AE21-'adjusted numbers'!AF21+('adjusted numbers'!AF21*0.05)+('adjusted numbers'!AG21*0.0025))/'adjusted numbers'!AE21</f>
        <v>8.6394404875000066E-2</v>
      </c>
      <c r="AG21" s="11">
        <f>('underlying numbers'!AE21-'underlying numbers'!AF21+('underlying numbers'!AF21*0.05)+('underlying numbers'!AG21*0.0025))/'underlying numbers'!AE21</f>
        <v>0.10092985475000006</v>
      </c>
    </row>
    <row r="22" spans="1:33" x14ac:dyDescent="0.25">
      <c r="A22" t="s">
        <v>70</v>
      </c>
      <c r="B22" t="s">
        <v>71</v>
      </c>
      <c r="C22" t="s">
        <v>69</v>
      </c>
      <c r="D22" s="1">
        <v>2042</v>
      </c>
      <c r="E22" s="11">
        <f>('adjusted numbers'!D22-'adjusted numbers'!E22+('adjusted numbers'!E22*0.05)+('adjusted numbers'!F22*0.0025))/'adjusted numbers'!D22</f>
        <v>9.1450000000000059E-2</v>
      </c>
      <c r="F22" s="11">
        <f>('underlying numbers'!D22-'underlying numbers'!E22+('underlying numbers'!E22*0.05)+('underlying numbers'!F22*0.0025))/'underlying numbers'!D22</f>
        <v>0.10812750000000003</v>
      </c>
      <c r="G22" s="1">
        <v>2156</v>
      </c>
      <c r="H22" s="11">
        <f>('adjusted numbers'!G22-'adjusted numbers'!H22+('adjusted numbers'!H22*0.05)+('adjusted numbers'!I22*0.0025))/'adjusted numbers'!G22</f>
        <v>8.4820000000000034E-2</v>
      </c>
      <c r="I22" s="11">
        <f>('underlying numbers'!G22-'underlying numbers'!H22+('underlying numbers'!H22*0.05)+('underlying numbers'!I22*0.0025))/'underlying numbers'!G22</f>
        <v>9.8642500000000105E-2</v>
      </c>
      <c r="J22" s="1">
        <v>2115</v>
      </c>
      <c r="K22" s="11">
        <f>('adjusted numbers'!J22-'adjusted numbers'!K22+('adjusted numbers'!K22*0.05)+('adjusted numbers'!L22*0.0025))/'adjusted numbers'!J22</f>
        <v>9.7404999999999978E-2</v>
      </c>
      <c r="L22" s="11">
        <f>('underlying numbers'!J22-'underlying numbers'!K22+('underlying numbers'!K22*0.05)+('underlying numbers'!L22*0.0025))/'underlying numbers'!J22</f>
        <v>0.11663999999999999</v>
      </c>
      <c r="M22" s="1">
        <v>2094</v>
      </c>
      <c r="N22" s="11">
        <f>('adjusted numbers'!M22-'adjusted numbers'!N22+('adjusted numbers'!N22*0.05)+('adjusted numbers'!O22*0.0025))/'adjusted numbers'!M22</f>
        <v>0.11264875000000001</v>
      </c>
      <c r="O22" s="11">
        <f>('underlying numbers'!M22-'underlying numbers'!N22+('underlying numbers'!N22*0.05)+('underlying numbers'!O22*0.0025))/'underlying numbers'!M22</f>
        <v>0.13844499999999993</v>
      </c>
      <c r="P22" s="1">
        <v>2097</v>
      </c>
      <c r="Q22" s="11">
        <f>('adjusted numbers'!P22-'adjusted numbers'!Q22+('adjusted numbers'!Q22*0.05)+('adjusted numbers'!R22*0.0025))/'adjusted numbers'!P22</f>
        <v>0.12568190037499999</v>
      </c>
      <c r="R22" s="11">
        <f>('underlying numbers'!P22-'underlying numbers'!Q22+('underlying numbers'!Q22*0.05)+('underlying numbers'!R22*0.0025))/'underlying numbers'!P22</f>
        <v>0.15709939024999989</v>
      </c>
      <c r="S22" s="1">
        <v>1857</v>
      </c>
      <c r="T22" s="11">
        <f>('adjusted numbers'!S22-'adjusted numbers'!T22+('adjusted numbers'!T22*0.05)+('adjusted numbers'!U22*0.0025))/'adjusted numbers'!S22</f>
        <v>0.100184439375</v>
      </c>
      <c r="U22" s="11">
        <f>('underlying numbers'!S22-'underlying numbers'!T22+('underlying numbers'!T22*0.05)+('underlying numbers'!U22*0.0025))/'underlying numbers'!S22</f>
        <v>0.12062870525000002</v>
      </c>
      <c r="V22" s="1">
        <v>2240</v>
      </c>
      <c r="W22" s="11">
        <f>('adjusted numbers'!V22-'adjusted numbers'!W22+('adjusted numbers'!W22*0.05)+('adjusted numbers'!X22*0.0025))/'adjusted numbers'!V22</f>
        <v>0.10794700562499999</v>
      </c>
      <c r="X22" s="11">
        <f>('underlying numbers'!V22-'underlying numbers'!W22+('underlying numbers'!W22*0.05)+('underlying numbers'!X22*0.0025))/'underlying numbers'!V22</f>
        <v>0.13171096474999994</v>
      </c>
      <c r="Y22" s="1">
        <v>2211</v>
      </c>
      <c r="Z22" s="11">
        <f>('adjusted numbers'!Y22-'adjusted numbers'!Z22+('adjusted numbers'!Z22*0.05)+('adjusted numbers'!AA22*0.0025))/'adjusted numbers'!Y22</f>
        <v>9.6407698875000142E-2</v>
      </c>
      <c r="AA22" s="11">
        <f>('underlying numbers'!Y22-'underlying numbers'!Z22+('underlying numbers'!Z22*0.05)+('underlying numbers'!AA22*0.0025))/'underlying numbers'!Y22</f>
        <v>0.11521704600000017</v>
      </c>
      <c r="AB22" s="1">
        <v>2319</v>
      </c>
      <c r="AC22" s="11">
        <f>('adjusted numbers'!AB22-'adjusted numbers'!AC22+('adjusted numbers'!AC22*0.05)+('adjusted numbers'!AD22*0.0025))/'adjusted numbers'!AB22</f>
        <v>8.8094582124999918E-2</v>
      </c>
      <c r="AD22" s="11">
        <f>('underlying numbers'!AB22-'underlying numbers'!AC22+('underlying numbers'!AC22*0.05)+('underlying numbers'!AD22*0.0025))/'underlying numbers'!AB22</f>
        <v>0.10334093274999996</v>
      </c>
      <c r="AE22" s="1">
        <v>2361</v>
      </c>
      <c r="AF22" s="11">
        <f>('adjusted numbers'!AE22-'adjusted numbers'!AF22+('adjusted numbers'!AF22*0.05)+('adjusted numbers'!AG22*0.0025))/'adjusted numbers'!AE22</f>
        <v>8.7764177499999957E-2</v>
      </c>
      <c r="AG22" s="11">
        <f>('underlying numbers'!AE22-'underlying numbers'!AF22+('underlying numbers'!AF22*0.05)+('underlying numbers'!AG22*0.0025))/'underlying numbers'!AE22</f>
        <v>0.10288223699999997</v>
      </c>
    </row>
    <row r="23" spans="1:33" x14ac:dyDescent="0.25">
      <c r="A23" t="s">
        <v>72</v>
      </c>
      <c r="B23" t="s">
        <v>73</v>
      </c>
      <c r="C23" t="s">
        <v>69</v>
      </c>
      <c r="D23" s="1">
        <v>4750</v>
      </c>
      <c r="E23" s="11">
        <f>('adjusted numbers'!D23-'adjusted numbers'!E23+('adjusted numbers'!E23*0.05)+('adjusted numbers'!F23*0.0025))/'adjusted numbers'!D23</f>
        <v>0.11352896342105265</v>
      </c>
      <c r="F23" s="11">
        <f>('underlying numbers'!D23-'underlying numbers'!E23+('underlying numbers'!E23*0.05)+('underlying numbers'!F23*0.0025))/'underlying numbers'!D23</f>
        <v>0.13969011947368429</v>
      </c>
      <c r="G23" s="1">
        <v>4567</v>
      </c>
      <c r="H23" s="11">
        <f>('adjusted numbers'!G23-'adjusted numbers'!H23+('adjusted numbers'!H23*0.05)+('adjusted numbers'!I23*0.0025))/'adjusted numbers'!G23</f>
        <v>0.11762973724545639</v>
      </c>
      <c r="I23" s="11">
        <f>('underlying numbers'!G23-'underlying numbers'!H23+('underlying numbers'!H23*0.05)+('underlying numbers'!I23*0.0025))/'underlying numbers'!G23</f>
        <v>0.14554468633676346</v>
      </c>
      <c r="J23" s="1">
        <v>4587</v>
      </c>
      <c r="K23" s="11">
        <f>('adjusted numbers'!J23-'adjusted numbers'!K23+('adjusted numbers'!K23*0.05)+('adjusted numbers'!L23*0.0025))/'adjusted numbers'!J23</f>
        <v>0.12936711576193594</v>
      </c>
      <c r="L23" s="11">
        <f>('underlying numbers'!J23-'underlying numbers'!K23+('underlying numbers'!K23*0.05)+('underlying numbers'!L23*0.0025))/'underlying numbers'!J23</f>
        <v>0.16232341835622419</v>
      </c>
      <c r="M23" s="1">
        <v>4416</v>
      </c>
      <c r="N23" s="11">
        <f>('adjusted numbers'!M23-'adjusted numbers'!N23+('adjusted numbers'!N23*0.05)+('adjusted numbers'!O23*0.0025))/'adjusted numbers'!M23</f>
        <v>0.13399827445652185</v>
      </c>
      <c r="O23" s="11">
        <f>('underlying numbers'!M23-'underlying numbers'!N23+('underlying numbers'!N23*0.05)+('underlying numbers'!O23*0.0025))/'underlying numbers'!M23</f>
        <v>0.16894659307065227</v>
      </c>
      <c r="P23" s="1">
        <v>4482</v>
      </c>
      <c r="Q23" s="11">
        <f>('adjusted numbers'!P23-'adjusted numbers'!Q23+('adjusted numbers'!Q23*0.05)+('adjusted numbers'!R23*0.0025))/'adjusted numbers'!P23</f>
        <v>0.14617607837500005</v>
      </c>
      <c r="R23" s="11">
        <f>('underlying numbers'!P23-'underlying numbers'!Q23+('underlying numbers'!Q23*0.05)+('underlying numbers'!R23*0.0025))/'underlying numbers'!P23</f>
        <v>0.18636878724999997</v>
      </c>
      <c r="S23" s="6">
        <v>4278</v>
      </c>
      <c r="T23" s="11">
        <f>('adjusted numbers'!S23-'adjusted numbers'!T23+('adjusted numbers'!T23*0.05)+('adjusted numbers'!U23*0.0025))/'adjusted numbers'!S23</f>
        <v>0.14214147966339413</v>
      </c>
      <c r="U23" s="11">
        <f>('underlying numbers'!S23-'underlying numbers'!T23+('underlying numbers'!T23*0.05)+('underlying numbers'!U23*0.0025))/'underlying numbers'!S23</f>
        <v>0.18060250116877044</v>
      </c>
      <c r="V23" s="1">
        <v>4857</v>
      </c>
      <c r="W23" s="11">
        <f>('adjusted numbers'!V23-'adjusted numbers'!W23+('adjusted numbers'!W23*0.05)+('adjusted numbers'!X23*0.0025))/'adjusted numbers'!V23</f>
        <v>0.13140880674999994</v>
      </c>
      <c r="X23" s="11">
        <f>('underlying numbers'!V23-'underlying numbers'!W23+('underlying numbers'!W23*0.05)+('underlying numbers'!X23*0.0025))/'underlying numbers'!V23</f>
        <v>0.16523833774999991</v>
      </c>
      <c r="Y23" s="1">
        <v>5042</v>
      </c>
      <c r="Z23" s="11">
        <f>('adjusted numbers'!Y23-'adjusted numbers'!Z23+('adjusted numbers'!Z23*0.05)+('adjusted numbers'!AA23*0.0025))/'adjusted numbers'!Y23</f>
        <v>0.11341158762500007</v>
      </c>
      <c r="AA23" s="11">
        <f>('underlying numbers'!Y23-'underlying numbers'!Z23+('underlying numbers'!Z23*0.05)+('underlying numbers'!AA23*0.0025))/'underlying numbers'!Y23</f>
        <v>0.13950812449999997</v>
      </c>
      <c r="AB23" s="1">
        <v>5100</v>
      </c>
      <c r="AC23" s="11">
        <f>('adjusted numbers'!AB23-'adjusted numbers'!AC23+('adjusted numbers'!AC23*0.05)+('adjusted numbers'!AD23*0.0025))/'adjusted numbers'!AB23</f>
        <v>0.11013774374999989</v>
      </c>
      <c r="AD23" s="11">
        <f>('underlying numbers'!AB23-'underlying numbers'!AC23+('underlying numbers'!AC23*0.05)+('underlying numbers'!AD23*0.0025))/'underlying numbers'!AB23</f>
        <v>0.13483676274999989</v>
      </c>
      <c r="AE23" s="1">
        <v>5400</v>
      </c>
      <c r="AF23" s="11">
        <f>('adjusted numbers'!AE23-'adjusted numbers'!AF23+('adjusted numbers'!AF23*0.05)+('adjusted numbers'!AG23*0.0025))/'adjusted numbers'!AE23</f>
        <v>0.10682128149999998</v>
      </c>
      <c r="AG23" s="11">
        <f>('underlying numbers'!AE23-'underlying numbers'!AF23+('underlying numbers'!AF23*0.05)+('underlying numbers'!AG23*0.0025))/'underlying numbers'!AE23</f>
        <v>0.1301036824999999</v>
      </c>
    </row>
    <row r="24" spans="1:33" x14ac:dyDescent="0.25">
      <c r="A24" t="s">
        <v>74</v>
      </c>
      <c r="B24" t="s">
        <v>75</v>
      </c>
      <c r="C24" t="s">
        <v>69</v>
      </c>
      <c r="D24" s="1">
        <v>5669</v>
      </c>
      <c r="E24" s="11">
        <f>('adjusted numbers'!D24-'adjusted numbers'!E24+('adjusted numbers'!E24*0.05)+('adjusted numbers'!F24*0.0025))/'adjusted numbers'!D24</f>
        <v>8.9019360116422988E-2</v>
      </c>
      <c r="F24" s="11">
        <f>('underlying numbers'!D24-'underlying numbers'!E24+('underlying numbers'!E24*0.05)+('underlying numbers'!F24*0.0025))/'underlying numbers'!D24</f>
        <v>0.10466275048509482</v>
      </c>
      <c r="G24" s="1">
        <v>5748</v>
      </c>
      <c r="H24" s="11">
        <f>('adjusted numbers'!G24-'adjusted numbers'!H24+('adjusted numbers'!H24*0.05)+('adjusted numbers'!I24*0.0025))/'adjusted numbers'!G24</f>
        <v>9.6436776704941107E-2</v>
      </c>
      <c r="I24" s="11">
        <f>('underlying numbers'!G24-'underlying numbers'!H24+('underlying numbers'!H24*0.05)+('underlying numbers'!I24*0.0025))/'underlying numbers'!G24</f>
        <v>0.11525725948155911</v>
      </c>
      <c r="J24" s="1">
        <v>6069</v>
      </c>
      <c r="K24" s="11">
        <f>('adjusted numbers'!J24-'adjusted numbers'!K24+('adjusted numbers'!K24*0.05)+('adjusted numbers'!L24*0.0025))/'adjusted numbers'!J24</f>
        <v>0.11109134989289815</v>
      </c>
      <c r="L24" s="11">
        <f>('underlying numbers'!J24-'underlying numbers'!K24+('underlying numbers'!K24*0.05)+('underlying numbers'!L24*0.0025))/'underlying numbers'!J24</f>
        <v>0.13618627698138058</v>
      </c>
      <c r="M24" s="1">
        <v>5266</v>
      </c>
      <c r="N24" s="11">
        <f>('adjusted numbers'!M24-'adjusted numbers'!N24+('adjusted numbers'!N24*0.05)+('adjusted numbers'!O24*0.0025))/'adjusted numbers'!M24</f>
        <v>0.12218298495062667</v>
      </c>
      <c r="O24" s="11">
        <f>('underlying numbers'!M24-'underlying numbers'!N24+('underlying numbers'!N24*0.05)+('underlying numbers'!O24*0.0025))/'underlying numbers'!M24</f>
        <v>0.15209126234333462</v>
      </c>
      <c r="P24" s="1">
        <v>5168</v>
      </c>
      <c r="Q24" s="11">
        <f>('adjusted numbers'!P24-'adjusted numbers'!Q24+('adjusted numbers'!Q24*0.05)+('adjusted numbers'!R24*0.0025))/'adjusted numbers'!P24</f>
        <v>0.14108744212499996</v>
      </c>
      <c r="R24" s="11">
        <f>('underlying numbers'!P24-'underlying numbers'!Q24+('underlying numbers'!Q24*0.05)+('underlying numbers'!R24*0.0025))/'underlying numbers'!P24</f>
        <v>0.17912729450000003</v>
      </c>
      <c r="S24" s="1">
        <v>5333</v>
      </c>
      <c r="T24" s="11">
        <f>('adjusted numbers'!S24-'adjusted numbers'!T24+('adjusted numbers'!T24*0.05)+('adjusted numbers'!U24*0.0025))/'adjusted numbers'!S24</f>
        <v>0.12057289212500001</v>
      </c>
      <c r="U24" s="11">
        <f>('underlying numbers'!S24-'underlying numbers'!T24+('underlying numbers'!T24*0.05)+('underlying numbers'!U24*0.0025))/'underlying numbers'!S24</f>
        <v>0.14978442424999999</v>
      </c>
      <c r="V24" s="1">
        <v>5602</v>
      </c>
      <c r="W24" s="11">
        <f>('adjusted numbers'!V24-'adjusted numbers'!W24+('adjusted numbers'!W24*0.05)+('adjusted numbers'!X24*0.0025))/'adjusted numbers'!V24</f>
        <v>0.11410834962499998</v>
      </c>
      <c r="X24" s="11">
        <f>('underlying numbers'!V24-'underlying numbers'!W24+('underlying numbers'!W24*0.05)+('underlying numbers'!X24*0.0025))/'underlying numbers'!V24</f>
        <v>0.14054087174999996</v>
      </c>
      <c r="Y24" s="1">
        <v>5449</v>
      </c>
      <c r="Z24" s="11">
        <f>('adjusted numbers'!Y24-'adjusted numbers'!Z24+('adjusted numbers'!Z24*0.05)+('adjusted numbers'!AA24*0.0025))/'adjusted numbers'!Y24</f>
        <v>0.10201893250000009</v>
      </c>
      <c r="AA24" s="11">
        <f>('underlying numbers'!Y24-'underlying numbers'!Z24+('underlying numbers'!Z24*0.05)+('underlying numbers'!AA24*0.0025))/'underlying numbers'!Y24</f>
        <v>0.12327213725000005</v>
      </c>
      <c r="AB24" s="1">
        <v>5042</v>
      </c>
      <c r="AC24" s="11">
        <f>('adjusted numbers'!AB24-'adjusted numbers'!AC24+('adjusted numbers'!AC24*0.05)+('adjusted numbers'!AD24*0.0025))/'adjusted numbers'!AB24</f>
        <v>8.4910256125000041E-2</v>
      </c>
      <c r="AD24" s="11">
        <f>('underlying numbers'!AB24-'underlying numbers'!AC24+('underlying numbers'!AC24*0.05)+('underlying numbers'!AD24*0.0025))/'underlying numbers'!AB24</f>
        <v>9.8827353500000062E-2</v>
      </c>
      <c r="AE24" s="1">
        <v>5595</v>
      </c>
      <c r="AF24" s="11">
        <f>('adjusted numbers'!AE24-'adjusted numbers'!AF24+('adjusted numbers'!AF24*0.05)+('adjusted numbers'!AG24*0.0025))/'adjusted numbers'!AE24</f>
        <v>8.6849403249999915E-2</v>
      </c>
      <c r="AG24" s="11">
        <f>('underlying numbers'!AE24-'underlying numbers'!AF24+('underlying numbers'!AF24*0.05)+('underlying numbers'!AG24*0.0025))/'underlying numbers'!AE24</f>
        <v>0.1015647672499999</v>
      </c>
    </row>
    <row r="25" spans="1:33" s="4" customFormat="1" x14ac:dyDescent="0.25">
      <c r="A25" s="4" t="s">
        <v>437</v>
      </c>
      <c r="B25" s="4" t="s">
        <v>433</v>
      </c>
      <c r="C25" t="s">
        <v>69</v>
      </c>
      <c r="D25" s="5">
        <f>SUM(D21:D24)</f>
        <v>15555</v>
      </c>
      <c r="E25" s="11">
        <f>('adjusted numbers'!D25-'adjusted numbers'!E25+('adjusted numbers'!E25*0.05)+('adjusted numbers'!F25*0.0025))/'adjusted numbers'!D25</f>
        <v>9.5596759803921766E-2</v>
      </c>
      <c r="F25" s="11">
        <f>('underlying numbers'!D25-'underlying numbers'!E25+('underlying numbers'!E25*0.05)+('underlying numbers'!F25*0.0025))/'underlying numbers'!D25</f>
        <v>0.11405991546126669</v>
      </c>
      <c r="G25" s="5">
        <f t="shared" ref="G25:AE25" si="3">SUM(G21:G24)</f>
        <v>15439</v>
      </c>
      <c r="H25" s="11">
        <f>('adjusted numbers'!G25-'adjusted numbers'!H25+('adjusted numbers'!H25*0.05)+('adjusted numbers'!I25*0.0025))/'adjusted numbers'!G25</f>
        <v>9.8473125364337152E-2</v>
      </c>
      <c r="I25" s="11">
        <f>('underlying numbers'!G25-'underlying numbers'!H25+('underlying numbers'!H25*0.05)+('underlying numbers'!I25*0.0025))/'underlying numbers'!G25</f>
        <v>0.11816551201502698</v>
      </c>
      <c r="J25" s="5">
        <f t="shared" si="3"/>
        <v>15634</v>
      </c>
      <c r="K25" s="11">
        <f>('adjusted numbers'!J25-'adjusted numbers'!K25+('adjusted numbers'!K25*0.05)+('adjusted numbers'!L25*0.0025))/'adjusted numbers'!J25</f>
        <v>0.11125297900409367</v>
      </c>
      <c r="L25" s="11">
        <f>('underlying numbers'!J25-'underlying numbers'!K25+('underlying numbers'!K25*0.05)+('underlying numbers'!L25*0.0025))/'underlying numbers'!J25</f>
        <v>0.13642987559165926</v>
      </c>
      <c r="M25" s="5">
        <f t="shared" si="3"/>
        <v>14549</v>
      </c>
      <c r="N25" s="11">
        <f>('adjusted numbers'!M25-'adjusted numbers'!N25+('adjusted numbers'!N25*0.05)+('adjusted numbers'!O25*0.0025))/'adjusted numbers'!M25</f>
        <v>0.1204415321499759</v>
      </c>
      <c r="O25" s="11">
        <f>('underlying numbers'!M25-'underlying numbers'!N25+('underlying numbers'!N25*0.05)+('underlying numbers'!O25*0.0025))/'underlying numbers'!M25</f>
        <v>0.14958891315554335</v>
      </c>
      <c r="P25" s="5">
        <f t="shared" si="3"/>
        <v>14366</v>
      </c>
      <c r="Q25" s="11">
        <f>('adjusted numbers'!P25-'adjusted numbers'!Q25+('adjusted numbers'!Q25*0.05)+('adjusted numbers'!R25*0.0025))/'adjusted numbers'!P25</f>
        <v>0.13652485444768026</v>
      </c>
      <c r="R25" s="11">
        <f>('underlying numbers'!P25-'underlying numbers'!Q25+('underlying numbers'!Q25*0.05)+('underlying numbers'!R25*0.0025))/'underlying numbers'!P25</f>
        <v>0.17259360479232219</v>
      </c>
      <c r="S25" s="5">
        <f t="shared" si="3"/>
        <v>13912</v>
      </c>
      <c r="T25" s="11">
        <f>('adjusted numbers'!S25-'adjusted numbers'!T25+('adjusted numbers'!T25*0.05)+('adjusted numbers'!U25*0.0025))/'adjusted numbers'!S25</f>
        <v>0.1197533744630175</v>
      </c>
      <c r="U25" s="11">
        <f>('underlying numbers'!S25-'underlying numbers'!T25+('underlying numbers'!T25*0.05)+('underlying numbers'!U25*0.0025))/'underlying numbers'!S25</f>
        <v>0.14861093156975985</v>
      </c>
      <c r="V25" s="5">
        <f t="shared" si="3"/>
        <v>15575</v>
      </c>
      <c r="W25" s="11">
        <f>('adjusted numbers'!V25-'adjusted numbers'!W25+('adjusted numbers'!W25*0.05)+('adjusted numbers'!X25*0.0025))/'adjusted numbers'!V25</f>
        <v>0.11675264789643661</v>
      </c>
      <c r="X25" s="11">
        <f>('underlying numbers'!V25-'underlying numbers'!W25+('underlying numbers'!W25*0.05)+('underlying numbers'!X25*0.0025))/'underlying numbers'!V25</f>
        <v>0.144309629988459</v>
      </c>
      <c r="Y25" s="5">
        <f t="shared" si="3"/>
        <v>15539</v>
      </c>
      <c r="Z25" s="11">
        <f>('adjusted numbers'!Y25-'adjusted numbers'!Z25+('adjusted numbers'!Z25*0.05)+('adjusted numbers'!AA25*0.0025))/'adjusted numbers'!Y25</f>
        <v>0.10464708371164497</v>
      </c>
      <c r="AA25" s="11">
        <f>('underlying numbers'!Y25-'underlying numbers'!Z25+('underlying numbers'!Z25*0.05)+('underlying numbers'!AA25*0.0025))/'underlying numbers'!Y25</f>
        <v>0.12701008369050457</v>
      </c>
      <c r="AB25" s="5">
        <f t="shared" si="3"/>
        <v>15473</v>
      </c>
      <c r="AC25" s="11">
        <f>('adjusted numbers'!AB25-'adjusted numbers'!AC25+('adjusted numbers'!AC25*0.05)+('adjusted numbers'!AD25*0.0025))/'adjusted numbers'!AB25</f>
        <v>9.4830917839567222E-2</v>
      </c>
      <c r="AD25" s="11">
        <f>('underlying numbers'!AB25-'underlying numbers'!AC25+('underlying numbers'!AC25*0.05)+('underlying numbers'!AD25*0.0025))/'underlying numbers'!AB25</f>
        <v>0.11298407287567047</v>
      </c>
      <c r="AE25" s="5">
        <f t="shared" si="3"/>
        <v>16359</v>
      </c>
      <c r="AF25" s="11">
        <f>('adjusted numbers'!AE25-'adjusted numbers'!AF25+('adjusted numbers'!AF25*0.05)+('adjusted numbers'!AG25*0.0025))/'adjusted numbers'!AE25</f>
        <v>9.3490491607119919E-2</v>
      </c>
      <c r="AG25" s="11">
        <f>('underlying numbers'!AE25-'underlying numbers'!AF25+('underlying numbers'!AF25*0.05)+('underlying numbers'!AG25*0.0025))/'underlying numbers'!AE25</f>
        <v>0.1110588711800843</v>
      </c>
    </row>
    <row r="26" spans="1:33" x14ac:dyDescent="0.25">
      <c r="A26" t="s">
        <v>76</v>
      </c>
      <c r="B26" t="s">
        <v>77</v>
      </c>
      <c r="C26" t="s">
        <v>78</v>
      </c>
      <c r="D26" s="1">
        <v>2494</v>
      </c>
      <c r="E26" s="11">
        <f>('adjusted numbers'!D26-'adjusted numbers'!E26+('adjusted numbers'!E26*0.05)+('adjusted numbers'!F26*0.0025))/'adjusted numbers'!D26</f>
        <v>0.11924624999999985</v>
      </c>
      <c r="F26" s="11">
        <f>('underlying numbers'!D26-'underlying numbers'!E26+('underlying numbers'!E26*0.05)+('underlying numbers'!F26*0.0025))/'underlying numbers'!D26</f>
        <v>0.14786499999999991</v>
      </c>
      <c r="G26" s="1">
        <v>2525</v>
      </c>
      <c r="H26" s="11">
        <f>('adjusted numbers'!G26-'adjusted numbers'!H26+('adjusted numbers'!H26*0.05)+('adjusted numbers'!I26*0.0025))/'adjusted numbers'!G26</f>
        <v>0.12057874999999992</v>
      </c>
      <c r="I26" s="11">
        <f>('underlying numbers'!G26-'underlying numbers'!H26+('underlying numbers'!H26*0.05)+('underlying numbers'!I26*0.0025))/'underlying numbers'!G26</f>
        <v>0.14977499999999996</v>
      </c>
      <c r="J26" s="1">
        <v>2593</v>
      </c>
      <c r="K26" s="11">
        <f>('adjusted numbers'!J26-'adjusted numbers'!K26+('adjusted numbers'!K26*0.05)+('adjusted numbers'!L26*0.0025))/'adjusted numbers'!J26</f>
        <v>0.14973875</v>
      </c>
      <c r="L26" s="11">
        <f>('underlying numbers'!J26-'underlying numbers'!K26+('underlying numbers'!K26*0.05)+('underlying numbers'!L26*0.0025))/'underlying numbers'!J26</f>
        <v>0.1914850000000001</v>
      </c>
      <c r="M26" s="1">
        <v>2454</v>
      </c>
      <c r="N26" s="11">
        <f>('adjusted numbers'!M26-'adjusted numbers'!N26+('adjusted numbers'!N26*0.05)+('adjusted numbers'!O26*0.0025))/'adjusted numbers'!M26</f>
        <v>0.15967000000000009</v>
      </c>
      <c r="O26" s="11">
        <f>('underlying numbers'!M26-'underlying numbers'!N26+('underlying numbers'!N26*0.05)+('underlying numbers'!O26*0.0025))/'underlying numbers'!M26</f>
        <v>0.20568500000000006</v>
      </c>
      <c r="P26" s="1">
        <v>2429</v>
      </c>
      <c r="Q26" s="11">
        <f>('adjusted numbers'!P26-'adjusted numbers'!Q26+('adjusted numbers'!Q26*0.05)+('adjusted numbers'!R26*0.0025))/'adjusted numbers'!P26</f>
        <v>0.17891782212499996</v>
      </c>
      <c r="R26" s="11">
        <f>('underlying numbers'!P26-'underlying numbers'!Q26+('underlying numbers'!Q26*0.05)+('underlying numbers'!R26*0.0025))/'underlying numbers'!P26</f>
        <v>0.23322363125000006</v>
      </c>
      <c r="S26" s="1">
        <v>2771</v>
      </c>
      <c r="T26" s="11">
        <f>('adjusted numbers'!S26-'adjusted numbers'!T26+('adjusted numbers'!T26*0.05)+('adjusted numbers'!U26*0.0025))/'adjusted numbers'!S26</f>
        <v>0.17492562050000005</v>
      </c>
      <c r="U26" s="11">
        <f>('underlying numbers'!S26-'underlying numbers'!T26+('underlying numbers'!T26*0.05)+('underlying numbers'!U26*0.0025))/'underlying numbers'!S26</f>
        <v>0.22746398649999996</v>
      </c>
      <c r="V26" s="1">
        <v>2298</v>
      </c>
      <c r="W26" s="11">
        <f>('adjusted numbers'!V26-'adjusted numbers'!W26+('adjusted numbers'!W26*0.05)+('adjusted numbers'!X26*0.0025))/'adjusted numbers'!V26</f>
        <v>0.12357262587500002</v>
      </c>
      <c r="X26" s="11">
        <f>('underlying numbers'!V26-'underlying numbers'!W26+('underlying numbers'!W26*0.05)+('underlying numbers'!X26*0.0025))/'underlying numbers'!V26</f>
        <v>0.15406977749999998</v>
      </c>
      <c r="Y26" s="1">
        <v>2329</v>
      </c>
      <c r="Z26" s="11">
        <f>('adjusted numbers'!Y26-'adjusted numbers'!Z26+('adjusted numbers'!Z26*0.05)+('adjusted numbers'!AA26*0.0025))/'adjusted numbers'!Y26</f>
        <v>0.10019263737500005</v>
      </c>
      <c r="AA26" s="11">
        <f>('underlying numbers'!Y26-'underlying numbers'!Z26+('underlying numbers'!Z26*0.05)+('underlying numbers'!AA26*0.0025))/'underlying numbers'!Y26</f>
        <v>0.12065472750000003</v>
      </c>
      <c r="AB26" s="1">
        <v>2360</v>
      </c>
      <c r="AC26" s="11">
        <f>('adjusted numbers'!AB26-'adjusted numbers'!AC26+('adjusted numbers'!AC26*0.05)+('adjusted numbers'!AD26*0.0025))/'adjusted numbers'!AB26</f>
        <v>0.10405773187499991</v>
      </c>
      <c r="AD26" s="11">
        <f>('underlying numbers'!AB26-'underlying numbers'!AC26+('underlying numbers'!AC26*0.05)+('underlying numbers'!AD26*0.0025))/'underlying numbers'!AB26</f>
        <v>0.12618326099999999</v>
      </c>
      <c r="AE26" s="1">
        <v>2584</v>
      </c>
      <c r="AF26" s="11">
        <f>('adjusted numbers'!AE26-'adjusted numbers'!AF26+('adjusted numbers'!AF26*0.05)+('adjusted numbers'!AG26*0.0025))/'adjusted numbers'!AE26</f>
        <v>0.11294409924999989</v>
      </c>
      <c r="AG26" s="11">
        <f>('underlying numbers'!AE26-'underlying numbers'!AF26+('underlying numbers'!AF26*0.05)+('underlying numbers'!AG26*0.0025))/'underlying numbers'!AE26</f>
        <v>0.13891063274999987</v>
      </c>
    </row>
    <row r="27" spans="1:33" x14ac:dyDescent="0.25">
      <c r="A27" t="s">
        <v>79</v>
      </c>
      <c r="B27" t="s">
        <v>80</v>
      </c>
      <c r="C27" t="s">
        <v>78</v>
      </c>
      <c r="D27" s="1">
        <v>3662</v>
      </c>
      <c r="E27" s="11">
        <f>('adjusted numbers'!D27-'adjusted numbers'!E27+('adjusted numbers'!E27*0.05)+('adjusted numbers'!F27*0.0025))/'adjusted numbers'!D27</f>
        <v>9.291284680502418E-2</v>
      </c>
      <c r="F27" s="11">
        <f>('underlying numbers'!D27-'underlying numbers'!E27+('underlying numbers'!E27*0.05)+('underlying numbers'!F27*0.0025))/'underlying numbers'!D27</f>
        <v>0.11018438694702298</v>
      </c>
      <c r="G27" s="1">
        <v>3686</v>
      </c>
      <c r="H27" s="11">
        <f>('adjusted numbers'!G27-'adjusted numbers'!H27+('adjusted numbers'!H27*0.05)+('adjusted numbers'!I27*0.0025))/'adjusted numbers'!G27</f>
        <v>9.5650472734671504E-2</v>
      </c>
      <c r="I27" s="11">
        <f>('underlying numbers'!G27-'underlying numbers'!H27+('underlying numbers'!H27*0.05)+('underlying numbers'!I27*0.0025))/'underlying numbers'!G27</f>
        <v>0.11408975040694487</v>
      </c>
      <c r="J27" s="1">
        <v>3452</v>
      </c>
      <c r="K27" s="11">
        <f>('adjusted numbers'!J27-'adjusted numbers'!K27+('adjusted numbers'!K27*0.05)+('adjusted numbers'!L27*0.0025))/'adjusted numbers'!J27</f>
        <v>0.10582386659907318</v>
      </c>
      <c r="L27" s="11">
        <f>('underlying numbers'!J27-'underlying numbers'!K27+('underlying numbers'!K27*0.05)+('underlying numbers'!L27*0.0025))/'underlying numbers'!J27</f>
        <v>0.12865728128621121</v>
      </c>
      <c r="M27" s="1">
        <v>3406</v>
      </c>
      <c r="N27" s="11">
        <f>('adjusted numbers'!M27-'adjusted numbers'!N27+('adjusted numbers'!N27*0.05)+('adjusted numbers'!O27*0.0025))/'adjusted numbers'!M27</f>
        <v>0.11137875513799153</v>
      </c>
      <c r="O27" s="11">
        <f>('underlying numbers'!M27-'underlying numbers'!N27+('underlying numbers'!N27*0.05)+('underlying numbers'!O27*0.0025))/'underlying numbers'!M27</f>
        <v>0.13659949500880758</v>
      </c>
      <c r="P27" s="1">
        <v>3350</v>
      </c>
      <c r="Q27" s="11">
        <f>('adjusted numbers'!P27-'adjusted numbers'!Q27+('adjusted numbers'!Q27*0.05)+('adjusted numbers'!R27*0.0025))/'adjusted numbers'!P27</f>
        <v>0.11601305775000001</v>
      </c>
      <c r="R27" s="11">
        <f>('underlying numbers'!P27-'underlying numbers'!Q27+('underlying numbers'!Q27*0.05)+('underlying numbers'!R27*0.0025))/'underlying numbers'!P27</f>
        <v>0.1432410420000001</v>
      </c>
      <c r="S27" s="1">
        <v>3318</v>
      </c>
      <c r="T27" s="11">
        <f>('adjusted numbers'!S27-'adjusted numbers'!T27+('adjusted numbers'!T27*0.05)+('adjusted numbers'!U27*0.0025))/'adjusted numbers'!S27</f>
        <v>0.11167303525000008</v>
      </c>
      <c r="U27" s="11">
        <f>('underlying numbers'!S27-'underlying numbers'!T27+('underlying numbers'!T27*0.05)+('underlying numbers'!U27*0.0025))/'underlying numbers'!S27</f>
        <v>0.13705540375000017</v>
      </c>
      <c r="V27" s="1">
        <v>3542</v>
      </c>
      <c r="W27" s="11">
        <f>('adjusted numbers'!V27-'adjusted numbers'!W27+('adjusted numbers'!W27*0.05)+('adjusted numbers'!X27*0.0025))/'adjusted numbers'!V27</f>
        <v>9.5958535125000036E-2</v>
      </c>
      <c r="X27" s="11">
        <f>('underlying numbers'!V27-'underlying numbers'!W27+('underlying numbers'!W27*0.05)+('underlying numbers'!X27*0.0025))/'underlying numbers'!V27</f>
        <v>0.11458432749999997</v>
      </c>
      <c r="Y27" s="1">
        <v>3604</v>
      </c>
      <c r="Z27" s="11">
        <f>('adjusted numbers'!Y27-'adjusted numbers'!Z27+('adjusted numbers'!Z27*0.05)+('adjusted numbers'!AA27*0.0025))/'adjusted numbers'!Y27</f>
        <v>8.4932021499999941E-2</v>
      </c>
      <c r="AA27" s="11">
        <f>('underlying numbers'!Y27-'underlying numbers'!Z27+('underlying numbers'!Z27*0.05)+('underlying numbers'!AA27*0.0025))/'underlying numbers'!Y27</f>
        <v>9.8824225249999967E-2</v>
      </c>
      <c r="AB27" s="1">
        <v>3722</v>
      </c>
      <c r="AC27" s="11">
        <f>('adjusted numbers'!AB27-'adjusted numbers'!AC27+('adjusted numbers'!AC27*0.05)+('adjusted numbers'!AD27*0.0025))/'adjusted numbers'!AB27</f>
        <v>8.7483186125000056E-2</v>
      </c>
      <c r="AD27" s="11">
        <f>('underlying numbers'!AB27-'underlying numbers'!AC27+('underlying numbers'!AC27*0.05)+('underlying numbers'!AD27*0.0025))/'underlying numbers'!AB27</f>
        <v>0.10248586350000004</v>
      </c>
      <c r="AE27" s="1">
        <v>3774</v>
      </c>
      <c r="AF27" s="11">
        <f>('adjusted numbers'!AE27-'adjusted numbers'!AF27+('adjusted numbers'!AF27*0.05)+('adjusted numbers'!AG27*0.0025))/'adjusted numbers'!AE27</f>
        <v>8.3512227875000053E-2</v>
      </c>
      <c r="AG27" s="11">
        <f>('underlying numbers'!AE27-'underlying numbers'!AF27+('underlying numbers'!AF27*0.05)+('underlying numbers'!AG27*0.0025))/'underlying numbers'!AE27</f>
        <v>9.6819743500000041E-2</v>
      </c>
    </row>
    <row r="28" spans="1:33" x14ac:dyDescent="0.25">
      <c r="A28" t="s">
        <v>81</v>
      </c>
      <c r="B28" t="s">
        <v>82</v>
      </c>
      <c r="C28" t="s">
        <v>78</v>
      </c>
      <c r="D28" s="1">
        <v>2444</v>
      </c>
      <c r="E28" s="11">
        <f>('adjusted numbers'!D28-'adjusted numbers'!E28+('adjusted numbers'!E28*0.05)+('adjusted numbers'!F28*0.0025))/'adjusted numbers'!D28</f>
        <v>0.1055899999999997</v>
      </c>
      <c r="F28" s="11">
        <f>('underlying numbers'!D28-'underlying numbers'!E28+('underlying numbers'!E28*0.05)+('underlying numbers'!F28*0.0025))/'underlying numbers'!D28</f>
        <v>0.12830576923076875</v>
      </c>
      <c r="G28" s="1">
        <v>2765</v>
      </c>
      <c r="H28" s="11">
        <f>('adjusted numbers'!G28-'adjusted numbers'!H28+('adjusted numbers'!H28*0.05)+('adjusted numbers'!I28*0.0025))/'adjusted numbers'!G28</f>
        <v>0.10802689330922208</v>
      </c>
      <c r="I28" s="11">
        <f>('underlying numbers'!G28-'underlying numbers'!H28+('underlying numbers'!H28*0.05)+('underlying numbers'!I28*0.0025))/'underlying numbers'!G28</f>
        <v>0.13182822242314593</v>
      </c>
      <c r="J28" s="1">
        <v>2723</v>
      </c>
      <c r="K28" s="11">
        <f>('adjusted numbers'!J28-'adjusted numbers'!K28+('adjusted numbers'!K28*0.05)+('adjusted numbers'!L28*0.0025))/'adjusted numbers'!J28</f>
        <v>0.11386922190598614</v>
      </c>
      <c r="L28" s="11">
        <f>('underlying numbers'!J28-'underlying numbers'!K28+('underlying numbers'!K28*0.05)+('underlying numbers'!L28*0.0025))/'underlying numbers'!J28</f>
        <v>0.14018625872199786</v>
      </c>
      <c r="M28" s="1">
        <v>2446</v>
      </c>
      <c r="N28" s="11">
        <f>('adjusted numbers'!M28-'adjusted numbers'!N28+('adjusted numbers'!N28*0.05)+('adjusted numbers'!O28*0.0025))/'adjusted numbers'!M28</f>
        <v>0.1292537653311531</v>
      </c>
      <c r="O28" s="11">
        <f>('underlying numbers'!M28-'underlying numbers'!N28+('underlying numbers'!N28*0.05)+('underlying numbers'!O28*0.0025))/'underlying numbers'!M28</f>
        <v>0.16220981398201184</v>
      </c>
      <c r="P28" s="1">
        <v>2357</v>
      </c>
      <c r="Q28" s="11">
        <f>('adjusted numbers'!P28-'adjusted numbers'!Q28+('adjusted numbers'!Q28*0.05)+('adjusted numbers'!R28*0.0025))/'adjusted numbers'!P28</f>
        <v>0.14208585074999999</v>
      </c>
      <c r="R28" s="11">
        <f>('underlying numbers'!P28-'underlying numbers'!Q28+('underlying numbers'!Q28*0.05)+('underlying numbers'!R28*0.0025))/'underlying numbers'!P28</f>
        <v>0.18058024749999996</v>
      </c>
      <c r="S28" s="1">
        <v>2159</v>
      </c>
      <c r="T28" s="11">
        <f>('adjusted numbers'!S28-'adjusted numbers'!T28+('adjusted numbers'!T28*0.05)+('adjusted numbers'!U28*0.0025))/'adjusted numbers'!S28</f>
        <v>0.11812351075000004</v>
      </c>
      <c r="U28" s="11">
        <f>('underlying numbers'!S28-'underlying numbers'!T28+('underlying numbers'!T28*0.05)+('underlying numbers'!U28*0.0025))/'underlying numbers'!S28</f>
        <v>0.14632925925000007</v>
      </c>
      <c r="V28" s="1">
        <v>2519</v>
      </c>
      <c r="W28" s="11">
        <f>('adjusted numbers'!V28-'adjusted numbers'!W28+('adjusted numbers'!W28*0.05)+('adjusted numbers'!X28*0.0025))/'adjusted numbers'!V28</f>
        <v>0.15454298887499995</v>
      </c>
      <c r="X28" s="11">
        <f>('underlying numbers'!V28-'underlying numbers'!W28+('underlying numbers'!W28*0.05)+('underlying numbers'!X28*0.0025))/'underlying numbers'!V28</f>
        <v>0.19843987925000003</v>
      </c>
      <c r="Y28" s="1">
        <v>2541</v>
      </c>
      <c r="Z28" s="11">
        <f>('adjusted numbers'!Y28-'adjusted numbers'!Z28+('adjusted numbers'!Z28*0.05)+('adjusted numbers'!AA28*0.0025))/'adjusted numbers'!Y28</f>
        <v>9.8551249375000066E-2</v>
      </c>
      <c r="AA28" s="11">
        <f>('underlying numbers'!Y28-'underlying numbers'!Z28+('underlying numbers'!Z28*0.05)+('underlying numbers'!AA28*0.0025))/'underlying numbers'!Y28</f>
        <v>0.11830675474999998</v>
      </c>
      <c r="AB28" s="1">
        <v>2625</v>
      </c>
      <c r="AC28" s="11">
        <f>('adjusted numbers'!AB28-'adjusted numbers'!AC28+('adjusted numbers'!AC28*0.05)+('adjusted numbers'!AD28*0.0025))/'adjusted numbers'!AB28</f>
        <v>0.1069376095</v>
      </c>
      <c r="AD28" s="11">
        <f>('underlying numbers'!AB28-'underlying numbers'!AC28+('underlying numbers'!AC28*0.05)+('underlying numbers'!AD28*0.0025))/'underlying numbers'!AB28</f>
        <v>0.13031236725000001</v>
      </c>
      <c r="AE28" s="1">
        <v>2701</v>
      </c>
      <c r="AF28" s="11">
        <f>('adjusted numbers'!AE28-'adjusted numbers'!AF28+('adjusted numbers'!AF28*0.05)+('adjusted numbers'!AG28*0.0025))/'adjusted numbers'!AE28</f>
        <v>0.10640780249999984</v>
      </c>
      <c r="AG28" s="11">
        <f>('underlying numbers'!AE28-'underlying numbers'!AF28+('underlying numbers'!AF28*0.05)+('underlying numbers'!AG28*0.0025))/'underlying numbers'!AE28</f>
        <v>0.12956773924999984</v>
      </c>
    </row>
    <row r="29" spans="1:33" x14ac:dyDescent="0.25">
      <c r="A29" t="s">
        <v>83</v>
      </c>
      <c r="B29" t="s">
        <v>84</v>
      </c>
      <c r="C29" t="s">
        <v>78</v>
      </c>
      <c r="D29" s="1">
        <v>5796</v>
      </c>
      <c r="E29" s="11">
        <f>('adjusted numbers'!D29-'adjusted numbers'!E29+('adjusted numbers'!E29*0.05)+('adjusted numbers'!F29*0.0025))/'adjusted numbers'!D29</f>
        <v>0.12579162741545893</v>
      </c>
      <c r="F29" s="11">
        <f>('underlying numbers'!D29-'underlying numbers'!E29+('underlying numbers'!E29*0.05)+('underlying numbers'!F29*0.0025))/'underlying numbers'!D29</f>
        <v>0.15723637681159428</v>
      </c>
      <c r="G29" s="1">
        <v>4902</v>
      </c>
      <c r="H29" s="11">
        <f>('adjusted numbers'!G29-'adjusted numbers'!H29+('adjusted numbers'!H29*0.05)+('adjusted numbers'!I29*0.0025))/'adjusted numbers'!G29</f>
        <v>0.10360565942472495</v>
      </c>
      <c r="I29" s="11">
        <f>('underlying numbers'!G29-'underlying numbers'!H29+('underlying numbers'!H29*0.05)+('underlying numbers'!I29*0.0025))/'underlying numbers'!G29</f>
        <v>0.12550473990208119</v>
      </c>
      <c r="J29" s="1">
        <v>5003</v>
      </c>
      <c r="K29" s="11">
        <f>('adjusted numbers'!J29-'adjusted numbers'!K29+('adjusted numbers'!K29*0.05)+('adjusted numbers'!L29*0.0025))/'adjusted numbers'!J29</f>
        <v>0.11355716719968036</v>
      </c>
      <c r="L29" s="11">
        <f>('underlying numbers'!J29-'underlying numbers'!K29+('underlying numbers'!K29*0.05)+('underlying numbers'!L29*0.0025))/'underlying numbers'!J29</f>
        <v>0.13973523585848516</v>
      </c>
      <c r="M29" s="1">
        <v>4824</v>
      </c>
      <c r="N29" s="11">
        <f>('adjusted numbers'!M29-'adjusted numbers'!N29+('adjusted numbers'!N29*0.05)+('adjusted numbers'!O29*0.0025))/'adjusted numbers'!M29</f>
        <v>0.13869968568615226</v>
      </c>
      <c r="O29" s="11">
        <f>('underlying numbers'!M29-'underlying numbers'!N29+('underlying numbers'!N29*0.05)+('underlying numbers'!O29*0.0025))/'underlying numbers'!M29</f>
        <v>0.17572248393449375</v>
      </c>
      <c r="P29" s="1">
        <v>4674</v>
      </c>
      <c r="Q29" s="11">
        <f>('adjusted numbers'!P29-'adjusted numbers'!Q29+('adjusted numbers'!Q29*0.05)+('adjusted numbers'!R29*0.0025))/'adjusted numbers'!P29</f>
        <v>0.13671938012500001</v>
      </c>
      <c r="R29" s="11">
        <f>('underlying numbers'!P29-'underlying numbers'!Q29+('underlying numbers'!Q29*0.05)+('underlying numbers'!R29*0.0025))/'underlying numbers'!P29</f>
        <v>0.17288301025000008</v>
      </c>
      <c r="S29" s="1">
        <v>4110</v>
      </c>
      <c r="T29" s="11">
        <f>('adjusted numbers'!S29-'adjusted numbers'!T29+('adjusted numbers'!T29*0.05)+('adjusted numbers'!U29*0.0025))/'adjusted numbers'!S29</f>
        <v>0.10930050137499994</v>
      </c>
      <c r="U29" s="11">
        <f>('underlying numbers'!S29-'underlying numbers'!T29+('underlying numbers'!T29*0.05)+('underlying numbers'!U29*0.0025))/'underlying numbers'!S29</f>
        <v>0.13367824499999989</v>
      </c>
      <c r="V29" s="1">
        <v>4866</v>
      </c>
      <c r="W29" s="11">
        <f>('adjusted numbers'!V29-'adjusted numbers'!W29+('adjusted numbers'!W29*0.05)+('adjusted numbers'!X29*0.0025))/'adjusted numbers'!V29</f>
        <v>0.10920778750000004</v>
      </c>
      <c r="X29" s="11">
        <f>('underlying numbers'!V29-'underlying numbers'!W29+('underlying numbers'!W29*0.05)+('underlying numbers'!X29*0.0025))/'underlying numbers'!V29</f>
        <v>0.1335650707500001</v>
      </c>
      <c r="Y29" s="1">
        <v>5002</v>
      </c>
      <c r="Z29" s="11">
        <f>('adjusted numbers'!Y29-'adjusted numbers'!Z29+('adjusted numbers'!Z29*0.05)+('adjusted numbers'!AA29*0.0025))/'adjusted numbers'!Y29</f>
        <v>9.0399307624999981E-2</v>
      </c>
      <c r="AA29" s="11">
        <f>('underlying numbers'!Y29-'underlying numbers'!Z29+('underlying numbers'!Z29*0.05)+('underlying numbers'!AA29*0.0025))/'underlying numbers'!Y29</f>
        <v>0.10663879775000007</v>
      </c>
      <c r="AB29" s="1">
        <v>5059</v>
      </c>
      <c r="AC29" s="11">
        <f>('adjusted numbers'!AB29-'adjusted numbers'!AC29+('adjusted numbers'!AC29*0.05)+('adjusted numbers'!AD29*0.0025))/'adjusted numbers'!AB29</f>
        <v>8.4749470874999913E-2</v>
      </c>
      <c r="AD29" s="11">
        <f>('underlying numbers'!AB29-'underlying numbers'!AC29+('underlying numbers'!AC29*0.05)+('underlying numbers'!AD29*0.0025))/'underlying numbers'!AB29</f>
        <v>9.8567919499999976E-2</v>
      </c>
      <c r="AE29" s="1">
        <v>5156</v>
      </c>
      <c r="AF29" s="11">
        <f>('adjusted numbers'!AE29-'adjusted numbers'!AF29+('adjusted numbers'!AF29*0.05)+('adjusted numbers'!AG29*0.0025))/'adjusted numbers'!AE29</f>
        <v>8.4940396749999938E-2</v>
      </c>
      <c r="AG29" s="11">
        <f>('underlying numbers'!AE29-'underlying numbers'!AF29+('underlying numbers'!AF29*0.05)+('underlying numbers'!AG29*0.0025))/'underlying numbers'!AE29</f>
        <v>9.8857208249999981E-2</v>
      </c>
    </row>
    <row r="30" spans="1:33" s="4" customFormat="1" x14ac:dyDescent="0.25">
      <c r="A30" s="4" t="s">
        <v>438</v>
      </c>
      <c r="B30" s="4" t="s">
        <v>433</v>
      </c>
      <c r="C30" t="s">
        <v>78</v>
      </c>
      <c r="D30" s="5">
        <f t="shared" ref="D30:AE30" si="4">SUM(D26:D29)</f>
        <v>14396</v>
      </c>
      <c r="E30" s="11">
        <f>('adjusted numbers'!D30-'adjusted numbers'!E30+('adjusted numbers'!E30*0.05)+('adjusted numbers'!F30*0.0025))/'adjusted numbers'!D30</f>
        <v>0.11286449187274228</v>
      </c>
      <c r="F30" s="11">
        <f>('underlying numbers'!D30-'underlying numbers'!E30+('underlying numbers'!E30*0.05)+('underlying numbers'!F30*0.0025))/'underlying numbers'!D30</f>
        <v>0.13873241699083061</v>
      </c>
      <c r="G30" s="5">
        <f t="shared" si="4"/>
        <v>13878</v>
      </c>
      <c r="H30" s="11">
        <f>('adjusted numbers'!G30-'adjusted numbers'!H30+('adjusted numbers'!H30*0.05)+('adjusted numbers'!I30*0.0025))/'adjusted numbers'!G30</f>
        <v>0.10546175880890617</v>
      </c>
      <c r="I30" s="11">
        <f>('underlying numbers'!G30-'underlying numbers'!H30+('underlying numbers'!H30*0.05)+('underlying numbers'!I30*0.0025))/'underlying numbers'!G30</f>
        <v>0.12814857796512458</v>
      </c>
      <c r="J30" s="5">
        <f t="shared" si="4"/>
        <v>13771</v>
      </c>
      <c r="K30" s="11">
        <f>('adjusted numbers'!J30-'adjusted numbers'!K30+('adjusted numbers'!K30*0.05)+('adjusted numbers'!L30*0.0025))/'adjusted numbers'!J30</f>
        <v>0.11849313521167684</v>
      </c>
      <c r="L30" s="11">
        <f>('underlying numbers'!J30-'underlying numbers'!K30+('underlying numbers'!K30*0.05)+('underlying numbers'!L30*0.0025))/'underlying numbers'!J30</f>
        <v>0.14679167144724431</v>
      </c>
      <c r="M30" s="5">
        <f t="shared" si="4"/>
        <v>13130</v>
      </c>
      <c r="N30" s="11">
        <f>('adjusted numbers'!M30-'adjusted numbers'!N30+('adjusted numbers'!N30*0.05)+('adjusted numbers'!O30*0.0025))/'adjusted numbers'!M30</f>
        <v>0.13377214118431069</v>
      </c>
      <c r="O30" s="11">
        <f>('underlying numbers'!M30-'underlying numbers'!N30+('underlying numbers'!N30*0.05)+('underlying numbers'!O30*0.0025))/'underlying numbers'!M30</f>
        <v>0.1686564613480577</v>
      </c>
      <c r="P30" s="5">
        <f t="shared" si="4"/>
        <v>12810</v>
      </c>
      <c r="Q30" s="11">
        <f>('adjusted numbers'!P30-'adjusted numbers'!Q30+('adjusted numbers'!Q30*0.05)+('adjusted numbers'!R30*0.0025))/'adjusted numbers'!P30</f>
        <v>0.14029335412381938</v>
      </c>
      <c r="R30" s="11">
        <f>('underlying numbers'!P30-'underlying numbers'!Q30+('underlying numbers'!Q30*0.05)+('underlying numbers'!R30*0.0025))/'underlying numbers'!P30</f>
        <v>0.17798911196504694</v>
      </c>
      <c r="S30" s="5">
        <f t="shared" si="4"/>
        <v>12358</v>
      </c>
      <c r="T30" s="11">
        <f>('adjusted numbers'!S30-'adjusted numbers'!T30+('adjusted numbers'!T30*0.05)+('adjusted numbers'!U30*0.0025))/'adjusted numbers'!S30</f>
        <v>0.12619386192955975</v>
      </c>
      <c r="U30" s="11">
        <f>('underlying numbers'!S30-'underlying numbers'!T30+('underlying numbers'!T30*0.05)+('underlying numbers'!U30*0.0025))/'underlying numbers'!S30</f>
        <v>0.15782448566958646</v>
      </c>
      <c r="V30" s="5">
        <f t="shared" si="4"/>
        <v>13225</v>
      </c>
      <c r="W30" s="11">
        <f>('adjusted numbers'!V30-'adjusted numbers'!W30+('adjusted numbers'!W30*0.05)+('adjusted numbers'!X30*0.0025))/'adjusted numbers'!V30</f>
        <v>0.11679046568050094</v>
      </c>
      <c r="X30" s="11">
        <f>('underlying numbers'!V30-'underlying numbers'!W30+('underlying numbers'!W30*0.05)+('underlying numbers'!X30*0.0025))/'underlying numbers'!V30</f>
        <v>0.14440134040077504</v>
      </c>
      <c r="Y30" s="5">
        <f t="shared" si="4"/>
        <v>13476</v>
      </c>
      <c r="Z30" s="11">
        <f>('adjusted numbers'!Y30-'adjusted numbers'!Z30+('adjusted numbers'!Z30*0.05)+('adjusted numbers'!AA30*0.0025))/'adjusted numbers'!Y30</f>
        <v>9.2166794251595463E-2</v>
      </c>
      <c r="AA30" s="11">
        <f>('underlying numbers'!Y30-'underlying numbers'!Z30+('underlying numbers'!Z30*0.05)+('underlying numbers'!AA30*0.0025))/'underlying numbers'!Y30</f>
        <v>0.10917127473387885</v>
      </c>
      <c r="AB30" s="5">
        <f t="shared" si="4"/>
        <v>13766</v>
      </c>
      <c r="AC30" s="11">
        <f>('adjusted numbers'!AB30-'adjusted numbers'!AC30+('adjusted numbers'!AC30*0.05)+('adjusted numbers'!AD30*0.0025))/'adjusted numbers'!AB30</f>
        <v>9.3029744593663755E-2</v>
      </c>
      <c r="AD30" s="11">
        <f>('underlying numbers'!AB30-'underlying numbers'!AC30+('underlying numbers'!AC30*0.05)+('underlying numbers'!AD30*0.0025))/'underlying numbers'!AB30</f>
        <v>0.11041478633508285</v>
      </c>
      <c r="AE30" s="5">
        <f t="shared" si="4"/>
        <v>14215</v>
      </c>
      <c r="AF30" s="11">
        <f>('adjusted numbers'!AE30-'adjusted numbers'!AF30+('adjusted numbers'!AF30*0.05)+('adjusted numbers'!AG30*0.0025))/'adjusted numbers'!AE30</f>
        <v>9.3730767545392224E-2</v>
      </c>
      <c r="AG30" s="11">
        <f>('underlying numbers'!AE30-'underlying numbers'!AF30+('underlying numbers'!AF30*0.05)+('underlying numbers'!AG30*0.0025))/'underlying numbers'!AE30</f>
        <v>0.11143250203631726</v>
      </c>
    </row>
    <row r="31" spans="1:33" x14ac:dyDescent="0.25">
      <c r="A31" t="s">
        <v>85</v>
      </c>
      <c r="B31" t="s">
        <v>86</v>
      </c>
      <c r="C31" t="s">
        <v>87</v>
      </c>
      <c r="D31" s="1">
        <v>2859</v>
      </c>
      <c r="E31" s="11">
        <f>('adjusted numbers'!D31-'adjusted numbers'!E31+('adjusted numbers'!E31*0.05)+('adjusted numbers'!F31*0.0025))/'adjusted numbers'!D31</f>
        <v>0.12061749999999995</v>
      </c>
      <c r="F31" s="11">
        <f>('underlying numbers'!D31-'underlying numbers'!E31+('underlying numbers'!E31*0.05)+('underlying numbers'!F31*0.0025))/'underlying numbers'!D31</f>
        <v>0.14985249999999994</v>
      </c>
      <c r="G31" s="1">
        <v>2703</v>
      </c>
      <c r="H31" s="11">
        <f>('adjusted numbers'!G31-'adjusted numbers'!H31+('adjusted numbers'!H31*0.05)+('adjusted numbers'!I31*0.0025))/'adjusted numbers'!G31</f>
        <v>0.12261875000000008</v>
      </c>
      <c r="I31" s="11">
        <f>('underlying numbers'!G31-'underlying numbers'!H31+('underlying numbers'!H31*0.05)+('underlying numbers'!I31*0.0025))/'underlying numbers'!G31</f>
        <v>0.15272250000000001</v>
      </c>
      <c r="J31" s="1">
        <v>2971</v>
      </c>
      <c r="K31" s="11">
        <f>('adjusted numbers'!J31-'adjusted numbers'!K31+('adjusted numbers'!K31*0.05)+('adjusted numbers'!L31*0.0025))/'adjusted numbers'!J31</f>
        <v>0.13980249999999997</v>
      </c>
      <c r="L31" s="11">
        <f>('underlying numbers'!J31-'underlying numbers'!K31+('underlying numbers'!K31*0.05)+('underlying numbers'!L31*0.0025))/'underlying numbers'!J31</f>
        <v>0.17727500000000002</v>
      </c>
      <c r="M31" s="1">
        <v>2760</v>
      </c>
      <c r="N31" s="11">
        <f>('adjusted numbers'!M31-'adjusted numbers'!N31+('adjusted numbers'!N31*0.05)+('adjusted numbers'!O31*0.0025))/'adjusted numbers'!M31</f>
        <v>0.1259175000000001</v>
      </c>
      <c r="O31" s="11">
        <f>('underlying numbers'!M31-'underlying numbers'!N31+('underlying numbers'!N31*0.05)+('underlying numbers'!O31*0.0025))/'underlying numbers'!M31</f>
        <v>0.15743250000000006</v>
      </c>
      <c r="P31" s="1">
        <v>3111</v>
      </c>
      <c r="Q31" s="11">
        <f>('adjusted numbers'!P31-'adjusted numbers'!Q31+('adjusted numbers'!Q31*0.05)+('adjusted numbers'!R31*0.0025))/'adjusted numbers'!P31</f>
        <v>0.1771785797499999</v>
      </c>
      <c r="R31" s="11">
        <f>('underlying numbers'!P31-'underlying numbers'!Q31+('underlying numbers'!Q31*0.05)+('underlying numbers'!R31*0.0025))/'underlying numbers'!P31</f>
        <v>0.23074978724999992</v>
      </c>
      <c r="S31" s="1">
        <v>2688</v>
      </c>
      <c r="T31" s="11">
        <f>('adjusted numbers'!S31-'adjusted numbers'!T31+('adjusted numbers'!T31*0.05)+('adjusted numbers'!U31*0.0025))/'adjusted numbers'!S31</f>
        <v>0.13739442874999985</v>
      </c>
      <c r="U31" s="11">
        <f>('underlying numbers'!S31-'underlying numbers'!T31+('underlying numbers'!T31*0.05)+('underlying numbers'!U31*0.0025))/'underlying numbers'!S31</f>
        <v>0.17383741199999983</v>
      </c>
      <c r="V31" s="1">
        <v>2589</v>
      </c>
      <c r="W31" s="11">
        <f>('adjusted numbers'!V31-'adjusted numbers'!W31+('adjusted numbers'!W31*0.05)+('adjusted numbers'!X31*0.0025))/'adjusted numbers'!V31</f>
        <v>0.10894019912500008</v>
      </c>
      <c r="X31" s="11">
        <f>('underlying numbers'!V31-'underlying numbers'!W31+('underlying numbers'!W31*0.05)+('underlying numbers'!X31*0.0025))/'underlying numbers'!V31</f>
        <v>0.133156583</v>
      </c>
      <c r="Y31" s="1">
        <v>2687</v>
      </c>
      <c r="Z31" s="11">
        <f>('adjusted numbers'!Y31-'adjusted numbers'!Z31+('adjusted numbers'!Z31*0.05)+('adjusted numbers'!AA31*0.0025))/'adjusted numbers'!Y31</f>
        <v>0.10320709099999992</v>
      </c>
      <c r="AA31" s="11">
        <f>('underlying numbers'!Y31-'underlying numbers'!Z31+('underlying numbers'!Z31*0.05)+('underlying numbers'!AA31*0.0025))/'underlying numbers'!Y31</f>
        <v>0.12497299349999993</v>
      </c>
      <c r="AB31" s="1">
        <v>2795</v>
      </c>
      <c r="AC31" s="11">
        <f>('adjusted numbers'!AB31-'adjusted numbers'!AC31+('adjusted numbers'!AC31*0.05)+('adjusted numbers'!AD31*0.0025))/'adjusted numbers'!AB31</f>
        <v>9.4845684249999979E-2</v>
      </c>
      <c r="AD31" s="11">
        <f>('underlying numbers'!AB31-'underlying numbers'!AC31+('underlying numbers'!AC31*0.05)+('underlying numbers'!AD31*0.0025))/'underlying numbers'!AB31</f>
        <v>0.11301517374999995</v>
      </c>
      <c r="AE31" s="1">
        <v>2842</v>
      </c>
      <c r="AF31" s="11">
        <f>('adjusted numbers'!AE31-'adjusted numbers'!AF31+('adjusted numbers'!AF31*0.05)+('adjusted numbers'!AG31*0.0025))/'adjusted numbers'!AE31</f>
        <v>8.8070882624999972E-2</v>
      </c>
      <c r="AG31" s="11">
        <f>('underlying numbers'!AE31-'underlying numbers'!AF31+('underlying numbers'!AF31*0.05)+('underlying numbers'!AG31*0.0025))/'underlying numbers'!AE31</f>
        <v>0.1033189395</v>
      </c>
    </row>
    <row r="32" spans="1:33" x14ac:dyDescent="0.25">
      <c r="A32" t="s">
        <v>88</v>
      </c>
      <c r="B32" t="s">
        <v>89</v>
      </c>
      <c r="C32" t="s">
        <v>87</v>
      </c>
      <c r="D32" s="3">
        <v>2067</v>
      </c>
      <c r="E32" s="11">
        <f>('adjusted numbers'!D32-'adjusted numbers'!E32+('adjusted numbers'!E32*0.05)+('adjusted numbers'!F32*0.0025))/'adjusted numbers'!D32</f>
        <v>9.4967948717948669E-2</v>
      </c>
      <c r="F32" s="11">
        <f>('underlying numbers'!D32-'underlying numbers'!E32+('underlying numbers'!E32*0.05)+('underlying numbers'!F32*0.0025))/'underlying numbers'!D32</f>
        <v>0.11314586357039187</v>
      </c>
      <c r="G32" s="1">
        <v>2090</v>
      </c>
      <c r="H32" s="11">
        <f>('adjusted numbers'!G32-'adjusted numbers'!H32+('adjusted numbers'!H32*0.05)+('adjusted numbers'!I32*0.0025))/'adjusted numbers'!G32</f>
        <v>7.6820000000000041E-2</v>
      </c>
      <c r="I32" s="11">
        <f>('underlying numbers'!G32-'underlying numbers'!H32+('underlying numbers'!H32*0.05)+('underlying numbers'!I32*0.0025))/'underlying numbers'!G32</f>
        <v>8.7172500000000069E-2</v>
      </c>
      <c r="J32" s="3">
        <v>2067</v>
      </c>
      <c r="K32" s="11">
        <f>('adjusted numbers'!J32-'adjusted numbers'!K32+('adjusted numbers'!K32*0.05)+('adjusted numbers'!L32*0.0025))/'adjusted numbers'!J32</f>
        <v>0.10491533623609094</v>
      </c>
      <c r="L32" s="11">
        <f>('underlying numbers'!J32-'underlying numbers'!K32+('underlying numbers'!K32*0.05)+('underlying numbers'!L32*0.0025))/'underlying numbers'!J32</f>
        <v>0.12737905176584419</v>
      </c>
      <c r="M32" s="3">
        <v>2067</v>
      </c>
      <c r="N32" s="11">
        <f>('adjusted numbers'!M32-'adjusted numbers'!N32+('adjusted numbers'!N32*0.05)+('adjusted numbers'!O32*0.0025))/'adjusted numbers'!M32</f>
        <v>0.11069908079342047</v>
      </c>
      <c r="O32" s="11">
        <f>('underlying numbers'!M32-'underlying numbers'!N32+('underlying numbers'!N32*0.05)+('underlying numbers'!O32*0.0025))/'underlying numbers'!M32</f>
        <v>0.13565916787614901</v>
      </c>
      <c r="P32" s="1">
        <v>1830</v>
      </c>
      <c r="Q32" s="11">
        <f>('adjusted numbers'!P32-'adjusted numbers'!Q32+('adjusted numbers'!Q32*0.05)+('adjusted numbers'!R32*0.0025))/'adjusted numbers'!P32</f>
        <v>9.7215871749999988E-2</v>
      </c>
      <c r="R32" s="11">
        <f>('underlying numbers'!P32-'underlying numbers'!Q32+('underlying numbers'!Q32*0.05)+('underlying numbers'!R32*0.0025))/'underlying numbers'!P32</f>
        <v>0.11635249450000003</v>
      </c>
      <c r="S32" s="1">
        <v>2030</v>
      </c>
      <c r="T32" s="11">
        <f>('adjusted numbers'!S32-'adjusted numbers'!T32+('adjusted numbers'!T32*0.05)+('adjusted numbers'!U32*0.0025))/'adjusted numbers'!S32</f>
        <v>8.9559771874999958E-2</v>
      </c>
      <c r="U32" s="11">
        <f>('underlying numbers'!S32-'underlying numbers'!T32+('underlying numbers'!T32*0.05)+('underlying numbers'!U32*0.0025))/'underlying numbers'!S32</f>
        <v>0.10542001199999999</v>
      </c>
      <c r="V32" s="1">
        <v>1636</v>
      </c>
      <c r="W32" s="11">
        <f>('adjusted numbers'!V32-'adjusted numbers'!W32+('adjusted numbers'!W32*0.05)+('adjusted numbers'!X32*0.0025))/'adjusted numbers'!V32</f>
        <v>7.5062633625E-2</v>
      </c>
      <c r="X32" s="11">
        <f>('underlying numbers'!V32-'underlying numbers'!W32+('underlying numbers'!W32*0.05)+('underlying numbers'!X32*0.0025))/'underlying numbers'!V32</f>
        <v>8.470351775000004E-2</v>
      </c>
      <c r="Y32" s="1">
        <v>2261</v>
      </c>
      <c r="Z32" s="11">
        <f>('adjusted numbers'!Y32-'adjusted numbers'!Z32+('adjusted numbers'!Z32*0.05)+('adjusted numbers'!AA32*0.0025))/'adjusted numbers'!Y32</f>
        <v>7.4113789750000006E-2</v>
      </c>
      <c r="AA32" s="11">
        <f>('underlying numbers'!Y32-'underlying numbers'!Z32+('underlying numbers'!Z32*0.05)+('underlying numbers'!AA32*0.0025))/'underlying numbers'!Y32</f>
        <v>8.3372419750000065E-2</v>
      </c>
      <c r="AB32" s="1">
        <v>2426</v>
      </c>
      <c r="AC32" s="11">
        <f>('adjusted numbers'!AB32-'adjusted numbers'!AC32+('adjusted numbers'!AC32*0.05)+('adjusted numbers'!AD32*0.0025))/'adjusted numbers'!AB32</f>
        <v>7.3467134374999951E-2</v>
      </c>
      <c r="AD32" s="11">
        <f>('underlying numbers'!AB32-'underlying numbers'!AC32+('underlying numbers'!AC32*0.05)+('underlying numbers'!AD32*0.0025))/'underlying numbers'!AB32</f>
        <v>8.2452607500000025E-2</v>
      </c>
      <c r="AE32" s="1">
        <v>2387</v>
      </c>
      <c r="AF32" s="11">
        <f>('adjusted numbers'!AE32-'adjusted numbers'!AF32+('adjusted numbers'!AF32*0.05)+('adjusted numbers'!AG32*0.0025))/'adjusted numbers'!AE32</f>
        <v>6.5753021750000085E-2</v>
      </c>
      <c r="AG32" s="11">
        <f>('underlying numbers'!AE32-'underlying numbers'!AF32+('underlying numbers'!AF32*0.05)+('underlying numbers'!AG32*0.0025))/'underlying numbers'!AE32</f>
        <v>7.1414933750000048E-2</v>
      </c>
    </row>
    <row r="33" spans="1:33" x14ac:dyDescent="0.25">
      <c r="A33" t="s">
        <v>90</v>
      </c>
      <c r="B33" t="s">
        <v>91</v>
      </c>
      <c r="C33" t="s">
        <v>87</v>
      </c>
      <c r="D33" s="1">
        <v>2359</v>
      </c>
      <c r="E33" s="11">
        <f>('adjusted numbers'!D33-'adjusted numbers'!E33+('adjusted numbers'!E33*0.05)+('adjusted numbers'!F33*0.0025))/'adjusted numbers'!D33</f>
        <v>0.10129249999999995</v>
      </c>
      <c r="F33" s="11">
        <f>('underlying numbers'!D33-'underlying numbers'!E33+('underlying numbers'!E33*0.05)+('underlying numbers'!F33*0.0025))/'underlying numbers'!D33</f>
        <v>0.12214999999999991</v>
      </c>
      <c r="G33" s="1">
        <v>2227</v>
      </c>
      <c r="H33" s="11">
        <f>('adjusted numbers'!G33-'adjusted numbers'!H33+('adjusted numbers'!H33*0.05)+('adjusted numbers'!I33*0.0025))/'adjusted numbers'!G33</f>
        <v>9.4648749999999851E-2</v>
      </c>
      <c r="I33" s="11">
        <f>('underlying numbers'!G33-'underlying numbers'!H33+('underlying numbers'!H33*0.05)+('underlying numbers'!I33*0.0025))/'underlying numbers'!G33</f>
        <v>0.11263749999999993</v>
      </c>
      <c r="J33" s="1">
        <v>2119</v>
      </c>
      <c r="K33" s="11">
        <f>('adjusted numbers'!J33-'adjusted numbers'!K33+('adjusted numbers'!K33*0.05)+('adjusted numbers'!L33*0.0025))/'adjusted numbers'!J33</f>
        <v>0.10387500000000001</v>
      </c>
      <c r="L33" s="11">
        <f>('underlying numbers'!J33-'underlying numbers'!K33+('underlying numbers'!K33*0.05)+('underlying numbers'!L33*0.0025))/'underlying numbers'!J33</f>
        <v>0.12580499999999994</v>
      </c>
      <c r="M33" s="1">
        <v>2073</v>
      </c>
      <c r="N33" s="11">
        <f>('adjusted numbers'!M33-'adjusted numbers'!N33+('adjusted numbers'!N33*0.05)+('adjusted numbers'!O33*0.0025))/'adjusted numbers'!M33</f>
        <v>0.12244625000000005</v>
      </c>
      <c r="O33" s="11">
        <f>('underlying numbers'!M33-'underlying numbers'!N33+('underlying numbers'!N33*0.05)+('underlying numbers'!O33*0.0025))/'underlying numbers'!M33</f>
        <v>0.15237750000000003</v>
      </c>
      <c r="P33" s="1">
        <v>2099</v>
      </c>
      <c r="Q33" s="11">
        <f>('adjusted numbers'!P33-'adjusted numbers'!Q33+('adjusted numbers'!Q33*0.05)+('adjusted numbers'!R33*0.0025))/'adjusted numbers'!P33</f>
        <v>0.28827301749999995</v>
      </c>
      <c r="R33" s="11">
        <f>('underlying numbers'!P33-'underlying numbers'!Q33+('underlying numbers'!Q33*0.05)+('underlying numbers'!R33*0.0025))/'underlying numbers'!P33</f>
        <v>0.38969990049999997</v>
      </c>
      <c r="S33" s="1">
        <v>2029</v>
      </c>
      <c r="T33" s="11">
        <f>('adjusted numbers'!S33-'adjusted numbers'!T33+('adjusted numbers'!T33*0.05)+('adjusted numbers'!U33*0.0025))/'adjusted numbers'!S33</f>
        <v>0.11724373549999996</v>
      </c>
      <c r="U33" s="11">
        <f>('underlying numbers'!S33-'underlying numbers'!T33+('underlying numbers'!T33*0.05)+('underlying numbers'!U33*0.0025))/'underlying numbers'!S33</f>
        <v>0.1449630637499999</v>
      </c>
      <c r="V33" s="1">
        <v>2036</v>
      </c>
      <c r="W33" s="11">
        <f>('adjusted numbers'!V33-'adjusted numbers'!W33+('adjusted numbers'!W33*0.05)+('adjusted numbers'!X33*0.0025))/'adjusted numbers'!V33</f>
        <v>9.7856718250000072E-2</v>
      </c>
      <c r="X33" s="11">
        <f>('underlying numbers'!V33-'underlying numbers'!W33+('underlying numbers'!W33*0.05)+('underlying numbers'!X33*0.0025))/'underlying numbers'!V33</f>
        <v>0.11725566825000006</v>
      </c>
      <c r="Y33" s="1">
        <v>2067</v>
      </c>
      <c r="Z33" s="11">
        <f>('adjusted numbers'!Y33-'adjusted numbers'!Z33+('adjusted numbers'!Z33*0.05)+('adjusted numbers'!AA33*0.0025))/'adjusted numbers'!Y33</f>
        <v>8.9536176249999974E-2</v>
      </c>
      <c r="AA33" s="11">
        <f>('underlying numbers'!Y33-'underlying numbers'!Z33+('underlying numbers'!Z33*0.05)+('underlying numbers'!AA33*0.0025))/'underlying numbers'!Y33</f>
        <v>0.10538705249999997</v>
      </c>
      <c r="AB33" s="1">
        <v>2129</v>
      </c>
      <c r="AC33" s="11">
        <f>('adjusted numbers'!AB33-'adjusted numbers'!AC33+('adjusted numbers'!AC33*0.05)+('adjusted numbers'!AD33*0.0025))/'adjusted numbers'!AB33</f>
        <v>8.5329424375000018E-2</v>
      </c>
      <c r="AD33" s="11">
        <f>('underlying numbers'!AB33-'underlying numbers'!AC33+('underlying numbers'!AC33*0.05)+('underlying numbers'!AD33*0.0025))/'underlying numbers'!AB33</f>
        <v>9.9363614500000058E-2</v>
      </c>
      <c r="AE33" s="1">
        <v>2242</v>
      </c>
      <c r="AF33" s="11">
        <f>('adjusted numbers'!AE33-'adjusted numbers'!AF33+('adjusted numbers'!AF33*0.05)+('adjusted numbers'!AG33*0.0025))/'adjusted numbers'!AE33</f>
        <v>7.6624674000000018E-2</v>
      </c>
      <c r="AG33" s="11">
        <f>('underlying numbers'!AE33-'underlying numbers'!AF33+('underlying numbers'!AF33*0.05)+('underlying numbers'!AG33*0.0025))/'underlying numbers'!AE33</f>
        <v>8.6942474249999929E-2</v>
      </c>
    </row>
    <row r="34" spans="1:33" x14ac:dyDescent="0.25">
      <c r="A34" t="s">
        <v>92</v>
      </c>
      <c r="B34" t="s">
        <v>93</v>
      </c>
      <c r="C34" t="s">
        <v>87</v>
      </c>
      <c r="D34" s="1">
        <v>1736</v>
      </c>
      <c r="E34" s="11">
        <f>('adjusted numbers'!D34-'adjusted numbers'!E34+('adjusted numbers'!E34*0.05)+('adjusted numbers'!F34*0.0025))/'adjusted numbers'!D34</f>
        <v>7.3562500000000058E-2</v>
      </c>
      <c r="F34" s="11">
        <f>('underlying numbers'!D34-'underlying numbers'!E34+('underlying numbers'!E34*0.05)+('underlying numbers'!F34*0.0025))/'underlying numbers'!D34</f>
        <v>8.2545000000000091E-2</v>
      </c>
      <c r="G34" s="1">
        <v>1620</v>
      </c>
      <c r="H34" s="11">
        <f>('adjusted numbers'!G34-'adjusted numbers'!H34+('adjusted numbers'!H34*0.05)+('adjusted numbers'!I34*0.0025))/'adjusted numbers'!G34</f>
        <v>8.0179999999999974E-2</v>
      </c>
      <c r="I34" s="11">
        <f>('underlying numbers'!G34-'underlying numbers'!H34+('underlying numbers'!H34*0.05)+('underlying numbers'!I34*0.0025))/'underlying numbers'!G34</f>
        <v>9.200499999999999E-2</v>
      </c>
      <c r="J34" s="1">
        <v>1598</v>
      </c>
      <c r="K34" s="11">
        <f>('adjusted numbers'!J34-'adjusted numbers'!K34+('adjusted numbers'!K34*0.05)+('adjusted numbers'!L34*0.0025))/'adjusted numbers'!J34</f>
        <v>8.482625000000002E-2</v>
      </c>
      <c r="L34" s="11">
        <f>('underlying numbers'!J34-'underlying numbers'!K34+('underlying numbers'!K34*0.05)+('underlying numbers'!L34*0.0025))/'underlying numbers'!J34</f>
        <v>9.8655000000000076E-2</v>
      </c>
      <c r="M34" s="1">
        <v>1491</v>
      </c>
      <c r="N34" s="11">
        <f>('adjusted numbers'!M34-'adjusted numbers'!N34+('adjusted numbers'!N34*0.05)+('adjusted numbers'!O34*0.0025))/'adjusted numbers'!M34</f>
        <v>9.0161250000000012E-2</v>
      </c>
      <c r="O34" s="11">
        <f>('underlying numbers'!M34-'underlying numbers'!N34+('underlying numbers'!N34*0.05)+('underlying numbers'!O34*0.0025))/'underlying numbers'!M34</f>
        <v>0.10630500000000008</v>
      </c>
      <c r="P34" s="1">
        <v>1481</v>
      </c>
      <c r="Q34" s="11">
        <f>('adjusted numbers'!P34-'adjusted numbers'!Q34+('adjusted numbers'!Q34*0.05)+('adjusted numbers'!R34*0.0025))/'adjusted numbers'!P34</f>
        <v>0.10202484187499987</v>
      </c>
      <c r="R34" s="11">
        <f>('underlying numbers'!P34-'underlying numbers'!Q34+('underlying numbers'!Q34*0.05)+('underlying numbers'!R34*0.0025))/'underlying numbers'!P34</f>
        <v>0.12325628524999989</v>
      </c>
      <c r="S34" s="1">
        <v>1437</v>
      </c>
      <c r="T34" s="11">
        <f>('adjusted numbers'!S34-'adjusted numbers'!T34+('adjusted numbers'!T34*0.05)+('adjusted numbers'!U34*0.0025))/'adjusted numbers'!S34</f>
        <v>9.1117770250000049E-2</v>
      </c>
      <c r="U34" s="11">
        <f>('underlying numbers'!S34-'underlying numbers'!T34+('underlying numbers'!T34*0.05)+('underlying numbers'!U34*0.0025))/'underlying numbers'!S34</f>
        <v>0.10766874025000012</v>
      </c>
      <c r="V34" s="1">
        <v>1601</v>
      </c>
      <c r="W34" s="11">
        <f>('adjusted numbers'!V34-'adjusted numbers'!W34+('adjusted numbers'!W34*0.05)+('adjusted numbers'!X34*0.0025))/'adjusted numbers'!V34</f>
        <v>8.2605401499999953E-2</v>
      </c>
      <c r="X34" s="11">
        <f>('underlying numbers'!V34-'underlying numbers'!W34+('underlying numbers'!W34*0.05)+('underlying numbers'!X34*0.0025))/'underlying numbers'!V34</f>
        <v>9.5498124249999969E-2</v>
      </c>
      <c r="Y34" s="1">
        <v>1500</v>
      </c>
      <c r="Z34" s="11">
        <f>('adjusted numbers'!Y34-'adjusted numbers'!Z34+('adjusted numbers'!Z34*0.05)+('adjusted numbers'!AA34*0.0025))/'adjusted numbers'!Y34</f>
        <v>8.50924778750001E-2</v>
      </c>
      <c r="AA34" s="11">
        <f>('underlying numbers'!Y34-'underlying numbers'!Z34+('underlying numbers'!Z34*0.05)+('underlying numbers'!AA34*0.0025))/'underlying numbers'!Y34</f>
        <v>9.9061635000000078E-2</v>
      </c>
      <c r="AB34" s="1">
        <v>1517</v>
      </c>
      <c r="AC34" s="11">
        <f>('adjusted numbers'!AB34-'adjusted numbers'!AC34+('adjusted numbers'!AC34*0.05)+('adjusted numbers'!AD34*0.0025))/'adjusted numbers'!AB34</f>
        <v>8.253542587500004E-2</v>
      </c>
      <c r="AD34" s="11">
        <f>('underlying numbers'!AB34-'underlying numbers'!AC34+('underlying numbers'!AC34*0.05)+('underlying numbers'!AD34*0.0025))/'underlying numbers'!AB34</f>
        <v>9.5400452999999982E-2</v>
      </c>
      <c r="AE34" s="1">
        <v>1591</v>
      </c>
      <c r="AF34" s="11">
        <f>('adjusted numbers'!AE34-'adjusted numbers'!AF34+('adjusted numbers'!AF34*0.05)+('adjusted numbers'!AG34*0.0025))/'adjusted numbers'!AE34</f>
        <v>7.9501094500000105E-2</v>
      </c>
      <c r="AG34" s="11">
        <f>('underlying numbers'!AE34-'underlying numbers'!AF34+('underlying numbers'!AF34*0.05)+('underlying numbers'!AG34*0.0025))/'underlying numbers'!AE34</f>
        <v>9.1079502000000132E-2</v>
      </c>
    </row>
    <row r="35" spans="1:33" x14ac:dyDescent="0.25">
      <c r="A35" t="s">
        <v>94</v>
      </c>
      <c r="B35" t="s">
        <v>95</v>
      </c>
      <c r="C35" t="s">
        <v>87</v>
      </c>
      <c r="D35" s="1">
        <v>3124</v>
      </c>
      <c r="E35" s="11">
        <f>('adjusted numbers'!D35-'adjusted numbers'!E35+('adjusted numbers'!E35*0.05)+('adjusted numbers'!F35*0.0025))/'adjusted numbers'!D35</f>
        <v>8.7441250000000012E-2</v>
      </c>
      <c r="F35" s="11">
        <f>('underlying numbers'!D35-'underlying numbers'!E35+('underlying numbers'!E35*0.05)+('underlying numbers'!F35*0.0025))/'underlying numbers'!D35</f>
        <v>0.10237500000000004</v>
      </c>
      <c r="G35" s="1">
        <v>2961</v>
      </c>
      <c r="H35" s="11">
        <f>('adjusted numbers'!G35-'adjusted numbers'!H35+('adjusted numbers'!H35*0.05)+('adjusted numbers'!I35*0.0025))/'adjusted numbers'!G35</f>
        <v>8.8770000000000043E-2</v>
      </c>
      <c r="I35" s="11">
        <f>('underlying numbers'!G35-'underlying numbers'!H35+('underlying numbers'!H35*0.05)+('underlying numbers'!I35*0.0025))/'underlying numbers'!G35</f>
        <v>0.1042775</v>
      </c>
      <c r="J35" s="1">
        <v>2842</v>
      </c>
      <c r="K35" s="11">
        <f>('adjusted numbers'!J35-'adjusted numbers'!K35+('adjusted numbers'!K35*0.05)+('adjusted numbers'!L35*0.0025))/'adjusted numbers'!J35</f>
        <v>0.10204874999999999</v>
      </c>
      <c r="L35" s="11">
        <f>('underlying numbers'!J35-'underlying numbers'!K35+('underlying numbers'!K35*0.05)+('underlying numbers'!L35*0.0025))/'underlying numbers'!J35</f>
        <v>0.12328500000000003</v>
      </c>
      <c r="M35" s="1">
        <v>2877</v>
      </c>
      <c r="N35" s="11">
        <f>('adjusted numbers'!M35-'adjusted numbers'!N35+('adjusted numbers'!N35*0.05)+('adjusted numbers'!O35*0.0025))/'adjusted numbers'!M35</f>
        <v>0.10999374999999999</v>
      </c>
      <c r="O35" s="11">
        <f>('underlying numbers'!M35-'underlying numbers'!N35+('underlying numbers'!N35*0.05)+('underlying numbers'!O35*0.0025))/'underlying numbers'!M35</f>
        <v>0.13464500000000001</v>
      </c>
      <c r="P35" s="1">
        <v>2683</v>
      </c>
      <c r="Q35" s="11">
        <f>('adjusted numbers'!P35-'adjusted numbers'!Q35+('adjusted numbers'!Q35*0.05)+('adjusted numbers'!R35*0.0025))/'adjusted numbers'!P35</f>
        <v>0.11657702737500013</v>
      </c>
      <c r="R35" s="11">
        <f>('underlying numbers'!P35-'underlying numbers'!Q35+('underlying numbers'!Q35*0.05)+('underlying numbers'!R35*0.0025))/'underlying numbers'!P35</f>
        <v>0.14407188875000004</v>
      </c>
      <c r="S35" s="1">
        <v>2893</v>
      </c>
      <c r="T35" s="11">
        <f>('adjusted numbers'!S35-'adjusted numbers'!T35+('adjusted numbers'!T35*0.05)+('adjusted numbers'!U35*0.0025))/'adjusted numbers'!S35</f>
        <v>0.11236214812500006</v>
      </c>
      <c r="U35" s="11">
        <f>('underlying numbers'!S35-'underlying numbers'!T35+('underlying numbers'!T35*0.05)+('underlying numbers'!U35*0.0025))/'underlying numbers'!S35</f>
        <v>0.13803661275000012</v>
      </c>
      <c r="V35" s="1">
        <v>2844</v>
      </c>
      <c r="W35" s="11">
        <f>('adjusted numbers'!V35-'adjusted numbers'!W35+('adjusted numbers'!W35*0.05)+('adjusted numbers'!X35*0.0025))/'adjusted numbers'!V35</f>
        <v>0.10969805499999989</v>
      </c>
      <c r="X35" s="11">
        <f>('underlying numbers'!V35-'underlying numbers'!W35+('underlying numbers'!W35*0.05)+('underlying numbers'!X35*0.0025))/'underlying numbers'!V35</f>
        <v>0.13424315274999987</v>
      </c>
      <c r="Y35" s="1">
        <v>2933</v>
      </c>
      <c r="Z35" s="11">
        <f>('adjusted numbers'!Y35-'adjusted numbers'!Z35+('adjusted numbers'!Z35*0.05)+('adjusted numbers'!AA35*0.0025))/'adjusted numbers'!Y35</f>
        <v>9.6011741374999973E-2</v>
      </c>
      <c r="AA35" s="11">
        <f>('underlying numbers'!Y35-'underlying numbers'!Z35+('underlying numbers'!Z35*0.05)+('underlying numbers'!AA35*0.0025))/'underlying numbers'!Y35</f>
        <v>0.11468288800000001</v>
      </c>
      <c r="AB35" s="1">
        <v>2926</v>
      </c>
      <c r="AC35" s="11">
        <f>('adjusted numbers'!AB35-'adjusted numbers'!AC35+('adjusted numbers'!AC35*0.05)+('adjusted numbers'!AD35*0.0025))/'adjusted numbers'!AB35</f>
        <v>9.521195874999995E-2</v>
      </c>
      <c r="AD35" s="11">
        <f>('underlying numbers'!AB35-'underlying numbers'!AC35+('underlying numbers'!AC35*0.05)+('underlying numbers'!AD35*0.0025))/'underlying numbers'!AB35</f>
        <v>0.11353990900000002</v>
      </c>
      <c r="AE35" s="1">
        <v>3098</v>
      </c>
      <c r="AF35" s="11">
        <f>('adjusted numbers'!AE35-'adjusted numbers'!AF35+('adjusted numbers'!AF35*0.05)+('adjusted numbers'!AG35*0.0025))/'adjusted numbers'!AE35</f>
        <v>8.2163455000000066E-2</v>
      </c>
      <c r="AG35" s="11">
        <f>('underlying numbers'!AE35-'underlying numbers'!AF35+('underlying numbers'!AF35*0.05)+('underlying numbers'!AG35*0.0025))/'underlying numbers'!AE35</f>
        <v>9.4889391000000045E-2</v>
      </c>
    </row>
    <row r="36" spans="1:33" x14ac:dyDescent="0.25">
      <c r="A36" t="s">
        <v>96</v>
      </c>
      <c r="B36" t="s">
        <v>97</v>
      </c>
      <c r="C36" t="s">
        <v>87</v>
      </c>
      <c r="D36" s="1">
        <v>6832</v>
      </c>
      <c r="E36" s="11">
        <f>('adjusted numbers'!D36-'adjusted numbers'!E36+('adjusted numbers'!E36*0.05)+('adjusted numbers'!F36*0.0025))/'adjusted numbers'!D36</f>
        <v>9.4433353520198826E-2</v>
      </c>
      <c r="F36" s="11">
        <f>('underlying numbers'!D36-'underlying numbers'!E36+('underlying numbers'!E36*0.05)+('underlying numbers'!F36*0.0025))/'underlying numbers'!D36</f>
        <v>0.11240672899590123</v>
      </c>
      <c r="G36" s="1">
        <v>6909</v>
      </c>
      <c r="H36" s="11">
        <f>('adjusted numbers'!G36-'adjusted numbers'!H36+('adjusted numbers'!H36*0.05)+('adjusted numbers'!I36*0.0025))/'adjusted numbers'!G36</f>
        <v>9.65917012230426E-2</v>
      </c>
      <c r="I36" s="11">
        <f>('underlying numbers'!G36-'underlying numbers'!H36+('underlying numbers'!H36*0.05)+('underlying numbers'!I36*0.0025))/'underlying numbers'!G36</f>
        <v>0.11549089159067913</v>
      </c>
      <c r="J36" s="1">
        <v>6733</v>
      </c>
      <c r="K36" s="11">
        <f>('adjusted numbers'!J36-'adjusted numbers'!K36+('adjusted numbers'!K36*0.05)+('adjusted numbers'!L36*0.0025))/'adjusted numbers'!J36</f>
        <v>0.1122140080573296</v>
      </c>
      <c r="L36" s="11">
        <f>('underlying numbers'!J36-'underlying numbers'!K36+('underlying numbers'!K36*0.05)+('underlying numbers'!L36*0.0025))/'underlying numbers'!J36</f>
        <v>0.13783045336402805</v>
      </c>
      <c r="M36" s="1">
        <v>6457</v>
      </c>
      <c r="N36" s="11">
        <f>('adjusted numbers'!M36-'adjusted numbers'!N36+('adjusted numbers'!N36*0.05)+('adjusted numbers'!O36*0.0025))/'adjusted numbers'!M36</f>
        <v>0.12133650398792001</v>
      </c>
      <c r="O36" s="11">
        <f>('underlying numbers'!M36-'underlying numbers'!N36+('underlying numbers'!N36*0.05)+('underlying numbers'!O36*0.0025))/'underlying numbers'!M36</f>
        <v>0.15089026560322122</v>
      </c>
      <c r="P36" s="1">
        <v>4811</v>
      </c>
      <c r="Q36" s="11">
        <f>('adjusted numbers'!P36-'adjusted numbers'!Q36+('adjusted numbers'!Q36*0.05)+('adjusted numbers'!R36*0.0025))/'adjusted numbers'!P36</f>
        <v>0.11024998950000003</v>
      </c>
      <c r="R36" s="11">
        <f>('underlying numbers'!P36-'underlying numbers'!Q36+('underlying numbers'!Q36*0.05)+('underlying numbers'!R36*0.0025))/'underlying numbers'!P36</f>
        <v>0.13504422900000013</v>
      </c>
      <c r="S36" s="1">
        <v>4726</v>
      </c>
      <c r="T36" s="11">
        <f>('adjusted numbers'!S36-'adjusted numbers'!T36+('adjusted numbers'!T36*0.05)+('adjusted numbers'!U36*0.0025))/'adjusted numbers'!S36</f>
        <v>0.10078421012500002</v>
      </c>
      <c r="U36" s="11">
        <f>('underlying numbers'!S36-'underlying numbers'!T36+('underlying numbers'!T36*0.05)+('underlying numbers'!U36*0.0025))/'underlying numbers'!S36</f>
        <v>0.12151076924999989</v>
      </c>
      <c r="V36" s="1">
        <v>5057</v>
      </c>
      <c r="W36" s="11">
        <f>('adjusted numbers'!V36-'adjusted numbers'!W36+('adjusted numbers'!W36*0.05)+('adjusted numbers'!X36*0.0025))/'adjusted numbers'!V36</f>
        <v>8.9532500000000043E-2</v>
      </c>
      <c r="X36" s="11">
        <f>('underlying numbers'!V36-'underlying numbers'!W36+('underlying numbers'!W36*0.05)+('underlying numbers'!X36*0.0025))/'underlying numbers'!V36</f>
        <v>0.105425</v>
      </c>
      <c r="Y36" s="1">
        <v>4968</v>
      </c>
      <c r="Z36" s="11">
        <f>('adjusted numbers'!Y36-'adjusted numbers'!Z36+('adjusted numbers'!Z36*0.05)+('adjusted numbers'!AA36*0.0025))/'adjusted numbers'!Y36</f>
        <v>8.4256249999999963E-2</v>
      </c>
      <c r="AA36" s="11">
        <f>('underlying numbers'!Y36-'underlying numbers'!Z36+('underlying numbers'!Z36*0.05)+('underlying numbers'!AA36*0.0025))/'underlying numbers'!Y36</f>
        <v>9.7892499999999993E-2</v>
      </c>
      <c r="AB36" s="1">
        <v>5037</v>
      </c>
      <c r="AC36" s="11">
        <f>('adjusted numbers'!AB36-'adjusted numbers'!AC36+('adjusted numbers'!AC36*0.05)+('adjusted numbers'!AD36*0.0025))/'adjusted numbers'!AB36</f>
        <v>7.9933209374999911E-2</v>
      </c>
      <c r="AD36" s="11">
        <f>('underlying numbers'!AB36-'underlying numbers'!AC36+('underlying numbers'!AC36*0.05)+('underlying numbers'!AD36*0.0025))/'underlying numbers'!AB36</f>
        <v>9.1702848999999934E-2</v>
      </c>
      <c r="AE36" s="1">
        <v>5144</v>
      </c>
      <c r="AF36" s="11">
        <f>('adjusted numbers'!AE36-'adjusted numbers'!AF36+('adjusted numbers'!AF36*0.05)+('adjusted numbers'!AG36*0.0025))/'adjusted numbers'!AE36</f>
        <v>7.5858992875000086E-2</v>
      </c>
      <c r="AG36" s="11">
        <f>('underlying numbers'!AE36-'underlying numbers'!AF36+('underlying numbers'!AF36*0.05)+('underlying numbers'!AG36*0.0025))/'underlying numbers'!AE36</f>
        <v>8.5861658250000056E-2</v>
      </c>
    </row>
    <row r="37" spans="1:33" x14ac:dyDescent="0.25">
      <c r="A37" t="s">
        <v>98</v>
      </c>
      <c r="B37" t="s">
        <v>99</v>
      </c>
      <c r="C37" t="s">
        <v>87</v>
      </c>
      <c r="D37" s="1">
        <v>3413</v>
      </c>
      <c r="E37" s="11">
        <f>('adjusted numbers'!D37-'adjusted numbers'!E37+('adjusted numbers'!E37*0.05)+('adjusted numbers'!F37*0.0025))/'adjusted numbers'!D37</f>
        <v>7.2915000000000035E-2</v>
      </c>
      <c r="F37" s="11">
        <f>('underlying numbers'!D37-'underlying numbers'!E37+('underlying numbers'!E37*0.05)+('underlying numbers'!F37*0.0025))/'underlying numbers'!D37</f>
        <v>8.1627499999999978E-2</v>
      </c>
      <c r="G37" s="1">
        <v>3491</v>
      </c>
      <c r="H37" s="11">
        <f>('adjusted numbers'!G37-'adjusted numbers'!H37+('adjusted numbers'!H37*0.05)+('adjusted numbers'!I37*0.0025))/'adjusted numbers'!G37</f>
        <v>7.8226250000000067E-2</v>
      </c>
      <c r="I37" s="11">
        <f>('underlying numbers'!G37-'underlying numbers'!H37+('underlying numbers'!H37*0.05)+('underlying numbers'!I37*0.0025))/'underlying numbers'!G37</f>
        <v>8.9230000000000101E-2</v>
      </c>
      <c r="J37" s="1">
        <v>3404</v>
      </c>
      <c r="K37" s="11">
        <f>('adjusted numbers'!J37-'adjusted numbers'!K37+('adjusted numbers'!K37*0.05)+('adjusted numbers'!L37*0.0025))/'adjusted numbers'!J37</f>
        <v>8.2859999999999989E-2</v>
      </c>
      <c r="L37" s="11">
        <f>('underlying numbers'!J37-'underlying numbers'!K37+('underlying numbers'!K37*0.05)+('underlying numbers'!L37*0.0025))/'underlying numbers'!J37</f>
        <v>9.5855000000000093E-2</v>
      </c>
      <c r="M37" s="1">
        <v>3075</v>
      </c>
      <c r="N37" s="11">
        <f>('adjusted numbers'!M37-'adjusted numbers'!N37+('adjusted numbers'!N37*0.05)+('adjusted numbers'!O37*0.0025))/'adjusted numbers'!M37</f>
        <v>8.6840000000000098E-2</v>
      </c>
      <c r="O37" s="11">
        <f>('underlying numbers'!M37-'underlying numbers'!N37+('underlying numbers'!N37*0.05)+('underlying numbers'!O37*0.0025))/'underlying numbers'!M37</f>
        <v>0.10155000000000003</v>
      </c>
      <c r="P37" s="1">
        <v>3250</v>
      </c>
      <c r="Q37" s="11">
        <f>('adjusted numbers'!P37-'adjusted numbers'!Q37+('adjusted numbers'!Q37*0.05)+('adjusted numbers'!R37*0.0025))/'adjusted numbers'!P37</f>
        <v>8.9098902375000025E-2</v>
      </c>
      <c r="R37" s="11">
        <f>('underlying numbers'!P37-'underlying numbers'!Q37+('underlying numbers'!Q37*0.05)+('underlying numbers'!R37*0.0025))/'underlying numbers'!P37</f>
        <v>0.1047900805000001</v>
      </c>
      <c r="S37" s="1">
        <v>3118</v>
      </c>
      <c r="T37" s="11">
        <f>('adjusted numbers'!S37-'adjusted numbers'!T37+('adjusted numbers'!T37*0.05)+('adjusted numbers'!U37*0.0025))/'adjusted numbers'!S37</f>
        <v>0.11085473937499996</v>
      </c>
      <c r="U37" s="11">
        <f>('underlying numbers'!S37-'underlying numbers'!T37+('underlying numbers'!T37*0.05)+('underlying numbers'!U37*0.0025))/'underlying numbers'!S37</f>
        <v>0.13591488474999996</v>
      </c>
      <c r="V37" s="1">
        <v>3307</v>
      </c>
      <c r="W37" s="11">
        <f>('adjusted numbers'!V37-'adjusted numbers'!W37+('adjusted numbers'!W37*0.05)+('adjusted numbers'!X37*0.0025))/'adjusted numbers'!V37</f>
        <v>9.7477701374999934E-2</v>
      </c>
      <c r="X37" s="11">
        <f>('underlying numbers'!V37-'underlying numbers'!W37+('underlying numbers'!W37*0.05)+('underlying numbers'!X37*0.0025))/'underlying numbers'!V37</f>
        <v>0.11677124649999991</v>
      </c>
      <c r="Y37" s="1">
        <v>3275</v>
      </c>
      <c r="Z37" s="11">
        <f>('adjusted numbers'!Y37-'adjusted numbers'!Z37+('adjusted numbers'!Z37*0.05)+('adjusted numbers'!AA37*0.0025))/'adjusted numbers'!Y37</f>
        <v>0.10873053687500005</v>
      </c>
      <c r="AA37" s="11">
        <f>('underlying numbers'!Y37-'underlying numbers'!Z37+('underlying numbers'!Z37*0.05)+('underlying numbers'!AA37*0.0025))/'underlying numbers'!Y37</f>
        <v>0.13291679750000007</v>
      </c>
      <c r="AB37" s="1">
        <v>3273</v>
      </c>
      <c r="AC37" s="11">
        <f>('adjusted numbers'!AB37-'adjusted numbers'!AC37+('adjusted numbers'!AC37*0.05)+('adjusted numbers'!AD37*0.0025))/'adjusted numbers'!AB37</f>
        <v>0.10025244262499999</v>
      </c>
      <c r="AD37" s="11">
        <f>('underlying numbers'!AB37-'underlying numbers'!AC37+('underlying numbers'!AC37*0.05)+('underlying numbers'!AD37*0.0025))/'underlying numbers'!AB37</f>
        <v>0.12078521000000003</v>
      </c>
      <c r="AE37" s="1">
        <v>3221</v>
      </c>
      <c r="AF37" s="11">
        <f>('adjusted numbers'!AE37-'adjusted numbers'!AF37+('adjusted numbers'!AF37*0.05)+('adjusted numbers'!AG37*0.0025))/'adjusted numbers'!AE37</f>
        <v>8.4750514500000013E-2</v>
      </c>
      <c r="AG37" s="11">
        <f>('underlying numbers'!AE37-'underlying numbers'!AF37+('underlying numbers'!AF37*0.05)+('underlying numbers'!AG37*0.0025))/'underlying numbers'!AE37</f>
        <v>9.860065974999993E-2</v>
      </c>
    </row>
    <row r="38" spans="1:33" s="4" customFormat="1" x14ac:dyDescent="0.25">
      <c r="A38" s="4" t="s">
        <v>439</v>
      </c>
      <c r="B38" s="4" t="s">
        <v>433</v>
      </c>
      <c r="C38" t="s">
        <v>87</v>
      </c>
      <c r="D38" s="5">
        <f>SUM(D31:D37)</f>
        <v>22390</v>
      </c>
      <c r="E38" s="11">
        <f>('adjusted numbers'!D38-'adjusted numbers'!E38+('adjusted numbers'!E38*0.05)+('adjusted numbers'!F38*0.0025))/'adjusted numbers'!D38</f>
        <v>9.2674931721750717E-2</v>
      </c>
      <c r="F38" s="11">
        <f>('underlying numbers'!D38-'underlying numbers'!E38+('underlying numbers'!E38*0.05)+('underlying numbers'!F38*0.0025))/'underlying numbers'!D38</f>
        <v>0.10987618121929425</v>
      </c>
      <c r="G38" s="5">
        <f t="shared" ref="G38:AE38" si="5">SUM(G31:G37)</f>
        <v>22001</v>
      </c>
      <c r="H38" s="11">
        <f>('adjusted numbers'!G38-'adjusted numbers'!H38+('adjusted numbers'!H38*0.05)+('adjusted numbers'!I38*0.0025))/'adjusted numbers'!G38</f>
        <v>9.253918094632084E-2</v>
      </c>
      <c r="I38" s="11">
        <f>('underlying numbers'!G38-'underlying numbers'!H38+('underlying numbers'!H38*0.05)+('underlying numbers'!I38*0.0025))/'underlying numbers'!G38</f>
        <v>0.10968071599018253</v>
      </c>
      <c r="J38" s="5">
        <f t="shared" si="5"/>
        <v>21734</v>
      </c>
      <c r="K38" s="11">
        <f>('adjusted numbers'!J38-'adjusted numbers'!K38+('adjusted numbers'!K38*0.05)+('adjusted numbers'!L38*0.0025))/'adjusted numbers'!J38</f>
        <v>0.10653775668307726</v>
      </c>
      <c r="L38" s="11">
        <f>('underlying numbers'!J38-'underlying numbers'!K38+('underlying numbers'!K38*0.05)+('underlying numbers'!L38*0.0025))/'underlying numbers'!J38</f>
        <v>0.1296994038143002</v>
      </c>
      <c r="M38" s="5">
        <f t="shared" si="5"/>
        <v>20800</v>
      </c>
      <c r="N38" s="11">
        <f>('adjusted numbers'!M38-'adjusted numbers'!N38+('adjusted numbers'!N38*0.05)+('adjusted numbers'!O38*0.0025))/'adjusted numbers'!M38</f>
        <v>0.11209440504807691</v>
      </c>
      <c r="O38" s="11">
        <f>('underlying numbers'!M38-'underlying numbers'!N38+('underlying numbers'!N38*0.05)+('underlying numbers'!O38*0.0025))/'underlying numbers'!M38</f>
        <v>0.13765571502403851</v>
      </c>
      <c r="P38" s="5">
        <f t="shared" si="5"/>
        <v>19265</v>
      </c>
      <c r="Q38" s="11">
        <f>('adjusted numbers'!P38-'adjusted numbers'!Q38+('adjusted numbers'!Q38*0.05)+('adjusted numbers'!R38*0.0025))/'adjusted numbers'!P38</f>
        <v>0.13589679512610967</v>
      </c>
      <c r="R38" s="11">
        <f>('underlying numbers'!P38-'underlying numbers'!Q38+('underlying numbers'!Q38*0.05)+('underlying numbers'!R38*0.0025))/'underlying numbers'!P38</f>
        <v>0.17171662224421241</v>
      </c>
      <c r="S38" s="5">
        <f t="shared" si="5"/>
        <v>18921</v>
      </c>
      <c r="T38" s="11">
        <f>('adjusted numbers'!S38-'adjusted numbers'!T38+('adjusted numbers'!T38*0.05)+('adjusted numbers'!U38*0.0025))/'adjusted numbers'!S38</f>
        <v>0.10924165136687426</v>
      </c>
      <c r="U38" s="11">
        <f>('underlying numbers'!S38-'underlying numbers'!T38+('underlying numbers'!T38*0.05)+('underlying numbers'!U38*0.0025))/'underlying numbers'!S38</f>
        <v>0.1335822657743117</v>
      </c>
      <c r="V38" s="5">
        <f t="shared" si="5"/>
        <v>19070</v>
      </c>
      <c r="W38" s="11">
        <f>('adjusted numbers'!V38-'adjusted numbers'!W38+('adjusted numbers'!W38*0.05)+('adjusted numbers'!X38*0.0025))/'adjusted numbers'!V38</f>
        <v>9.5618356039368274E-2</v>
      </c>
      <c r="X38" s="11">
        <f>('underlying numbers'!V38-'underlying numbers'!W38+('underlying numbers'!W38*0.05)+('underlying numbers'!X38*0.0025))/'underlying numbers'!V38</f>
        <v>0.11410732299442851</v>
      </c>
      <c r="Y38" s="5">
        <f t="shared" si="5"/>
        <v>19691</v>
      </c>
      <c r="Z38" s="11">
        <f>('adjusted numbers'!Y38-'adjusted numbers'!Z38+('adjusted numbers'!Z38*0.05)+('adjusted numbers'!AA38*0.0025))/'adjusted numbers'!Y38</f>
        <v>9.2117145954065227E-2</v>
      </c>
      <c r="AA38" s="11">
        <f>('underlying numbers'!Y38-'underlying numbers'!Z38+('underlying numbers'!Z38*0.05)+('underlying numbers'!AA38*0.0025))/'underlying numbers'!Y38</f>
        <v>0.10912255989656436</v>
      </c>
      <c r="AB38" s="5">
        <f t="shared" si="5"/>
        <v>20103</v>
      </c>
      <c r="AC38" s="11">
        <f>('adjusted numbers'!AB38-'adjusted numbers'!AC38+('adjusted numbers'!AC38*0.05)+('adjusted numbers'!AD38*0.0025))/'adjusted numbers'!AB38</f>
        <v>8.7526118124421792E-2</v>
      </c>
      <c r="AD38" s="11">
        <f>('underlying numbers'!AB38-'underlying numbers'!AC38+('underlying numbers'!AC38*0.05)+('underlying numbers'!AD38*0.0025))/'underlying numbers'!AB38</f>
        <v>0.10255335399565986</v>
      </c>
      <c r="AE38" s="5">
        <f t="shared" si="5"/>
        <v>20525</v>
      </c>
      <c r="AF38" s="11">
        <f>('adjusted numbers'!AE38-'adjusted numbers'!AF38+('adjusted numbers'!AF38*0.05)+('adjusted numbers'!AG38*0.0025))/'adjusted numbers'!AE38</f>
        <v>7.9087508986041416E-2</v>
      </c>
      <c r="AG38" s="11">
        <f>('underlying numbers'!AE38-'underlying numbers'!AF38+('underlying numbers'!AF38*0.05)+('underlying numbers'!AG38*0.0025))/'underlying numbers'!AE38</f>
        <v>9.048306047656525E-2</v>
      </c>
    </row>
    <row r="39" spans="1:33" x14ac:dyDescent="0.25">
      <c r="A39" t="s">
        <v>100</v>
      </c>
      <c r="B39" t="s">
        <v>101</v>
      </c>
      <c r="C39" t="s">
        <v>102</v>
      </c>
      <c r="D39" s="1">
        <v>3380</v>
      </c>
      <c r="E39" s="11">
        <f>('adjusted numbers'!D39-'adjusted numbers'!E39+('adjusted numbers'!E39*0.05)+('adjusted numbers'!F39*0.0025))/'adjusted numbers'!D39</f>
        <v>0.10132124999999996</v>
      </c>
      <c r="F39" s="11">
        <f>('underlying numbers'!D39-'underlying numbers'!E39+('underlying numbers'!E39*0.05)+('underlying numbers'!F39*0.0025))/'underlying numbers'!D39</f>
        <v>0.12220749999999998</v>
      </c>
      <c r="G39" s="1">
        <v>3410</v>
      </c>
      <c r="H39" s="11">
        <f>('adjusted numbers'!G39-'adjusted numbers'!H39+('adjusted numbers'!H39*0.05)+('adjusted numbers'!I39*0.0025))/'adjusted numbers'!G39</f>
        <v>0.10593875000000005</v>
      </c>
      <c r="I39" s="11">
        <f>('underlying numbers'!G39-'underlying numbers'!H39+('underlying numbers'!H39*0.05)+('underlying numbers'!I39*0.0025))/'underlying numbers'!G39</f>
        <v>0.1288</v>
      </c>
      <c r="J39" s="1">
        <v>3219</v>
      </c>
      <c r="K39" s="11">
        <f>('adjusted numbers'!J39-'adjusted numbers'!K39+('adjusted numbers'!K39*0.05)+('adjusted numbers'!L39*0.0025))/'adjusted numbers'!J39</f>
        <v>0.12183000000000004</v>
      </c>
      <c r="L39" s="11">
        <f>('underlying numbers'!J39-'underlying numbers'!K39+('underlying numbers'!K39*0.05)+('underlying numbers'!L39*0.0025))/'underlying numbers'!J39</f>
        <v>0.15152249999999995</v>
      </c>
      <c r="M39" s="1">
        <v>3163</v>
      </c>
      <c r="N39" s="11">
        <f>('adjusted numbers'!M39-'adjusted numbers'!N39+('adjusted numbers'!N39*0.05)+('adjusted numbers'!O39*0.0025))/'adjusted numbers'!M39</f>
        <v>0.12846999999999995</v>
      </c>
      <c r="O39" s="11">
        <f>('underlying numbers'!M39-'underlying numbers'!N39+('underlying numbers'!N39*0.05)+('underlying numbers'!O39*0.0025))/'underlying numbers'!M39</f>
        <v>0.16102749999999996</v>
      </c>
      <c r="P39" s="1">
        <v>3298</v>
      </c>
      <c r="Q39" s="11">
        <f>('adjusted numbers'!P39-'adjusted numbers'!Q39+('adjusted numbers'!Q39*0.05)+('adjusted numbers'!R39*0.0025))/'adjusted numbers'!P39</f>
        <v>0.14201031662499994</v>
      </c>
      <c r="R39" s="11">
        <f>('underlying numbers'!P39-'underlying numbers'!Q39+('underlying numbers'!Q39*0.05)+('underlying numbers'!R39*0.0025))/'underlying numbers'!P39</f>
        <v>0.18035552899999999</v>
      </c>
      <c r="S39" s="1">
        <v>3289</v>
      </c>
      <c r="T39" s="11">
        <f>('adjusted numbers'!S39-'adjusted numbers'!T39+('adjusted numbers'!T39*0.05)+('adjusted numbers'!U39*0.0025))/'adjusted numbers'!S39</f>
        <v>0.14106984874999998</v>
      </c>
      <c r="U39" s="11">
        <f>('underlying numbers'!S39-'underlying numbers'!T39+('underlying numbers'!T39*0.05)+('underlying numbers'!U39*0.0025))/'underlying numbers'!S39</f>
        <v>0.17902325174999997</v>
      </c>
      <c r="V39" s="1">
        <v>3396</v>
      </c>
      <c r="W39" s="11">
        <f>('adjusted numbers'!V39-'adjusted numbers'!W39+('adjusted numbers'!W39*0.05)+('adjusted numbers'!X39*0.0025))/'adjusted numbers'!V39</f>
        <v>0.14250073437500005</v>
      </c>
      <c r="X39" s="11">
        <f>('underlying numbers'!V39-'underlying numbers'!W39+('underlying numbers'!W39*0.05)+('underlying numbers'!X39*0.0025))/'underlying numbers'!V39</f>
        <v>0.18114546275000001</v>
      </c>
      <c r="Y39" s="1">
        <v>3508</v>
      </c>
      <c r="Z39" s="11">
        <f>('adjusted numbers'!Y39-'adjusted numbers'!Z39+('adjusted numbers'!Z39*0.05)+('adjusted numbers'!AA39*0.0025))/'adjusted numbers'!Y39</f>
        <v>0.13720926362499991</v>
      </c>
      <c r="AA39" s="11">
        <f>('underlying numbers'!Y39-'underlying numbers'!Z39+('underlying numbers'!Z39*0.05)+('underlying numbers'!AA39*0.0025))/'underlying numbers'!Y39</f>
        <v>0.17360109424999989</v>
      </c>
      <c r="AB39" s="1">
        <v>3644</v>
      </c>
      <c r="AC39" s="11">
        <f>('adjusted numbers'!AB39-'adjusted numbers'!AC39+('adjusted numbers'!AC39*0.05)+('adjusted numbers'!AD39*0.0025))/'adjusted numbers'!AB39</f>
        <v>0.13295862824999996</v>
      </c>
      <c r="AD39" s="11">
        <f>('underlying numbers'!AB39-'underlying numbers'!AC39+('underlying numbers'!AC39*0.05)+('underlying numbers'!AD39*0.0025))/'underlying numbers'!AB39</f>
        <v>0.16752469475000001</v>
      </c>
      <c r="AE39" s="1">
        <v>3842</v>
      </c>
      <c r="AF39" s="11">
        <f>('adjusted numbers'!AE39-'adjusted numbers'!AF39+('adjusted numbers'!AF39*0.05)+('adjusted numbers'!AG39*0.0025))/'adjusted numbers'!AE39</f>
        <v>0.11827597537500008</v>
      </c>
      <c r="AG39" s="11">
        <f>('underlying numbers'!AE39-'underlying numbers'!AF39+('underlying numbers'!AF39*0.05)+('underlying numbers'!AG39*0.0025))/'underlying numbers'!AE39</f>
        <v>0.14651810725000008</v>
      </c>
    </row>
    <row r="40" spans="1:33" x14ac:dyDescent="0.25">
      <c r="A40" t="s">
        <v>103</v>
      </c>
      <c r="B40" t="s">
        <v>104</v>
      </c>
      <c r="C40" t="s">
        <v>102</v>
      </c>
      <c r="D40" s="1">
        <v>7291</v>
      </c>
      <c r="E40" s="11">
        <f>('adjusted numbers'!D40-'adjusted numbers'!E40+('adjusted numbers'!E40*0.05)+('adjusted numbers'!F40*0.0025))/'adjusted numbers'!D40</f>
        <v>9.4625076635578467E-2</v>
      </c>
      <c r="F40" s="11">
        <f>('underlying numbers'!D40-'underlying numbers'!E40+('underlying numbers'!E40*0.05)+('underlying numbers'!F40*0.0025))/'underlying numbers'!D40</f>
        <v>0.11269505177616287</v>
      </c>
      <c r="G40" s="1">
        <v>7374</v>
      </c>
      <c r="H40" s="11">
        <f>('adjusted numbers'!G40-'adjusted numbers'!H40+('adjusted numbers'!H40*0.05)+('adjusted numbers'!I40*0.0025))/'adjusted numbers'!G40</f>
        <v>7.7774849810143667E-2</v>
      </c>
      <c r="I40" s="11">
        <f>('underlying numbers'!G40-'underlying numbers'!H40+('underlying numbers'!H40*0.05)+('underlying numbers'!I40*0.0025))/'underlying numbers'!G40</f>
        <v>8.8575129170056888E-2</v>
      </c>
      <c r="J40" s="1">
        <v>7190</v>
      </c>
      <c r="K40" s="11">
        <f>('adjusted numbers'!J40-'adjusted numbers'!K40+('adjusted numbers'!K40*0.05)+('adjusted numbers'!L40*0.0025))/'adjusted numbers'!J40</f>
        <v>8.4495858136300131E-2</v>
      </c>
      <c r="L40" s="11">
        <f>('underlying numbers'!J40-'underlying numbers'!K40+('underlying numbers'!K40*0.05)+('underlying numbers'!L40*0.0025))/'underlying numbers'!J40</f>
        <v>9.818937169680074E-2</v>
      </c>
      <c r="M40" s="1">
        <v>6740</v>
      </c>
      <c r="N40" s="11">
        <f>('adjusted numbers'!M40-'adjusted numbers'!N40+('adjusted numbers'!N40*0.05)+('adjusted numbers'!O40*0.0025))/'adjusted numbers'!M40</f>
        <v>9.5464873330860706E-2</v>
      </c>
      <c r="O40" s="11">
        <f>('underlying numbers'!M40-'underlying numbers'!N40+('underlying numbers'!N40*0.05)+('underlying numbers'!O40*0.0025))/'underlying numbers'!M40</f>
        <v>0.11389291876854621</v>
      </c>
      <c r="P40" s="1">
        <v>6427</v>
      </c>
      <c r="Q40" s="11">
        <f>('adjusted numbers'!P40-'adjusted numbers'!Q40+('adjusted numbers'!Q40*0.05)+('adjusted numbers'!R40*0.0025))/'adjusted numbers'!P40</f>
        <v>0.10424259812500003</v>
      </c>
      <c r="R40" s="11">
        <f>('underlying numbers'!P40-'underlying numbers'!Q40+('underlying numbers'!Q40*0.05)+('underlying numbers'!R40*0.0025))/'underlying numbers'!P40</f>
        <v>0.12644072500000006</v>
      </c>
      <c r="S40" s="1">
        <v>7003</v>
      </c>
      <c r="T40" s="11">
        <f>('adjusted numbers'!S40-'adjusted numbers'!T40+('adjusted numbers'!T40*0.05)+('adjusted numbers'!U40*0.0025))/'adjusted numbers'!S40</f>
        <v>9.8266858625000036E-2</v>
      </c>
      <c r="U40" s="11">
        <f>('underlying numbers'!S40-'underlying numbers'!T40+('underlying numbers'!T40*0.05)+('underlying numbers'!U40*0.0025))/'underlying numbers'!S40</f>
        <v>0.11788953950000008</v>
      </c>
      <c r="V40" s="1">
        <v>7123</v>
      </c>
      <c r="W40" s="11">
        <f>('adjusted numbers'!V40-'adjusted numbers'!W40+('adjusted numbers'!W40*0.05)+('adjusted numbers'!X40*0.0025))/'adjusted numbers'!V40</f>
        <v>8.9511249999999987E-2</v>
      </c>
      <c r="X40" s="11">
        <f>('underlying numbers'!V40-'underlying numbers'!W40+('underlying numbers'!W40*0.05)+('underlying numbers'!X40*0.0025))/'underlying numbers'!V40</f>
        <v>0.10538249999999999</v>
      </c>
      <c r="Y40" s="1">
        <v>7236</v>
      </c>
      <c r="Z40" s="11">
        <f>('adjusted numbers'!Y40-'adjusted numbers'!Z40+('adjusted numbers'!Z40*0.05)+('adjusted numbers'!AA40*0.0025))/'adjusted numbers'!Y40</f>
        <v>8.6876250000000044E-2</v>
      </c>
      <c r="AA40" s="11">
        <f>('underlying numbers'!Y40-'underlying numbers'!Z40+('underlying numbers'!Z40*0.05)+('underlying numbers'!AA40*0.0025))/'underlying numbers'!Y40</f>
        <v>0.10162249999999999</v>
      </c>
      <c r="AB40" s="1">
        <v>7430</v>
      </c>
      <c r="AC40" s="11">
        <f>('adjusted numbers'!AB40-'adjusted numbers'!AC40+('adjusted numbers'!AC40*0.05)+('adjusted numbers'!AD40*0.0025))/'adjusted numbers'!AB40</f>
        <v>7.7930519750000052E-2</v>
      </c>
      <c r="AD40" s="11">
        <f>('underlying numbers'!AB40-'underlying numbers'!AC40+('underlying numbers'!AC40*0.05)+('underlying numbers'!AD40*0.0025))/'underlying numbers'!AB40</f>
        <v>8.8830082999999962E-2</v>
      </c>
      <c r="AE40" s="1">
        <v>7414</v>
      </c>
      <c r="AF40" s="11">
        <f>('adjusted numbers'!AE40-'adjusted numbers'!AF40+('adjusted numbers'!AF40*0.05)+('adjusted numbers'!AG40*0.0025))/'adjusted numbers'!AE40</f>
        <v>7.8073611750000035E-2</v>
      </c>
      <c r="AG40" s="11">
        <f>('underlying numbers'!AE40-'underlying numbers'!AF40+('underlying numbers'!AF40*0.05)+('underlying numbers'!AG40*0.0025))/'underlying numbers'!AE40</f>
        <v>8.9033972000000086E-2</v>
      </c>
    </row>
    <row r="41" spans="1:33" s="7" customFormat="1" x14ac:dyDescent="0.25">
      <c r="A41" s="7" t="s">
        <v>105</v>
      </c>
      <c r="B41" s="7" t="s">
        <v>106</v>
      </c>
      <c r="C41" s="7" t="s">
        <v>102</v>
      </c>
      <c r="D41" s="2">
        <v>3189</v>
      </c>
      <c r="E41" s="11">
        <f>('adjusted numbers'!D41-'adjusted numbers'!E41+('adjusted numbers'!E41*0.05)+('adjusted numbers'!F41*0.0025))/'adjusted numbers'!D41</f>
        <v>0.10022881349952957</v>
      </c>
      <c r="F41" s="11">
        <f>('underlying numbers'!D41-'underlying numbers'!E41+('underlying numbers'!E41*0.05)+('underlying numbers'!F41*0.0025))/'underlying numbers'!D41</f>
        <v>0.12070991611790512</v>
      </c>
      <c r="G41" s="2">
        <v>3249</v>
      </c>
      <c r="H41" s="11">
        <f>('adjusted numbers'!G41-'adjusted numbers'!H41+('adjusted numbers'!H41*0.05)+('adjusted numbers'!I41*0.0025))/'adjusted numbers'!G41</f>
        <v>8.5736987534625927E-2</v>
      </c>
      <c r="I41" s="11">
        <f>('underlying numbers'!G41-'underlying numbers'!H41+('underlying numbers'!H41*0.05)+('underlying numbers'!I41*0.0025))/'underlying numbers'!G41</f>
        <v>9.9967216066481818E-2</v>
      </c>
      <c r="J41" s="2">
        <v>3256</v>
      </c>
      <c r="K41" s="11">
        <f>('adjusted numbers'!J41-'adjusted numbers'!K41+('adjusted numbers'!K41*0.05)+('adjusted numbers'!L41*0.0025))/'adjusted numbers'!J41</f>
        <v>8.7421229269041431E-2</v>
      </c>
      <c r="L41" s="11">
        <f>('underlying numbers'!J41-'underlying numbers'!K41+('underlying numbers'!K41*0.05)+('underlying numbers'!L41*0.0025))/'underlying numbers'!J41</f>
        <v>0.10236695792383249</v>
      </c>
      <c r="M41" s="2">
        <v>3129</v>
      </c>
      <c r="N41" s="11">
        <f>('adjusted numbers'!M41-'adjusted numbers'!N41+('adjusted numbers'!N41*0.05)+('adjusted numbers'!O41*0.0025))/'adjusted numbers'!M41</f>
        <v>9.857143456375847E-2</v>
      </c>
      <c r="O41" s="11">
        <f>('underlying numbers'!M41-'underlying numbers'!N41+('underlying numbers'!N41*0.05)+('underlying numbers'!O41*0.0025))/'underlying numbers'!M41</f>
        <v>0.11831161073825508</v>
      </c>
      <c r="P41" s="2">
        <v>3085</v>
      </c>
      <c r="Q41" s="11">
        <f>('adjusted numbers'!P41-'adjusted numbers'!Q41+('adjusted numbers'!Q41*0.05)+('adjusted numbers'!R41*0.0025))/'adjusted numbers'!P41</f>
        <v>0.10340884112500004</v>
      </c>
      <c r="R41" s="11">
        <f>('underlying numbers'!P41-'underlying numbers'!Q41+('underlying numbers'!Q41*0.05)+('underlying numbers'!R41*0.0025))/'underlying numbers'!P41</f>
        <v>0.12519450100000001</v>
      </c>
      <c r="S41" s="2">
        <v>3198</v>
      </c>
      <c r="T41" s="11">
        <f>('adjusted numbers'!S41-'adjusted numbers'!T41+('adjusted numbers'!T41*0.05)+('adjusted numbers'!U41*0.0025))/'adjusted numbers'!S41</f>
        <v>0.11736119725000005</v>
      </c>
      <c r="U41" s="11">
        <f>('underlying numbers'!S41-'underlying numbers'!T41+('underlying numbers'!T41*0.05)+('underlying numbers'!U41*0.0025))/'underlying numbers'!S41</f>
        <v>0.14515706625000002</v>
      </c>
      <c r="V41" s="2">
        <v>3422</v>
      </c>
      <c r="W41" s="11">
        <f>('adjusted numbers'!V41-'adjusted numbers'!W41+('adjusted numbers'!W41*0.05)+('adjusted numbers'!X41*0.0025))/'adjusted numbers'!V41</f>
        <v>0.10365868349999996</v>
      </c>
      <c r="X41" s="11">
        <f>('underlying numbers'!V41-'underlying numbers'!W41+('underlying numbers'!W41*0.05)+('underlying numbers'!X41*0.0025))/'underlying numbers'!V41</f>
        <v>0.12558372924999997</v>
      </c>
      <c r="Y41" s="2">
        <v>3468</v>
      </c>
      <c r="Z41" s="11">
        <f>('adjusted numbers'!Y41-'adjusted numbers'!Z41+('adjusted numbers'!Z41*0.05)+('adjusted numbers'!AA41*0.0025))/'adjusted numbers'!Y41</f>
        <v>9.9766824750000066E-2</v>
      </c>
      <c r="AA41" s="11">
        <f>('underlying numbers'!Y41-'underlying numbers'!Z41+('underlying numbers'!Z41*0.05)+('underlying numbers'!AA41*0.0025))/'underlying numbers'!Y41</f>
        <v>0.12003824700000004</v>
      </c>
      <c r="AB41" s="2">
        <v>3323</v>
      </c>
      <c r="AC41" s="11">
        <f>('adjusted numbers'!AB41-'adjusted numbers'!AC41+('adjusted numbers'!AC41*0.05)+('adjusted numbers'!AD41*0.0025))/'adjusted numbers'!AB41</f>
        <v>8.0118510874999979E-2</v>
      </c>
      <c r="AD41" s="11">
        <f>('underlying numbers'!AB41-'underlying numbers'!AC41+('underlying numbers'!AC41*0.05)+('underlying numbers'!AD41*0.0025))/'underlying numbers'!AB41</f>
        <v>9.1946310000000003E-2</v>
      </c>
      <c r="AE41" s="2">
        <v>3495</v>
      </c>
      <c r="AF41" s="11">
        <f>('adjusted numbers'!AE41-'adjusted numbers'!AF41+('adjusted numbers'!AF41*0.05)+('adjusted numbers'!AG41*0.0025))/'adjusted numbers'!AE41</f>
        <v>7.8773246500000005E-2</v>
      </c>
      <c r="AG41" s="11">
        <f>('underlying numbers'!AE41-'underlying numbers'!AF41+('underlying numbers'!AF41*0.05)+('underlying numbers'!AG41*0.0025))/'underlying numbers'!AE41</f>
        <v>9.0032902749999977E-2</v>
      </c>
    </row>
    <row r="42" spans="1:33" x14ac:dyDescent="0.25">
      <c r="A42" t="s">
        <v>107</v>
      </c>
      <c r="B42" t="s">
        <v>108</v>
      </c>
      <c r="C42" t="s">
        <v>102</v>
      </c>
      <c r="D42" s="1">
        <v>7208</v>
      </c>
      <c r="E42" s="11">
        <f>('adjusted numbers'!D42-'adjusted numbers'!E42+('adjusted numbers'!E42*0.05)+('adjusted numbers'!F42*0.0025))/'adjusted numbers'!D42</f>
        <v>9.8444538706992296E-2</v>
      </c>
      <c r="F42" s="11">
        <f>('underlying numbers'!D42-'underlying numbers'!E42+('underlying numbers'!E42*0.05)+('underlying numbers'!F42*0.0025))/'underlying numbers'!D42</f>
        <v>0.11809307054661496</v>
      </c>
      <c r="G42" s="1">
        <v>6945</v>
      </c>
      <c r="H42" s="11">
        <f>('adjusted numbers'!G42-'adjusted numbers'!H42+('adjusted numbers'!H42*0.05)+('adjusted numbers'!I42*0.0025))/'adjusted numbers'!G42</f>
        <v>0.10104020428365748</v>
      </c>
      <c r="I42" s="11">
        <f>('underlying numbers'!G42-'underlying numbers'!H42+('underlying numbers'!H42*0.05)+('underlying numbers'!I42*0.0025))/'underlying numbers'!G42</f>
        <v>0.12183087005039622</v>
      </c>
      <c r="J42" s="1">
        <v>6734</v>
      </c>
      <c r="K42" s="11">
        <f>('adjusted numbers'!J42-'adjusted numbers'!K42+('adjusted numbers'!K42*0.05)+('adjusted numbers'!L42*0.0025))/'adjusted numbers'!J42</f>
        <v>0.10338154941342462</v>
      </c>
      <c r="L42" s="11">
        <f>('underlying numbers'!J42-'underlying numbers'!K42+('underlying numbers'!K42*0.05)+('underlying numbers'!L42*0.0025))/'underlying numbers'!J42</f>
        <v>0.12519038535788574</v>
      </c>
      <c r="M42" s="1">
        <v>6553</v>
      </c>
      <c r="N42" s="11">
        <f>('adjusted numbers'!M42-'adjusted numbers'!N42+('adjusted numbers'!N42*0.05)+('adjusted numbers'!O42*0.0025))/'adjusted numbers'!M42</f>
        <v>0.12538188386998353</v>
      </c>
      <c r="O42" s="11">
        <f>('underlying numbers'!M42-'underlying numbers'!N42+('underlying numbers'!N42*0.05)+('underlying numbers'!O42*0.0025))/'underlying numbers'!M42</f>
        <v>0.15667015756142261</v>
      </c>
      <c r="P42" s="6">
        <v>4656</v>
      </c>
      <c r="Q42" s="11">
        <f>('adjusted numbers'!P42-'adjusted numbers'!Q42+('adjusted numbers'!Q42*0.05)+('adjusted numbers'!R42*0.0025))/'adjusted numbers'!P42</f>
        <v>0.10503436426116838</v>
      </c>
      <c r="R42" s="11">
        <f>('underlying numbers'!P42-'underlying numbers'!Q42+('underlying numbers'!Q42*0.05)+('underlying numbers'!R42*0.0025))/'underlying numbers'!P42</f>
        <v>0.12756980240549826</v>
      </c>
      <c r="S42" s="1">
        <v>6725</v>
      </c>
      <c r="T42" s="11">
        <f>('adjusted numbers'!S42-'adjusted numbers'!T42+('adjusted numbers'!T42*0.05)+('adjusted numbers'!U42*0.0025))/'adjusted numbers'!S42</f>
        <v>0.11887977475000007</v>
      </c>
      <c r="U42" s="11">
        <f>('underlying numbers'!S42-'underlying numbers'!T42+('underlying numbers'!T42*0.05)+('underlying numbers'!U42*0.0025))/'underlying numbers'!S42</f>
        <v>0.14736919500000004</v>
      </c>
      <c r="V42" s="1">
        <v>7035</v>
      </c>
      <c r="W42" s="11">
        <f>('adjusted numbers'!V42-'adjusted numbers'!W42+('adjusted numbers'!W42*0.05)+('adjusted numbers'!X42*0.0025))/'adjusted numbers'!V42</f>
        <v>0.10825638225000009</v>
      </c>
      <c r="X42" s="11">
        <f>('underlying numbers'!V42-'underlying numbers'!W42+('underlying numbers'!W42*0.05)+('underlying numbers'!X42*0.0025))/'underlying numbers'!V42</f>
        <v>0.13219223250000006</v>
      </c>
      <c r="Y42" s="1">
        <v>7016</v>
      </c>
      <c r="Z42" s="11">
        <f>('adjusted numbers'!Y42-'adjusted numbers'!Z42+('adjusted numbers'!Z42*0.05)+('adjusted numbers'!AA42*0.0025))/'adjusted numbers'!Y42</f>
        <v>9.2941099875000141E-2</v>
      </c>
      <c r="AA42" s="11">
        <f>('underlying numbers'!Y42-'underlying numbers'!Z42+('underlying numbers'!Z42*0.05)+('underlying numbers'!AA42*0.0025))/'underlying numbers'!Y42</f>
        <v>0.11029962250000014</v>
      </c>
      <c r="AB42" s="1">
        <v>7147</v>
      </c>
      <c r="AC42" s="11">
        <f>('adjusted numbers'!AB42-'adjusted numbers'!AC42+('adjusted numbers'!AC42*0.05)+('adjusted numbers'!AD42*0.0025))/'adjusted numbers'!AB42</f>
        <v>9.6545597749999962E-2</v>
      </c>
      <c r="AD42" s="11">
        <f>('underlying numbers'!AB42-'underlying numbers'!AC42+('underlying numbers'!AC42*0.05)+('underlying numbers'!AD42*0.0025))/'underlying numbers'!AB42</f>
        <v>0.11544916700000001</v>
      </c>
      <c r="AE42" s="1">
        <v>7392</v>
      </c>
      <c r="AF42" s="11">
        <f>('adjusted numbers'!AE42-'adjusted numbers'!AF42+('adjusted numbers'!AF42*0.05)+('adjusted numbers'!AG42*0.0025))/'adjusted numbers'!AE42</f>
        <v>9.5812032874999897E-2</v>
      </c>
      <c r="AG42" s="11">
        <f>('underlying numbers'!AE42-'underlying numbers'!AF42+('underlying numbers'!AF42*0.05)+('underlying numbers'!AG42*0.0025))/'underlying numbers'!AE42</f>
        <v>0.11440680024999993</v>
      </c>
    </row>
    <row r="43" spans="1:33" s="4" customFormat="1" x14ac:dyDescent="0.25">
      <c r="A43" s="4" t="s">
        <v>440</v>
      </c>
      <c r="B43" s="4" t="s">
        <v>433</v>
      </c>
      <c r="C43" t="s">
        <v>102</v>
      </c>
      <c r="D43" s="5">
        <f>SUM(D39:D42)</f>
        <v>21068</v>
      </c>
      <c r="E43" s="11">
        <f>('adjusted numbers'!D43-'adjusted numbers'!E43+('adjusted numbers'!E43*0.05)+('adjusted numbers'!F43*0.0025))/'adjusted numbers'!D43</f>
        <v>9.7854337383710008E-2</v>
      </c>
      <c r="F43" s="11">
        <f>('underlying numbers'!D43-'underlying numbers'!E43+('underlying numbers'!E43*0.05)+('underlying numbers'!F43*0.0025))/'underlying numbers'!D43</f>
        <v>0.11728117275014269</v>
      </c>
      <c r="G43" s="5">
        <f t="shared" ref="G43:AE43" si="6">SUM(G39:G42)</f>
        <v>20978</v>
      </c>
      <c r="H43" s="11">
        <f>('adjusted numbers'!G43-'adjusted numbers'!H43+('adjusted numbers'!H43*0.05)+('adjusted numbers'!I43*0.0025))/'adjusted numbers'!G43</f>
        <v>9.1288329261607445E-2</v>
      </c>
      <c r="I43" s="11">
        <f>('underlying numbers'!G43-'underlying numbers'!H43+('underlying numbers'!H43*0.05)+('underlying numbers'!I43*0.0025))/'underlying numbers'!G43</f>
        <v>0.10788778148536564</v>
      </c>
      <c r="J43" s="5">
        <f t="shared" si="6"/>
        <v>20399</v>
      </c>
      <c r="K43" s="11">
        <f>('adjusted numbers'!J43-'adjusted numbers'!K43+('adjusted numbers'!K43*0.05)+('adjusted numbers'!L43*0.0025))/'adjusted numbers'!J43</f>
        <v>9.7088625238982096E-2</v>
      </c>
      <c r="L43" s="11">
        <f>('underlying numbers'!J43-'underlying numbers'!K43+('underlying numbers'!K43*0.05)+('underlying numbers'!L43*0.0025))/'underlying numbers'!J43</f>
        <v>0.11618566498357738</v>
      </c>
      <c r="M43" s="5">
        <f t="shared" si="6"/>
        <v>19585</v>
      </c>
      <c r="N43" s="11">
        <f>('adjusted numbers'!M43-'adjusted numbers'!N43+('adjusted numbers'!N43*0.05)+('adjusted numbers'!O43*0.0025))/'adjusted numbers'!M43</f>
        <v>0.11130157569568551</v>
      </c>
      <c r="O43" s="11">
        <f>('underlying numbers'!M43-'underlying numbers'!N43+('underlying numbers'!N43*0.05)+('underlying numbers'!O43*0.0025))/'underlying numbers'!M43</f>
        <v>0.13652411679857049</v>
      </c>
      <c r="P43" s="5">
        <f t="shared" si="6"/>
        <v>17466</v>
      </c>
      <c r="Q43" s="11">
        <f>('adjusted numbers'!P43-'adjusted numbers'!Q43+('adjusted numbers'!Q43*0.05)+('adjusted numbers'!R43*0.0025))/'adjusted numbers'!P43</f>
        <v>0.11143784937875009</v>
      </c>
      <c r="R43" s="11">
        <f>('underlying numbers'!P43-'underlying numbers'!Q43+('underlying numbers'!Q43*0.05)+('underlying numbers'!R43*0.0025))/'underlying numbers'!P43</f>
        <v>0.1367019987290736</v>
      </c>
      <c r="S43" s="5">
        <f t="shared" si="6"/>
        <v>20215</v>
      </c>
      <c r="T43" s="11">
        <f>('adjusted numbers'!S43-'adjusted numbers'!T43+('adjusted numbers'!T43*0.05)+('adjusted numbers'!U43*0.0025))/'adjusted numbers'!S43</f>
        <v>0.11510903475087185</v>
      </c>
      <c r="U43" s="11">
        <f>('underlying numbers'!S43-'underlying numbers'!T43+('underlying numbers'!T43*0.05)+('underlying numbers'!U43*0.0025))/'underlying numbers'!S43</f>
        <v>0.14195686640448926</v>
      </c>
      <c r="V43" s="5">
        <f t="shared" si="6"/>
        <v>20976</v>
      </c>
      <c r="W43" s="11">
        <f>('adjusted numbers'!V43-'adjusted numbers'!W43+('adjusted numbers'!W43*0.05)+('adjusted numbers'!X43*0.0025))/'adjusted numbers'!V43</f>
        <v>0.10668501104849595</v>
      </c>
      <c r="X43" s="11">
        <f>('underlying numbers'!V43-'underlying numbers'!W43+('underlying numbers'!W43*0.05)+('underlying numbers'!X43*0.0025))/'underlying numbers'!V43</f>
        <v>0.12993561289712052</v>
      </c>
      <c r="Y43" s="5">
        <f t="shared" si="6"/>
        <v>21228</v>
      </c>
      <c r="Z43" s="11">
        <f>('adjusted numbers'!Y43-'adjusted numbers'!Z43+('adjusted numbers'!Z43*0.05)+('adjusted numbers'!AA43*0.0025))/'adjusted numbers'!Y43</f>
        <v>9.9304350233300503E-2</v>
      </c>
      <c r="AA43" s="11">
        <f>('underlying numbers'!Y43-'underlying numbers'!Z43+('underlying numbers'!Z43*0.05)+('underlying numbers'!AA43*0.0025))/'underlying numbers'!Y43</f>
        <v>0.1193936235483796</v>
      </c>
      <c r="AB43" s="5">
        <f t="shared" si="6"/>
        <v>21544</v>
      </c>
      <c r="AC43" s="11">
        <f>('adjusted numbers'!AB43-'adjusted numbers'!AC43+('adjusted numbers'!AC43*0.05)+('adjusted numbers'!AD43*0.0025))/'adjusted numbers'!AB43</f>
        <v>9.3750937701558373E-2</v>
      </c>
      <c r="AD43" s="11">
        <f>('underlying numbers'!AB43-'underlying numbers'!AC43+('underlying numbers'!AC43*0.05)+('underlying numbers'!AD43*0.0025))/'underlying numbers'!AB43</f>
        <v>0.11145192578156325</v>
      </c>
      <c r="AE43" s="5">
        <f t="shared" si="6"/>
        <v>22143</v>
      </c>
      <c r="AF43" s="11">
        <f>('adjusted numbers'!AE43-'adjusted numbers'!AF43+('adjusted numbers'!AF43*0.05)+('adjusted numbers'!AG43*0.0025))/'adjusted numbers'!AE43</f>
        <v>9.1081113599546085E-2</v>
      </c>
      <c r="AG43" s="11">
        <f>('underlying numbers'!AE43-'underlying numbers'!AF43+('underlying numbers'!AF43*0.05)+('underlying numbers'!AG43*0.0025))/'underlying numbers'!AE43</f>
        <v>0.10763584424069686</v>
      </c>
    </row>
    <row r="44" spans="1:33" x14ac:dyDescent="0.25">
      <c r="A44" t="s">
        <v>109</v>
      </c>
      <c r="B44" t="s">
        <v>110</v>
      </c>
      <c r="C44" t="s">
        <v>111</v>
      </c>
      <c r="D44" s="1">
        <v>2890</v>
      </c>
      <c r="E44" s="11">
        <f>('adjusted numbers'!D44-'adjusted numbers'!E44+('adjusted numbers'!E44*0.05)+('adjusted numbers'!F44*0.0025))/'adjusted numbers'!D44</f>
        <v>7.7556250000000077E-2</v>
      </c>
      <c r="F44" s="11">
        <f>('underlying numbers'!D44-'underlying numbers'!E44+('underlying numbers'!E44*0.05)+('underlying numbers'!F44*0.0025))/'underlying numbers'!D44</f>
        <v>8.8267500000000054E-2</v>
      </c>
      <c r="G44" s="1">
        <v>2868</v>
      </c>
      <c r="H44" s="11">
        <f>('adjusted numbers'!G44-'adjusted numbers'!H44+('adjusted numbers'!H44*0.05)+('adjusted numbers'!I44*0.0025))/'adjusted numbers'!G44</f>
        <v>7.9547500000000007E-2</v>
      </c>
      <c r="I44" s="11">
        <f>('underlying numbers'!G44-'underlying numbers'!H44+('underlying numbers'!H44*0.05)+('underlying numbers'!I44*0.0025))/'underlying numbers'!G44</f>
        <v>9.111750000000006E-2</v>
      </c>
      <c r="J44" s="1">
        <v>2686</v>
      </c>
      <c r="K44" s="11">
        <f>('adjusted numbers'!J44-'adjusted numbers'!K44+('adjusted numbers'!K44*0.05)+('adjusted numbers'!L44*0.0025))/'adjusted numbers'!J44</f>
        <v>8.2847499999999991E-2</v>
      </c>
      <c r="L44" s="11">
        <f>('underlying numbers'!J44-'underlying numbers'!K44+('underlying numbers'!K44*0.05)+('underlying numbers'!L44*0.0025))/'underlying numbers'!J44</f>
        <v>9.5829999999999999E-2</v>
      </c>
      <c r="M44" s="1">
        <v>2613</v>
      </c>
      <c r="N44" s="11">
        <f>('adjusted numbers'!M44-'adjusted numbers'!N44+('adjusted numbers'!N44*0.05)+('adjusted numbers'!O44*0.0025))/'adjusted numbers'!M44</f>
        <v>9.3472500000000153E-2</v>
      </c>
      <c r="O44" s="11">
        <f>('underlying numbers'!M44-'underlying numbers'!N44+('underlying numbers'!N44*0.05)+('underlying numbers'!O44*0.0025))/'underlying numbers'!M44</f>
        <v>0.1110400000000001</v>
      </c>
      <c r="P44" s="1">
        <v>2546</v>
      </c>
      <c r="Q44" s="11">
        <f>('adjusted numbers'!P44-'adjusted numbers'!Q44+('adjusted numbers'!Q44*0.05)+('adjusted numbers'!R44*0.0025))/'adjusted numbers'!P44</f>
        <v>0.10184598937499997</v>
      </c>
      <c r="R44" s="11">
        <f>('underlying numbers'!P44-'underlying numbers'!Q44+('underlying numbers'!Q44*0.05)+('underlying numbers'!R44*0.0025))/'underlying numbers'!P44</f>
        <v>0.12302036175000006</v>
      </c>
      <c r="S44" s="1">
        <v>2685</v>
      </c>
      <c r="T44" s="11">
        <f>('adjusted numbers'!S44-'adjusted numbers'!T44+('adjusted numbers'!T44*0.05)+('adjusted numbers'!U44*0.0025))/'adjusted numbers'!S44</f>
        <v>9.601956125000001E-2</v>
      </c>
      <c r="U44" s="11">
        <f>('underlying numbers'!S44-'underlying numbers'!T44+('underlying numbers'!T44*0.05)+('underlying numbers'!U44*0.0025))/'underlying numbers'!S44</f>
        <v>0.1146536430000001</v>
      </c>
      <c r="V44" s="1">
        <v>2812</v>
      </c>
      <c r="W44" s="11">
        <f>('adjusted numbers'!V44-'adjusted numbers'!W44+('adjusted numbers'!W44*0.05)+('adjusted numbers'!X44*0.0025))/'adjusted numbers'!V44</f>
        <v>8.6094426625000012E-2</v>
      </c>
      <c r="X44" s="11">
        <f>('underlying numbers'!V44-'underlying numbers'!W44+('underlying numbers'!W44*0.05)+('underlying numbers'!X44*0.0025))/'underlying numbers'!V44</f>
        <v>0.10049165700000004</v>
      </c>
      <c r="Y44" s="1">
        <v>2512</v>
      </c>
      <c r="Z44" s="11">
        <f>('adjusted numbers'!Y44-'adjusted numbers'!Z44+('adjusted numbers'!Z44*0.05)+('adjusted numbers'!AA44*0.0025))/'adjusted numbers'!Y44</f>
        <v>8.0400111375000027E-2</v>
      </c>
      <c r="AA44" s="11">
        <f>('underlying numbers'!Y44-'underlying numbers'!Z44+('underlying numbers'!Z44*0.05)+('underlying numbers'!AA44*0.0025))/'underlying numbers'!Y44</f>
        <v>9.2370666500000059E-2</v>
      </c>
      <c r="AB44" s="1">
        <v>2827</v>
      </c>
      <c r="AC44" s="11">
        <f>('adjusted numbers'!AB44-'adjusted numbers'!AC44+('adjusted numbers'!AC44*0.05)+('adjusted numbers'!AD44*0.0025))/'adjusted numbers'!AB44</f>
        <v>8.8029241874999969E-2</v>
      </c>
      <c r="AD44" s="11">
        <f>('underlying numbers'!AB44-'underlying numbers'!AC44+('underlying numbers'!AC44*0.05)+('underlying numbers'!AD44*0.0025))/'underlying numbers'!AB44</f>
        <v>0.10326136574999999</v>
      </c>
      <c r="AE44" s="1">
        <v>3087</v>
      </c>
      <c r="AF44" s="11">
        <f>('adjusted numbers'!AE44-'adjusted numbers'!AF44+('adjusted numbers'!AF44*0.05)+('adjusted numbers'!AG44*0.0025))/'adjusted numbers'!AE44</f>
        <v>8.2452979749999974E-2</v>
      </c>
      <c r="AG44" s="11">
        <f>('underlying numbers'!AE44-'underlying numbers'!AF44+('underlying numbers'!AF44*0.05)+('underlying numbers'!AG44*0.0025))/'underlying numbers'!AE44</f>
        <v>9.5285805999999973E-2</v>
      </c>
    </row>
    <row r="45" spans="1:33" x14ac:dyDescent="0.25">
      <c r="A45" t="s">
        <v>112</v>
      </c>
      <c r="B45" t="s">
        <v>113</v>
      </c>
      <c r="C45" t="s">
        <v>111</v>
      </c>
      <c r="D45" s="1">
        <v>5412</v>
      </c>
      <c r="E45" s="11">
        <f>('adjusted numbers'!D45-'adjusted numbers'!E45+('adjusted numbers'!E45*0.05)+('adjusted numbers'!F45*0.0025))/'adjusted numbers'!D45</f>
        <v>0.10520681263858131</v>
      </c>
      <c r="F45" s="11">
        <f>('underlying numbers'!D45-'underlying numbers'!E45+('underlying numbers'!E45*0.05)+('underlying numbers'!F45*0.0025))/'underlying numbers'!D45</f>
        <v>0.12776482354028143</v>
      </c>
      <c r="G45" s="1">
        <v>5479</v>
      </c>
      <c r="H45" s="11">
        <f>('adjusted numbers'!G45-'adjusted numbers'!H45+('adjusted numbers'!H45*0.05)+('adjusted numbers'!I45*0.0025))/'adjusted numbers'!G45</f>
        <v>0.10285959299142165</v>
      </c>
      <c r="I45" s="11">
        <f>('underlying numbers'!G45-'underlying numbers'!H45+('underlying numbers'!H45*0.05)+('underlying numbers'!I45*0.0025))/'underlying numbers'!G45</f>
        <v>0.12441605311188146</v>
      </c>
      <c r="J45" s="1">
        <v>6053</v>
      </c>
      <c r="K45" s="11">
        <f>('adjusted numbers'!J45-'adjusted numbers'!K45+('adjusted numbers'!K45*0.05)+('adjusted numbers'!L45*0.0025))/'adjusted numbers'!J45</f>
        <v>0.14074249318519724</v>
      </c>
      <c r="L45" s="11">
        <f>('underlying numbers'!J45-'underlying numbers'!K45+('underlying numbers'!K45*0.05)+('underlying numbers'!L45*0.0025))/'underlying numbers'!J45</f>
        <v>0.178554528746076</v>
      </c>
      <c r="M45" s="1">
        <v>5042</v>
      </c>
      <c r="N45" s="11">
        <f>('adjusted numbers'!M45-'adjusted numbers'!N45+('adjusted numbers'!N45*0.05)+('adjusted numbers'!O45*0.0025))/'adjusted numbers'!M45</f>
        <v>0.12532169550773531</v>
      </c>
      <c r="O45" s="11">
        <f>('underlying numbers'!M45-'underlying numbers'!N45+('underlying numbers'!N45*0.05)+('underlying numbers'!O45*0.0025))/'underlying numbers'!M45</f>
        <v>0.15655879363347916</v>
      </c>
      <c r="P45" s="1">
        <v>4947</v>
      </c>
      <c r="Q45" s="11">
        <f>('adjusted numbers'!P45-'adjusted numbers'!Q45+('adjusted numbers'!Q45*0.05)+('adjusted numbers'!R45*0.0025))/'adjusted numbers'!P45</f>
        <v>0.13296719374999985</v>
      </c>
      <c r="R45" s="11">
        <f>('underlying numbers'!P45-'underlying numbers'!Q45+('underlying numbers'!Q45*0.05)+('underlying numbers'!R45*0.0025))/'underlying numbers'!P45</f>
        <v>0.16749645024999987</v>
      </c>
      <c r="S45" s="1">
        <v>5113</v>
      </c>
      <c r="T45" s="11">
        <f>('adjusted numbers'!S45-'adjusted numbers'!T45+('adjusted numbers'!T45*0.05)+('adjusted numbers'!U45*0.0025))/'adjusted numbers'!S45</f>
        <v>0.12530462862499991</v>
      </c>
      <c r="U45" s="11">
        <f>('underlying numbers'!S45-'underlying numbers'!T45+('underlying numbers'!T45*0.05)+('underlying numbers'!U45*0.0025))/'underlying numbers'!S45</f>
        <v>0.15654216600000001</v>
      </c>
      <c r="V45" s="1">
        <v>5218</v>
      </c>
      <c r="W45" s="11">
        <f>('adjusted numbers'!V45-'adjusted numbers'!W45+('adjusted numbers'!W45*0.05)+('adjusted numbers'!X45*0.0025))/'adjusted numbers'!V45</f>
        <v>0.10077706362500007</v>
      </c>
      <c r="X45" s="11">
        <f>('underlying numbers'!V45-'underlying numbers'!W45+('underlying numbers'!W45*0.05)+('underlying numbers'!X45*0.0025))/'underlying numbers'!V45</f>
        <v>0.12149043625000007</v>
      </c>
      <c r="Y45" s="1">
        <v>5245</v>
      </c>
      <c r="Z45" s="11">
        <f>('adjusted numbers'!Y45-'adjusted numbers'!Z45+('adjusted numbers'!Z45*0.05)+('adjusted numbers'!AA45*0.0025))/'adjusted numbers'!Y45</f>
        <v>0.10104120237500001</v>
      </c>
      <c r="AA45" s="11">
        <f>('underlying numbers'!Y45-'underlying numbers'!Z45+('underlying numbers'!Z45*0.05)+('underlying numbers'!AA45*0.0025))/'underlying numbers'!Y45</f>
        <v>0.12187269674999994</v>
      </c>
      <c r="AB45" s="1">
        <v>5390</v>
      </c>
      <c r="AC45" s="11">
        <f>('adjusted numbers'!AB45-'adjusted numbers'!AC45+('adjusted numbers'!AC45*0.05)+('adjusted numbers'!AD45*0.0025))/'adjusted numbers'!AB45</f>
        <v>0.10131676037500006</v>
      </c>
      <c r="AD45" s="11">
        <f>('underlying numbers'!AB45-'underlying numbers'!AC45+('underlying numbers'!AC45*0.05)+('underlying numbers'!AD45*0.0025))/'underlying numbers'!AB45</f>
        <v>0.12225876975000004</v>
      </c>
      <c r="AE45" s="1">
        <v>5637</v>
      </c>
      <c r="AF45" s="11">
        <f>('adjusted numbers'!AE45-'adjusted numbers'!AF45+('adjusted numbers'!AF45*0.05)+('adjusted numbers'!AG45*0.0025))/'adjusted numbers'!AE45</f>
        <v>9.1880450500000113E-2</v>
      </c>
      <c r="AG45" s="11">
        <f>('underlying numbers'!AE45-'underlying numbers'!AF45+('underlying numbers'!AF45*0.05)+('underlying numbers'!AG45*0.0025))/'underlying numbers'!AE45</f>
        <v>0.10875956050000013</v>
      </c>
    </row>
    <row r="46" spans="1:33" x14ac:dyDescent="0.25">
      <c r="A46" t="s">
        <v>114</v>
      </c>
      <c r="B46" t="s">
        <v>115</v>
      </c>
      <c r="C46" t="s">
        <v>111</v>
      </c>
      <c r="D46" s="1">
        <v>7456</v>
      </c>
      <c r="E46" s="11">
        <f>('adjusted numbers'!D46-'adjusted numbers'!E46+('adjusted numbers'!E46*0.05)+('adjusted numbers'!F46*0.0025))/'adjusted numbers'!D46</f>
        <v>0.10263905545869108</v>
      </c>
      <c r="F46" s="11">
        <f>('underlying numbers'!D46-'underlying numbers'!E46+('underlying numbers'!E46*0.05)+('underlying numbers'!F46*0.0025))/'underlying numbers'!D46</f>
        <v>0.12411960300429192</v>
      </c>
      <c r="G46" s="1">
        <v>7215</v>
      </c>
      <c r="H46" s="11">
        <f>('adjusted numbers'!G46-'adjusted numbers'!H46+('adjusted numbers'!H46*0.05)+('adjusted numbers'!I46*0.0025))/'adjusted numbers'!G46</f>
        <v>0.10247621379071398</v>
      </c>
      <c r="I46" s="11">
        <f>('underlying numbers'!G46-'underlying numbers'!H46+('underlying numbers'!H46*0.05)+('underlying numbers'!I46*0.0025))/'underlying numbers'!G46</f>
        <v>0.12389051074151097</v>
      </c>
      <c r="J46" s="1">
        <v>7694</v>
      </c>
      <c r="K46" s="11">
        <f>('adjusted numbers'!J46-'adjusted numbers'!K46+('adjusted numbers'!K46*0.05)+('adjusted numbers'!L46*0.0025))/'adjusted numbers'!J46</f>
        <v>0.12500206524564583</v>
      </c>
      <c r="L46" s="11">
        <f>('underlying numbers'!J46-'underlying numbers'!K46+('underlying numbers'!K46*0.05)+('underlying numbers'!L46*0.0025))/'underlying numbers'!J46</f>
        <v>0.15609457856771491</v>
      </c>
      <c r="M46" s="1">
        <v>6949</v>
      </c>
      <c r="N46" s="11">
        <f>('adjusted numbers'!M46-'adjusted numbers'!N46+('adjusted numbers'!N46*0.05)+('adjusted numbers'!O46*0.0025))/'adjusted numbers'!M46</f>
        <v>0.13369805061879367</v>
      </c>
      <c r="O46" s="11">
        <f>('underlying numbers'!M46-'underlying numbers'!N46+('underlying numbers'!N46*0.05)+('underlying numbers'!O46*0.0025))/'underlying numbers'!M46</f>
        <v>0.16856480752626224</v>
      </c>
      <c r="P46" s="1">
        <v>6749</v>
      </c>
      <c r="Q46" s="11">
        <f>('adjusted numbers'!P46-'adjusted numbers'!Q46+('adjusted numbers'!Q46*0.05)+('adjusted numbers'!R46*0.0025))/'adjusted numbers'!P46</f>
        <v>0.13789101274999993</v>
      </c>
      <c r="R46" s="11">
        <f>('underlying numbers'!P46-'underlying numbers'!Q46+('underlying numbers'!Q46*0.05)+('underlying numbers'!R46*0.0025))/'underlying numbers'!P46</f>
        <v>0.17456330999999997</v>
      </c>
      <c r="S46" s="1">
        <v>6863</v>
      </c>
      <c r="T46" s="11">
        <f>('adjusted numbers'!S46-'adjusted numbers'!T46+('adjusted numbers'!T46*0.05)+('adjusted numbers'!U46*0.0025))/'adjusted numbers'!S46</f>
        <v>0.124885576</v>
      </c>
      <c r="U46" s="11">
        <f>('underlying numbers'!S46-'underlying numbers'!T46+('underlying numbers'!T46*0.05)+('underlying numbers'!U46*0.0025))/'underlying numbers'!S46</f>
        <v>0.15596234625000008</v>
      </c>
      <c r="V46" s="1">
        <v>7290</v>
      </c>
      <c r="W46" s="11">
        <f>('adjusted numbers'!V46-'adjusted numbers'!W46+('adjusted numbers'!W46*0.05)+('adjusted numbers'!X46*0.0025))/'adjusted numbers'!V46</f>
        <v>0.11931625000000003</v>
      </c>
      <c r="X46" s="11">
        <f>('underlying numbers'!V46-'underlying numbers'!W46+('underlying numbers'!W46*0.05)+('underlying numbers'!X46*0.0025))/'underlying numbers'!V46</f>
        <v>0.148005</v>
      </c>
      <c r="Y46" s="1">
        <v>6738</v>
      </c>
      <c r="Z46" s="11">
        <f>('adjusted numbers'!Y46-'adjusted numbers'!Z46+('adjusted numbers'!Z46*0.05)+('adjusted numbers'!AA46*0.0025))/'adjusted numbers'!Y46</f>
        <v>0.10614478149999997</v>
      </c>
      <c r="AA46" s="11">
        <f>('underlying numbers'!Y46-'underlying numbers'!Z46+('underlying numbers'!Z46*0.05)+('underlying numbers'!AA46*0.0025))/'underlying numbers'!Y46</f>
        <v>0.12919964324999994</v>
      </c>
      <c r="AB46" s="1">
        <v>7511</v>
      </c>
      <c r="AC46" s="11">
        <f>('adjusted numbers'!AB46-'adjusted numbers'!AC46+('adjusted numbers'!AC46*0.05)+('adjusted numbers'!AD46*0.0025))/'adjusted numbers'!AB46</f>
        <v>0.11328580474999998</v>
      </c>
      <c r="AD46" s="11">
        <f>('underlying numbers'!AB46-'underlying numbers'!AC46+('underlying numbers'!AC46*0.05)+('underlying numbers'!AD46*0.0025))/'underlying numbers'!AB46</f>
        <v>0.13939249649999999</v>
      </c>
      <c r="AE46" s="1">
        <v>7562</v>
      </c>
      <c r="AF46" s="11">
        <f>('adjusted numbers'!AE46-'adjusted numbers'!AF46+('adjusted numbers'!AF46*0.05)+('adjusted numbers'!AG46*0.0025))/'adjusted numbers'!AE46</f>
        <v>0.1048926878750001</v>
      </c>
      <c r="AG46" s="11">
        <f>('underlying numbers'!AE46-'underlying numbers'!AF46+('underlying numbers'!AF46*0.05)+('underlying numbers'!AG46*0.0025))/'underlying numbers'!AE46</f>
        <v>0.12738292125000006</v>
      </c>
    </row>
    <row r="47" spans="1:33" x14ac:dyDescent="0.25">
      <c r="A47" t="s">
        <v>116</v>
      </c>
      <c r="B47" t="s">
        <v>117</v>
      </c>
      <c r="C47" t="s">
        <v>111</v>
      </c>
      <c r="D47" s="1">
        <v>1450</v>
      </c>
      <c r="E47" s="11">
        <f>('adjusted numbers'!D47-'adjusted numbers'!E47+('adjusted numbers'!E47*0.05)+('adjusted numbers'!F47*0.0025))/'adjusted numbers'!D47</f>
        <v>0.1198775</v>
      </c>
      <c r="F47" s="11">
        <f>('underlying numbers'!D47-'underlying numbers'!E47+('underlying numbers'!E47*0.05)+('underlying numbers'!F47*0.0025))/'underlying numbers'!D47</f>
        <v>0.14874999999999991</v>
      </c>
      <c r="G47" s="1">
        <v>1504</v>
      </c>
      <c r="H47" s="11">
        <f>('adjusted numbers'!G47-'adjusted numbers'!H47+('adjusted numbers'!H47*0.05)+('adjusted numbers'!I47*0.0025))/'adjusted numbers'!G47</f>
        <v>0.10665250000000003</v>
      </c>
      <c r="I47" s="11">
        <f>('underlying numbers'!G47-'underlying numbers'!H47+('underlying numbers'!H47*0.05)+('underlying numbers'!I47*0.0025))/'underlying numbers'!G47</f>
        <v>0.12984999999999999</v>
      </c>
      <c r="J47" s="1">
        <v>1403</v>
      </c>
      <c r="K47" s="11">
        <f>('adjusted numbers'!J47-'adjusted numbers'!K47+('adjusted numbers'!K47*0.05)+('adjusted numbers'!L47*0.0025))/'adjusted numbers'!J47</f>
        <v>0.12917750000000006</v>
      </c>
      <c r="L47" s="11">
        <f>('underlying numbers'!J47-'underlying numbers'!K47+('underlying numbers'!K47*0.05)+('underlying numbers'!L47*0.0025))/'underlying numbers'!J47</f>
        <v>0.16206500000000001</v>
      </c>
      <c r="M47" s="1">
        <v>1268</v>
      </c>
      <c r="N47" s="11">
        <f>('adjusted numbers'!M47-'adjusted numbers'!N47+('adjusted numbers'!N47*0.05)+('adjusted numbers'!O47*0.0025))/'adjusted numbers'!M47</f>
        <v>0.12061500000000004</v>
      </c>
      <c r="O47" s="11">
        <f>('underlying numbers'!M47-'underlying numbers'!N47+('underlying numbers'!N47*0.05)+('underlying numbers'!O47*0.0025))/'underlying numbers'!M47</f>
        <v>0.14984750000000002</v>
      </c>
      <c r="P47" s="1">
        <v>1233</v>
      </c>
      <c r="Q47" s="11">
        <f>('adjusted numbers'!P47-'adjusted numbers'!Q47+('adjusted numbers'!Q47*0.05)+('adjusted numbers'!R47*0.0025))/'adjusted numbers'!P47</f>
        <v>0.13781023812500004</v>
      </c>
      <c r="R47" s="11">
        <f>('underlying numbers'!P47-'underlying numbers'!Q47+('underlying numbers'!Q47*0.05)+('underlying numbers'!R47*0.0025))/'underlying numbers'!P47</f>
        <v>0.1744404167500001</v>
      </c>
      <c r="S47" s="1">
        <v>1325</v>
      </c>
      <c r="T47" s="11">
        <f>('adjusted numbers'!S47-'adjusted numbers'!T47+('adjusted numbers'!T47*0.05)+('adjusted numbers'!U47*0.0025))/'adjusted numbers'!S47</f>
        <v>0.1258764176250001</v>
      </c>
      <c r="U47" s="11">
        <f>('underlying numbers'!S47-'underlying numbers'!T47+('underlying numbers'!T47*0.05)+('underlying numbers'!U47*0.0025))/'underlying numbers'!S47</f>
        <v>0.15737170175000006</v>
      </c>
      <c r="V47" s="1">
        <v>1395</v>
      </c>
      <c r="W47" s="11">
        <f>('adjusted numbers'!V47-'adjusted numbers'!W47+('adjusted numbers'!W47*0.05)+('adjusted numbers'!X47*0.0025))/'adjusted numbers'!V47</f>
        <v>0.10510305162500007</v>
      </c>
      <c r="X47" s="11">
        <f>('underlying numbers'!V47-'underlying numbers'!W47+('underlying numbers'!W47*0.05)+('underlying numbers'!X47*0.0025))/'underlying numbers'!V47</f>
        <v>0.12766846600000009</v>
      </c>
      <c r="Y47" s="1">
        <v>1187</v>
      </c>
      <c r="Z47" s="11">
        <f>('adjusted numbers'!Y47-'adjusted numbers'!Z47+('adjusted numbers'!Z47*0.05)+('adjusted numbers'!AA47*0.0025))/'adjusted numbers'!Y47</f>
        <v>9.3242431874999851E-2</v>
      </c>
      <c r="AA47" s="11">
        <f>('underlying numbers'!Y47-'underlying numbers'!Z47+('underlying numbers'!Z47*0.05)+('underlying numbers'!AA47*0.0025))/'underlying numbers'!Y47</f>
        <v>0.11076876474999979</v>
      </c>
      <c r="AB47" s="1">
        <v>1393</v>
      </c>
      <c r="AC47" s="11">
        <f>('adjusted numbers'!AB47-'adjusted numbers'!AC47+('adjusted numbers'!AC47*0.05)+('adjusted numbers'!AD47*0.0025))/'adjusted numbers'!AB47</f>
        <v>0.11280597012499988</v>
      </c>
      <c r="AD47" s="11">
        <f>('underlying numbers'!AB47-'underlying numbers'!AC47+('underlying numbers'!AC47*0.05)+('underlying numbers'!AD47*0.0025))/'underlying numbers'!AB47</f>
        <v>0.13869522749999985</v>
      </c>
      <c r="AE47" s="1">
        <v>1461</v>
      </c>
      <c r="AF47" s="11">
        <f>('adjusted numbers'!AE47-'adjusted numbers'!AF47+('adjusted numbers'!AF47*0.05)+('adjusted numbers'!AG47*0.0025))/'adjusted numbers'!AE47</f>
        <v>9.6381771249999942E-2</v>
      </c>
      <c r="AG47" s="11">
        <f>('underlying numbers'!AE47-'underlying numbers'!AF47+('underlying numbers'!AF47*0.05)+('underlying numbers'!AG47*0.0025))/'underlying numbers'!AE47</f>
        <v>0.11520022274999998</v>
      </c>
    </row>
    <row r="48" spans="1:33" s="4" customFormat="1" x14ac:dyDescent="0.25">
      <c r="A48" s="4" t="s">
        <v>441</v>
      </c>
      <c r="B48" s="4" t="s">
        <v>433</v>
      </c>
      <c r="C48" t="s">
        <v>111</v>
      </c>
      <c r="D48" s="5">
        <f t="shared" ref="D48:AE48" si="7">SUM(D44:D47)</f>
        <v>17208</v>
      </c>
      <c r="E48" s="11">
        <f>('adjusted numbers'!D48-'adjusted numbers'!E48+('adjusted numbers'!E48*0.05)+('adjusted numbers'!F48*0.0025))/'adjusted numbers'!D48</f>
        <v>0.10068665765922846</v>
      </c>
      <c r="F48" s="11">
        <f>('underlying numbers'!D48-'underlying numbers'!E48+('underlying numbers'!E48*0.05)+('underlying numbers'!F48*0.0025))/'underlying numbers'!D48</f>
        <v>0.12132029056252933</v>
      </c>
      <c r="G48" s="5">
        <f t="shared" si="7"/>
        <v>17066</v>
      </c>
      <c r="H48" s="11">
        <f>('adjusted numbers'!G48-'adjusted numbers'!H48+('adjusted numbers'!H48*0.05)+('adjusted numbers'!I48*0.0025))/'adjusted numbers'!G48</f>
        <v>9.9114097181530456E-2</v>
      </c>
      <c r="I48" s="11">
        <f>('underlying numbers'!G48-'underlying numbers'!H48+('underlying numbers'!H48*0.05)+('underlying numbers'!I48*0.0025))/'underlying numbers'!G48</f>
        <v>0.11907681823508727</v>
      </c>
      <c r="J48" s="5">
        <f t="shared" si="7"/>
        <v>17836</v>
      </c>
      <c r="K48" s="11">
        <f>('adjusted numbers'!J48-'adjusted numbers'!K48+('adjusted numbers'!K48*0.05)+('adjusted numbers'!L48*0.0025))/'adjusted numbers'!J48</f>
        <v>0.12432409838248486</v>
      </c>
      <c r="L48" s="11">
        <f>('underlying numbers'!J48-'underlying numbers'!K48+('underlying numbers'!K48*0.05)+('underlying numbers'!L48*0.0025))/'underlying numbers'!J48</f>
        <v>0.15511094555954236</v>
      </c>
      <c r="M48" s="5">
        <f t="shared" si="7"/>
        <v>15872</v>
      </c>
      <c r="N48" s="11">
        <f>('adjusted numbers'!M48-'adjusted numbers'!N48+('adjusted numbers'!N48*0.05)+('adjusted numbers'!O48*0.0025))/'adjusted numbers'!M48</f>
        <v>0.12336965757308455</v>
      </c>
      <c r="O48" s="11">
        <f>('underlying numbers'!M48-'underlying numbers'!N48+('underlying numbers'!N48*0.05)+('underlying numbers'!O48*0.0025))/'underlying numbers'!M48</f>
        <v>0.15378530966481843</v>
      </c>
      <c r="P48" s="5">
        <f t="shared" si="7"/>
        <v>15475</v>
      </c>
      <c r="Q48" s="11">
        <f>('adjusted numbers'!P48-'adjusted numbers'!Q48+('adjusted numbers'!Q48*0.05)+('adjusted numbers'!R48*0.0025))/'adjusted numbers'!P48</f>
        <v>0.1303802949976009</v>
      </c>
      <c r="R48" s="11">
        <f>('underlying numbers'!P48-'underlying numbers'!Q48+('underlying numbers'!Q48*0.05)+('underlying numbers'!R48*0.0025))/'underlying numbers'!P48</f>
        <v>0.16381438406752818</v>
      </c>
      <c r="S48" s="5">
        <f t="shared" si="7"/>
        <v>15986</v>
      </c>
      <c r="T48" s="11">
        <f>('adjusted numbers'!S48-'adjusted numbers'!T48+('adjusted numbers'!T48*0.05)+('adjusted numbers'!U48*0.0025))/'adjusted numbers'!S48</f>
        <v>0.12025341233310394</v>
      </c>
      <c r="U48" s="11">
        <f>('underlying numbers'!S48-'underlying numbers'!T48+('underlying numbers'!T48*0.05)+('underlying numbers'!U48*0.0025))/'underlying numbers'!S48</f>
        <v>0.14932642395505447</v>
      </c>
      <c r="V48" s="5">
        <f t="shared" si="7"/>
        <v>16715</v>
      </c>
      <c r="W48" s="11">
        <f>('adjusted numbers'!V48-'adjusted numbers'!W48+('adjusted numbers'!W48*0.05)+('adjusted numbers'!X48*0.0025))/'adjusted numbers'!V48</f>
        <v>0.10675360246375259</v>
      </c>
      <c r="X48" s="11">
        <f>('underlying numbers'!V48-'underlying numbers'!W48+('underlying numbers'!W48*0.05)+('underlying numbers'!X48*0.0025))/'underlying numbers'!V48</f>
        <v>0.13003730756245888</v>
      </c>
      <c r="Y48" s="5">
        <f t="shared" si="7"/>
        <v>15682</v>
      </c>
      <c r="Z48" s="11">
        <f>('adjusted numbers'!Y48-'adjusted numbers'!Z48+('adjusted numbers'!Z48*0.05)+('adjusted numbers'!AA48*0.0025))/'adjusted numbers'!Y48</f>
        <v>9.9337360707403344E-2</v>
      </c>
      <c r="AA48" s="11">
        <f>('underlying numbers'!Y48-'underlying numbers'!Z48+('underlying numbers'!Z48*0.05)+('underlying numbers'!AA48*0.0025))/'underlying numbers'!Y48</f>
        <v>0.11945460583334384</v>
      </c>
      <c r="AB48" s="5">
        <f t="shared" si="7"/>
        <v>17121</v>
      </c>
      <c r="AC48" s="11">
        <f>('adjusted numbers'!AB48-'adjusted numbers'!AC48+('adjusted numbers'!AC48*0.05)+('adjusted numbers'!AD48*0.0025))/'adjusted numbers'!AB48</f>
        <v>0.1053083582187518</v>
      </c>
      <c r="AD48" s="11">
        <f>('underlying numbers'!AB48-'underlying numbers'!AC48+('underlying numbers'!AC48*0.05)+('underlying numbers'!AD48*0.0025))/'underlying numbers'!AB48</f>
        <v>0.12797582752448741</v>
      </c>
      <c r="AE48" s="5">
        <f t="shared" si="7"/>
        <v>17747</v>
      </c>
      <c r="AF48" s="11">
        <f>('adjusted numbers'!AE48-'adjusted numbers'!AF48+('adjusted numbers'!AF48*0.05)+('adjusted numbers'!AG48*0.0025))/'adjusted numbers'!AE48</f>
        <v>9.6155672590508348E-2</v>
      </c>
      <c r="AG48" s="11">
        <f>('underlying numbers'!AE48-'underlying numbers'!AF48+('underlying numbers'!AF48*0.05)+('underlying numbers'!AG48*0.0025))/'underlying numbers'!AE48</f>
        <v>0.11488150682316736</v>
      </c>
    </row>
    <row r="49" spans="1:33" x14ac:dyDescent="0.25">
      <c r="A49" t="s">
        <v>118</v>
      </c>
      <c r="B49" t="s">
        <v>119</v>
      </c>
      <c r="C49" t="s">
        <v>120</v>
      </c>
      <c r="D49" s="3">
        <v>1099</v>
      </c>
      <c r="E49" s="11">
        <f>('adjusted numbers'!D49-'adjusted numbers'!E49+('adjusted numbers'!E49*0.05)+('adjusted numbers'!F49*0.0025))/'adjusted numbers'!D49</f>
        <v>9.6344404003639597E-2</v>
      </c>
      <c r="F49" s="11">
        <f>('underlying numbers'!D49-'underlying numbers'!E49+('underlying numbers'!E49*0.05)+('underlying numbers'!F49*0.0025))/'underlying numbers'!D49</f>
        <v>0.11511373976342129</v>
      </c>
      <c r="G49" s="3">
        <v>1099</v>
      </c>
      <c r="H49" s="11">
        <f>('adjusted numbers'!G49-'adjusted numbers'!H49+('adjusted numbers'!H49*0.05)+('adjusted numbers'!I49*0.0025))/'adjusted numbers'!G49</f>
        <v>9.8767060964513279E-2</v>
      </c>
      <c r="I49" s="11">
        <f>('underlying numbers'!G49-'underlying numbers'!H49+('underlying numbers'!H49*0.05)+('underlying numbers'!I49*0.0025))/'underlying numbers'!G49</f>
        <v>0.11858507734303912</v>
      </c>
      <c r="J49" s="1">
        <v>1094</v>
      </c>
      <c r="K49" s="11">
        <f>('adjusted numbers'!J49-'adjusted numbers'!K49+('adjusted numbers'!K49*0.05)+('adjusted numbers'!L49*0.0025))/'adjusted numbers'!J49</f>
        <v>9.4070000000000029E-2</v>
      </c>
      <c r="L49" s="11">
        <f>('underlying numbers'!J49-'underlying numbers'!K49+('underlying numbers'!K49*0.05)+('underlying numbers'!L49*0.0025))/'underlying numbers'!J49</f>
        <v>0.11185750000000003</v>
      </c>
      <c r="M49" s="1">
        <v>1069</v>
      </c>
      <c r="N49" s="11">
        <f>('adjusted numbers'!M49-'adjusted numbers'!N49+('adjusted numbers'!N49*0.05)+('adjusted numbers'!O49*0.0025))/'adjusted numbers'!M49</f>
        <v>0.10398749999999998</v>
      </c>
      <c r="O49" s="11">
        <f>('underlying numbers'!M49-'underlying numbers'!N49+('underlying numbers'!N49*0.05)+('underlying numbers'!O49*0.0025))/'underlying numbers'!M49</f>
        <v>0.12602999999999998</v>
      </c>
      <c r="P49" s="1">
        <v>1020</v>
      </c>
      <c r="Q49" s="11">
        <f>('adjusted numbers'!P49-'adjusted numbers'!Q49+('adjusted numbers'!Q49*0.05)+('adjusted numbers'!R49*0.0025))/'adjusted numbers'!P49</f>
        <v>0.11535781712499993</v>
      </c>
      <c r="R49" s="11">
        <f>('underlying numbers'!P49-'underlying numbers'!Q49+('underlying numbers'!Q49*0.05)+('underlying numbers'!R49*0.0025))/'underlying numbers'!P49</f>
        <v>0.14231613924999997</v>
      </c>
      <c r="S49" s="1">
        <v>1012</v>
      </c>
      <c r="T49" s="11">
        <f>('adjusted numbers'!S49-'adjusted numbers'!T49+('adjusted numbers'!T49*0.05)+('adjusted numbers'!U49*0.0025))/'adjusted numbers'!S49</f>
        <v>0.10670206825000006</v>
      </c>
      <c r="U49" s="11">
        <f>('underlying numbers'!S49-'underlying numbers'!T49+('underlying numbers'!T49*0.05)+('underlying numbers'!U49*0.0025))/'underlying numbers'!S49</f>
        <v>0.12994317200000005</v>
      </c>
      <c r="V49" s="1">
        <v>1043</v>
      </c>
      <c r="W49" s="11">
        <f>('adjusted numbers'!V49-'adjusted numbers'!W49+('adjusted numbers'!W49*0.05)+('adjusted numbers'!X49*0.0025))/'adjusted numbers'!V49</f>
        <v>9.6182871874999964E-2</v>
      </c>
      <c r="X49" s="11">
        <f>('underlying numbers'!V49-'underlying numbers'!W49+('underlying numbers'!W49*0.05)+('underlying numbers'!X49*0.0025))/'underlying numbers'!V49</f>
        <v>0.11489211799999999</v>
      </c>
      <c r="Y49" s="1">
        <v>1089</v>
      </c>
      <c r="Z49" s="11">
        <f>('adjusted numbers'!Y49-'adjusted numbers'!Z49+('adjusted numbers'!Z49*0.05)+('adjusted numbers'!AA49*0.0025))/'adjusted numbers'!Y49</f>
        <v>8.4004801374999966E-2</v>
      </c>
      <c r="AA49" s="11">
        <f>('underlying numbers'!Y49-'underlying numbers'!Z49+('underlying numbers'!Z49*0.05)+('underlying numbers'!AA49*0.0025))/'underlying numbers'!Y49</f>
        <v>9.7483902249999935E-2</v>
      </c>
      <c r="AB49" s="1">
        <v>1157</v>
      </c>
      <c r="AC49" s="11">
        <f>('adjusted numbers'!AB49-'adjusted numbers'!AC49+('adjusted numbers'!AC49*0.05)+('adjusted numbers'!AD49*0.0025))/'adjusted numbers'!AB49</f>
        <v>8.3318909249999948E-2</v>
      </c>
      <c r="AD49" s="11">
        <f>('underlying numbers'!AB49-'underlying numbers'!AC49+('underlying numbers'!AC49*0.05)+('underlying numbers'!AD49*0.0025))/'underlying numbers'!AB49</f>
        <v>9.6518987500000028E-2</v>
      </c>
      <c r="AE49" s="1">
        <v>1099</v>
      </c>
      <c r="AF49" s="11">
        <f>('adjusted numbers'!AE49-'adjusted numbers'!AF49+('adjusted numbers'!AF49*0.05)+('adjusted numbers'!AG49*0.0025))/'adjusted numbers'!AE49</f>
        <v>8.9176521124999991E-2</v>
      </c>
      <c r="AG49" s="11">
        <f>('underlying numbers'!AE49-'underlying numbers'!AF49+('underlying numbers'!AF49*0.05)+('underlying numbers'!AG49*0.0025))/'underlying numbers'!AE49</f>
        <v>0.10489990475000012</v>
      </c>
    </row>
    <row r="50" spans="1:33" x14ac:dyDescent="0.25">
      <c r="A50" t="s">
        <v>121</v>
      </c>
      <c r="B50" t="s">
        <v>122</v>
      </c>
      <c r="C50" t="s">
        <v>120</v>
      </c>
      <c r="D50" s="3">
        <v>2242</v>
      </c>
      <c r="E50" s="11">
        <f>('adjusted numbers'!D50-'adjusted numbers'!E50+('adjusted numbers'!E50*0.05)+('adjusted numbers'!F50*0.0025))/'adjusted numbers'!D50</f>
        <v>9.60688001784121E-2</v>
      </c>
      <c r="F50" s="11">
        <f>('underlying numbers'!D50-'underlying numbers'!E50+('underlying numbers'!E50*0.05)+('underlying numbers'!F50*0.0025))/'underlying numbers'!D50</f>
        <v>0.1147178858162355</v>
      </c>
      <c r="G50" s="3">
        <v>2242</v>
      </c>
      <c r="H50" s="11">
        <f>('adjusted numbers'!G50-'adjusted numbers'!H50+('adjusted numbers'!H50*0.05)+('adjusted numbers'!I50*0.0025))/'adjusted numbers'!G50</f>
        <v>0.10168822479928639</v>
      </c>
      <c r="I50" s="11">
        <f>('underlying numbers'!G50-'underlying numbers'!H50+('underlying numbers'!H50*0.05)+('underlying numbers'!I50*0.0025))/'underlying numbers'!G50</f>
        <v>0.12275758251561107</v>
      </c>
      <c r="J50" s="1">
        <v>2106</v>
      </c>
      <c r="K50" s="11">
        <f>('adjusted numbers'!J50-'adjusted numbers'!K50+('adjusted numbers'!K50*0.05)+('adjusted numbers'!L50*0.0025))/'adjusted numbers'!J50</f>
        <v>8.8110000000000008E-2</v>
      </c>
      <c r="L50" s="11">
        <f>('underlying numbers'!J50-'underlying numbers'!K50+('underlying numbers'!K50*0.05)+('underlying numbers'!L50*0.0025))/'underlying numbers'!J50</f>
        <v>0.10333500000000007</v>
      </c>
      <c r="M50" s="1">
        <v>1997</v>
      </c>
      <c r="N50" s="11">
        <f>('adjusted numbers'!M50-'adjusted numbers'!N50+('adjusted numbers'!N50*0.05)+('adjusted numbers'!O50*0.0025))/'adjusted numbers'!M50</f>
        <v>9.7383749999999991E-2</v>
      </c>
      <c r="O50" s="11">
        <f>('underlying numbers'!M50-'underlying numbers'!N50+('underlying numbers'!N50*0.05)+('underlying numbers'!O50*0.0025))/'underlying numbers'!M50</f>
        <v>0.11659749999999992</v>
      </c>
      <c r="P50" s="1">
        <v>1995</v>
      </c>
      <c r="Q50" s="11">
        <f>('adjusted numbers'!P50-'adjusted numbers'!Q50+('adjusted numbers'!Q50*0.05)+('adjusted numbers'!R50*0.0025))/'adjusted numbers'!P50</f>
        <v>9.2877204750000067E-2</v>
      </c>
      <c r="R50" s="11">
        <f>('underlying numbers'!P50-'underlying numbers'!Q50+('underlying numbers'!Q50*0.05)+('underlying numbers'!R50*0.0025))/'underlying numbers'!P50</f>
        <v>0.11016918975000009</v>
      </c>
      <c r="S50" s="1">
        <v>2085</v>
      </c>
      <c r="T50" s="11">
        <f>('adjusted numbers'!S50-'adjusted numbers'!T50+('adjusted numbers'!T50*0.05)+('adjusted numbers'!U50*0.0025))/'adjusted numbers'!S50</f>
        <v>9.3687037125000025E-2</v>
      </c>
      <c r="U50" s="11">
        <f>('underlying numbers'!S50-'underlying numbers'!T50+('underlying numbers'!T50*0.05)+('underlying numbers'!U50*0.0025))/'underlying numbers'!S50</f>
        <v>0.11133691150000002</v>
      </c>
      <c r="V50" s="1">
        <v>2135</v>
      </c>
      <c r="W50" s="11">
        <f>('adjusted numbers'!V50-'adjusted numbers'!W50+('adjusted numbers'!W50*0.05)+('adjusted numbers'!X50*0.0025))/'adjusted numbers'!V50</f>
        <v>8.2189062874999996E-2</v>
      </c>
      <c r="X50" s="11">
        <f>('underlying numbers'!V50-'underlying numbers'!W50+('underlying numbers'!W50*0.05)+('underlying numbers'!X50*0.0025))/'underlying numbers'!V50</f>
        <v>9.4903913750000068E-2</v>
      </c>
      <c r="Y50" s="1">
        <v>2176</v>
      </c>
      <c r="Z50" s="11">
        <f>('adjusted numbers'!Y50-'adjusted numbers'!Z50+('adjusted numbers'!Z50*0.05)+('adjusted numbers'!AA50*0.0025))/'adjusted numbers'!Y50</f>
        <v>8.2263925124999915E-2</v>
      </c>
      <c r="AA50" s="11">
        <f>('underlying numbers'!Y50-'underlying numbers'!Z50+('underlying numbers'!Z50*0.05)+('underlying numbers'!AA50*0.0025))/'underlying numbers'!Y50</f>
        <v>9.5026458250000001E-2</v>
      </c>
      <c r="AB50" s="1">
        <v>2263</v>
      </c>
      <c r="AC50" s="11">
        <f>('adjusted numbers'!AB50-'adjusted numbers'!AC50+('adjusted numbers'!AC50*0.05)+('adjusted numbers'!AD50*0.0025))/'adjusted numbers'!AB50</f>
        <v>8.1700709499999968E-2</v>
      </c>
      <c r="AD50" s="11">
        <f>('underlying numbers'!AB50-'underlying numbers'!AC50+('underlying numbers'!AC50*0.05)+('underlying numbers'!AD50*0.0025))/'underlying numbers'!AB50</f>
        <v>9.4220033750000029E-2</v>
      </c>
      <c r="AE50" s="1">
        <v>2510</v>
      </c>
      <c r="AF50" s="11">
        <f>('adjusted numbers'!AE50-'adjusted numbers'!AF50+('adjusted numbers'!AF50*0.05)+('adjusted numbers'!AG50*0.0025))/'adjusted numbers'!AE50</f>
        <v>9.9407911875000005E-2</v>
      </c>
      <c r="AG50" s="11">
        <f>('underlying numbers'!AE50-'underlying numbers'!AF50+('underlying numbers'!AF50*0.05)+('underlying numbers'!AG50*0.0025))/'underlying numbers'!AE50</f>
        <v>0.11954488275000001</v>
      </c>
    </row>
    <row r="51" spans="1:33" x14ac:dyDescent="0.25">
      <c r="A51" t="s">
        <v>123</v>
      </c>
      <c r="B51" t="s">
        <v>124</v>
      </c>
      <c r="C51" t="s">
        <v>120</v>
      </c>
      <c r="D51" s="1">
        <v>1151</v>
      </c>
      <c r="E51" s="11">
        <f>('adjusted numbers'!D51-'adjusted numbers'!E51+('adjusted numbers'!E51*0.05)+('adjusted numbers'!F51*0.0025))/'adjusted numbers'!D51</f>
        <v>8.8101250000000061E-2</v>
      </c>
      <c r="F51" s="11">
        <f>('underlying numbers'!D51-'underlying numbers'!E51+('underlying numbers'!E51*0.05)+('underlying numbers'!F51*0.0025))/'underlying numbers'!D51</f>
        <v>0.10331749999999999</v>
      </c>
      <c r="G51" s="1">
        <v>1177</v>
      </c>
      <c r="H51" s="11">
        <f>('adjusted numbers'!G51-'adjusted numbers'!H51+('adjusted numbers'!H51*0.05)+('adjusted numbers'!I51*0.0025))/'adjusted numbers'!G51</f>
        <v>9.1403749999999895E-2</v>
      </c>
      <c r="I51" s="11">
        <f>('underlying numbers'!G51-'underlying numbers'!H51+('underlying numbers'!H51*0.05)+('underlying numbers'!I51*0.0025))/'underlying numbers'!G51</f>
        <v>0.10803499999999998</v>
      </c>
      <c r="J51" s="1">
        <v>1172</v>
      </c>
      <c r="K51" s="11">
        <f>('adjusted numbers'!J51-'adjusted numbers'!K51+('adjusted numbers'!K51*0.05)+('adjusted numbers'!L51*0.0025))/'adjusted numbers'!J51</f>
        <v>0.10203249999999998</v>
      </c>
      <c r="L51" s="11">
        <f>('underlying numbers'!J51-'underlying numbers'!K51+('underlying numbers'!K51*0.05)+('underlying numbers'!L51*0.0025))/'underlying numbers'!J51</f>
        <v>0.12325249999999988</v>
      </c>
      <c r="M51" s="1">
        <v>1093</v>
      </c>
      <c r="N51" s="11">
        <f>('adjusted numbers'!M51-'adjusted numbers'!N51+('adjusted numbers'!N51*0.05)+('adjusted numbers'!O51*0.0025))/'adjusted numbers'!M51</f>
        <v>0.1126075</v>
      </c>
      <c r="O51" s="11">
        <f>('underlying numbers'!M51-'underlying numbers'!N51+('underlying numbers'!N51*0.05)+('underlying numbers'!O51*0.0025))/'underlying numbers'!M51</f>
        <v>0.13836249999999997</v>
      </c>
      <c r="P51" s="1">
        <v>1039</v>
      </c>
      <c r="Q51" s="11">
        <f>('adjusted numbers'!P51-'adjusted numbers'!Q51+('adjusted numbers'!Q51*0.05)+('adjusted numbers'!R51*0.0025))/'adjusted numbers'!P51</f>
        <v>0.11358515475</v>
      </c>
      <c r="R51" s="11">
        <f>('underlying numbers'!P51-'underlying numbers'!Q51+('underlying numbers'!Q51*0.05)+('underlying numbers'!R51*0.0025))/'underlying numbers'!P51</f>
        <v>0.13979063075000003</v>
      </c>
      <c r="S51" s="1">
        <v>1211</v>
      </c>
      <c r="T51" s="11">
        <f>('adjusted numbers'!S51-'adjusted numbers'!T51+('adjusted numbers'!T51*0.05)+('adjusted numbers'!U51*0.0025))/'adjusted numbers'!S51</f>
        <v>9.7262570250000055E-2</v>
      </c>
      <c r="U51" s="11">
        <f>('underlying numbers'!S51-'underlying numbers'!T51+('underlying numbers'!T51*0.05)+('underlying numbers'!U51*0.0025))/'underlying numbers'!S51</f>
        <v>0.11646363400000011</v>
      </c>
      <c r="V51" s="1">
        <v>1190</v>
      </c>
      <c r="W51" s="11">
        <f>('adjusted numbers'!V51-'adjusted numbers'!W51+('adjusted numbers'!W51*0.05)+('adjusted numbers'!X51*0.0025))/'adjusted numbers'!V51</f>
        <v>8.7513671125000012E-2</v>
      </c>
      <c r="X51" s="11">
        <f>('underlying numbers'!V51-'underlying numbers'!W51+('underlying numbers'!W51*0.05)+('underlying numbers'!X51*0.0025))/'underlying numbers'!V51</f>
        <v>0.10254203924999994</v>
      </c>
      <c r="Y51" s="1">
        <v>1239</v>
      </c>
      <c r="Z51" s="11">
        <f>('adjusted numbers'!Y51-'adjusted numbers'!Z51+('adjusted numbers'!Z51*0.05)+('adjusted numbers'!AA51*0.0025))/'adjusted numbers'!Y51</f>
        <v>9.0949301125000062E-2</v>
      </c>
      <c r="AA51" s="11">
        <f>('underlying numbers'!Y51-'underlying numbers'!Z51+('underlying numbers'!Z51*0.05)+('underlying numbers'!AA51*0.0025))/'underlying numbers'!Y51</f>
        <v>0.10746158650000009</v>
      </c>
      <c r="AB51" s="1">
        <v>1187</v>
      </c>
      <c r="AC51" s="11">
        <f>('adjusted numbers'!AB51-'adjusted numbers'!AC51+('adjusted numbers'!AC51*0.05)+('adjusted numbers'!AD51*0.0025))/'adjusted numbers'!AB51</f>
        <v>7.8605715999999964E-2</v>
      </c>
      <c r="AD51" s="11">
        <f>('underlying numbers'!AB51-'underlying numbers'!AC51+('underlying numbers'!AC51*0.05)+('underlying numbers'!AD51*0.0025))/'underlying numbers'!AB51</f>
        <v>8.9764092999999906E-2</v>
      </c>
      <c r="AE51" s="1">
        <v>1178</v>
      </c>
      <c r="AF51" s="11">
        <f>('adjusted numbers'!AE51-'adjusted numbers'!AF51+('adjusted numbers'!AF51*0.05)+('adjusted numbers'!AG51*0.0025))/'adjusted numbers'!AE51</f>
        <v>8.504138825000003E-2</v>
      </c>
      <c r="AG51" s="11">
        <f>('underlying numbers'!AE51-'underlying numbers'!AF51+('underlying numbers'!AF51*0.05)+('underlying numbers'!AG51*0.0025))/'underlying numbers'!AE51</f>
        <v>9.8996186499999986E-2</v>
      </c>
    </row>
    <row r="52" spans="1:33" x14ac:dyDescent="0.25">
      <c r="A52" t="s">
        <v>125</v>
      </c>
      <c r="B52" t="s">
        <v>126</v>
      </c>
      <c r="C52" t="s">
        <v>120</v>
      </c>
      <c r="D52" s="1">
        <v>3538</v>
      </c>
      <c r="E52" s="11">
        <f>('adjusted numbers'!D52-'adjusted numbers'!E52+('adjusted numbers'!E52*0.05)+('adjusted numbers'!F52*0.0025))/'adjusted numbers'!D52</f>
        <v>0.11793374999999999</v>
      </c>
      <c r="F52" s="11">
        <f>('underlying numbers'!D52-'underlying numbers'!E52+('underlying numbers'!E52*0.05)+('underlying numbers'!F52*0.0025))/'underlying numbers'!D52</f>
        <v>0.14599499999999993</v>
      </c>
      <c r="G52" s="1">
        <v>3359</v>
      </c>
      <c r="H52" s="11">
        <f>('adjusted numbers'!G52-'adjusted numbers'!H52+('adjusted numbers'!H52*0.05)+('adjusted numbers'!I52*0.0025))/'adjusted numbers'!G52</f>
        <v>0.12920124999999993</v>
      </c>
      <c r="I52" s="11">
        <f>('underlying numbers'!G52-'underlying numbers'!H52+('underlying numbers'!H52*0.05)+('underlying numbers'!I52*0.0025))/'underlying numbers'!G52</f>
        <v>0.16211249999999994</v>
      </c>
      <c r="J52" s="1">
        <v>3403</v>
      </c>
      <c r="K52" s="11">
        <f>('adjusted numbers'!J52-'adjusted numbers'!K52+('adjusted numbers'!K52*0.05)+('adjusted numbers'!L52*0.0025))/'adjusted numbers'!J52</f>
        <v>0.13850624999999994</v>
      </c>
      <c r="L52" s="11">
        <f>('underlying numbers'!J52-'underlying numbers'!K52+('underlying numbers'!K52*0.05)+('underlying numbers'!L52*0.0025))/'underlying numbers'!J52</f>
        <v>0.1754375</v>
      </c>
      <c r="M52" s="1">
        <v>3244</v>
      </c>
      <c r="N52" s="11">
        <f>('adjusted numbers'!M52-'adjusted numbers'!N52+('adjusted numbers'!N52*0.05)+('adjusted numbers'!O52*0.0025))/'adjusted numbers'!M52</f>
        <v>0.14512374999999994</v>
      </c>
      <c r="O52" s="11">
        <f>('underlying numbers'!M52-'underlying numbers'!N52+('underlying numbers'!N52*0.05)+('underlying numbers'!O52*0.0025))/'underlying numbers'!M52</f>
        <v>0.18489749999999994</v>
      </c>
      <c r="P52" s="1">
        <v>3053</v>
      </c>
      <c r="Q52" s="11">
        <f>('adjusted numbers'!P52-'adjusted numbers'!Q52+('adjusted numbers'!Q52*0.05)+('adjusted numbers'!R52*0.0025))/'adjusted numbers'!P52</f>
        <v>0.11901454074999998</v>
      </c>
      <c r="R52" s="11">
        <f>('underlying numbers'!P52-'underlying numbers'!Q52+('underlying numbers'!Q52*0.05)+('underlying numbers'!R52*0.0025))/'underlying numbers'!P52</f>
        <v>0.14756885174999995</v>
      </c>
      <c r="S52" s="1">
        <v>3000</v>
      </c>
      <c r="T52" s="11">
        <f>('adjusted numbers'!S52-'adjusted numbers'!T52+('adjusted numbers'!T52*0.05)+('adjusted numbers'!U52*0.0025))/'adjusted numbers'!S52</f>
        <v>0.11469416662499989</v>
      </c>
      <c r="U52" s="11">
        <f>('underlying numbers'!S52-'underlying numbers'!T52+('underlying numbers'!T52*0.05)+('underlying numbers'!U52*0.0025))/'underlying numbers'!S52</f>
        <v>0.14140333324999985</v>
      </c>
      <c r="V52" s="1">
        <v>1848</v>
      </c>
      <c r="W52" s="11">
        <f>('adjusted numbers'!V52-'adjusted numbers'!W52+('adjusted numbers'!W52*0.05)+('adjusted numbers'!X52*0.0025))/'adjusted numbers'!V52</f>
        <v>0.12304719224999998</v>
      </c>
      <c r="X52" s="11">
        <f>('underlying numbers'!V52-'underlying numbers'!W52+('underlying numbers'!W52*0.05)+('underlying numbers'!X52*0.0025))/'underlying numbers'!V52</f>
        <v>0.15335224274999992</v>
      </c>
      <c r="Y52" s="1">
        <v>1872</v>
      </c>
      <c r="Z52" s="11">
        <f>('adjusted numbers'!Y52-'adjusted numbers'!Z52+('adjusted numbers'!Z52*0.05)+('adjusted numbers'!AA52*0.0025))/'adjusted numbers'!Y52</f>
        <v>9.6308749999999943E-2</v>
      </c>
      <c r="AA52" s="11">
        <f>('underlying numbers'!Y52-'underlying numbers'!Z52+('underlying numbers'!Z52*0.05)+('underlying numbers'!AA52*0.0025))/'underlying numbers'!Y52</f>
        <v>0.11511216424999998</v>
      </c>
      <c r="AB52" s="1">
        <v>1881</v>
      </c>
      <c r="AC52" s="11">
        <f>('adjusted numbers'!AB52-'adjusted numbers'!AC52+('adjusted numbers'!AC52*0.05)+('adjusted numbers'!AD52*0.0025))/'adjusted numbers'!AB52</f>
        <v>0.10104596549999989</v>
      </c>
      <c r="AD52" s="11">
        <f>('underlying numbers'!AB52-'underlying numbers'!AC52+('underlying numbers'!AC52*0.05)+('underlying numbers'!AD52*0.0025))/'underlying numbers'!AB52</f>
        <v>0.12189656799999987</v>
      </c>
      <c r="AE52" s="1">
        <v>1918</v>
      </c>
      <c r="AF52" s="11">
        <f>('adjusted numbers'!AE52-'adjusted numbers'!AF52+('adjusted numbers'!AF52*0.05)+('adjusted numbers'!AG52*0.0025))/'adjusted numbers'!AE52</f>
        <v>9.7690293875000014E-2</v>
      </c>
      <c r="AG52" s="11">
        <f>('underlying numbers'!AE52-'underlying numbers'!AF52+('underlying numbers'!AF52*0.05)+('underlying numbers'!AG52*0.0025))/'underlying numbers'!AE52</f>
        <v>0.11709722450000001</v>
      </c>
    </row>
    <row r="53" spans="1:33" x14ac:dyDescent="0.25">
      <c r="A53" t="s">
        <v>127</v>
      </c>
      <c r="B53" t="s">
        <v>128</v>
      </c>
      <c r="C53" t="s">
        <v>120</v>
      </c>
      <c r="D53" s="1">
        <v>4960</v>
      </c>
      <c r="E53" s="11">
        <f>('adjusted numbers'!D53-'adjusted numbers'!E53+('adjusted numbers'!E53*0.05)+('adjusted numbers'!F53*0.0025))/'adjusted numbers'!D53</f>
        <v>9.0054563760081099E-2</v>
      </c>
      <c r="F53" s="11">
        <f>('underlying numbers'!D53-'underlying numbers'!E53+('underlying numbers'!E53*0.05)+('underlying numbers'!F53*0.0025))/'underlying numbers'!D53</f>
        <v>0.10614437096774247</v>
      </c>
      <c r="G53" s="1">
        <v>4827</v>
      </c>
      <c r="H53" s="11">
        <f>('adjusted numbers'!G53-'adjusted numbers'!H53+('adjusted numbers'!H53*0.05)+('adjusted numbers'!I53*0.0025))/'adjusted numbers'!G53</f>
        <v>8.1574480008286807E-2</v>
      </c>
      <c r="I53" s="11">
        <f>('underlying numbers'!G53-'underlying numbers'!H53+('underlying numbers'!H53*0.05)+('underlying numbers'!I53*0.0025))/'underlying numbers'!G53</f>
        <v>9.401721876942204E-2</v>
      </c>
      <c r="J53" s="1">
        <v>5369</v>
      </c>
      <c r="K53" s="11">
        <f>('adjusted numbers'!J53-'adjusted numbers'!K53+('adjusted numbers'!K53*0.05)+('adjusted numbers'!L53*0.0025))/'adjusted numbers'!J53</f>
        <v>9.1345008847085324E-2</v>
      </c>
      <c r="L53" s="11">
        <f>('underlying numbers'!J53-'underlying numbers'!K53+('underlying numbers'!K53*0.05)+('underlying numbers'!L53*0.0025))/'underlying numbers'!J53</f>
        <v>0.10798353976531981</v>
      </c>
      <c r="M53" s="1">
        <v>5090</v>
      </c>
      <c r="N53" s="11">
        <f>('adjusted numbers'!M53-'adjusted numbers'!N53+('adjusted numbers'!N53*0.05)+('adjusted numbers'!O53*0.0025))/'adjusted numbers'!M53</f>
        <v>0.1046652581041255</v>
      </c>
      <c r="O53" s="11">
        <f>('underlying numbers'!M53-'underlying numbers'!N53+('underlying numbers'!N53*0.05)+('underlying numbers'!O53*0.0025))/'underlying numbers'!M53</f>
        <v>0.12704932612966582</v>
      </c>
      <c r="P53" s="1">
        <v>4912</v>
      </c>
      <c r="Q53" s="11">
        <f>('adjusted numbers'!P53-'adjusted numbers'!Q53+('adjusted numbers'!Q53*0.05)+('adjusted numbers'!R53*0.0025))/'adjusted numbers'!P53</f>
        <v>0.11000536562499988</v>
      </c>
      <c r="R53" s="11">
        <f>('underlying numbers'!P53-'underlying numbers'!Q53+('underlying numbers'!Q53*0.05)+('underlying numbers'!R53*0.0025))/'underlying numbers'!P53</f>
        <v>0.13469465624999991</v>
      </c>
      <c r="S53" s="1">
        <v>4937</v>
      </c>
      <c r="T53" s="11">
        <f>('adjusted numbers'!S53-'adjusted numbers'!T53+('adjusted numbers'!T53*0.05)+('adjusted numbers'!U53*0.0025))/'adjusted numbers'!S53</f>
        <v>0.10275036599999993</v>
      </c>
      <c r="U53" s="11">
        <f>('underlying numbers'!S53-'underlying numbers'!T53+('underlying numbers'!T53*0.05)+('underlying numbers'!U53*0.0025))/'underlying numbers'!S53</f>
        <v>0.12432696449999993</v>
      </c>
      <c r="V53" s="1">
        <v>5340</v>
      </c>
      <c r="W53" s="11">
        <f>('adjusted numbers'!V53-'adjusted numbers'!W53+('adjusted numbers'!W53*0.05)+('adjusted numbers'!X53*0.0025))/'adjusted numbers'!V53</f>
        <v>9.2003960999999981E-2</v>
      </c>
      <c r="X53" s="11">
        <f>('underlying numbers'!V53-'underlying numbers'!W53+('underlying numbers'!W53*0.05)+('underlying numbers'!X53*0.0025))/'underlying numbers'!V53</f>
        <v>0.10895690249999999</v>
      </c>
      <c r="Y53" s="1">
        <v>5436</v>
      </c>
      <c r="Z53" s="11">
        <f>('adjusted numbers'!Y53-'adjusted numbers'!Z53+('adjusted numbers'!Z53*0.05)+('adjusted numbers'!AA53*0.0025))/'adjusted numbers'!Y53</f>
        <v>8.4891668375000062E-2</v>
      </c>
      <c r="AA53" s="11">
        <f>('underlying numbers'!Y53-'underlying numbers'!Z53+('underlying numbers'!Z53*0.05)+('underlying numbers'!AA53*0.0025))/'underlying numbers'!Y53</f>
        <v>9.8811129250000018E-2</v>
      </c>
      <c r="AB53" s="6">
        <v>5188</v>
      </c>
      <c r="AC53" s="11">
        <f>('adjusted numbers'!AB53-'adjusted numbers'!AC53+('adjusted numbers'!AC53*0.05)+('adjusted numbers'!AD53*0.0025))/'adjusted numbers'!AB53</f>
        <v>9.1277708172706279E-2</v>
      </c>
      <c r="AD53" s="11">
        <f>('underlying numbers'!AB53-'underlying numbers'!AC53+('underlying numbers'!AC53*0.05)+('underlying numbers'!AD53*0.0025))/'underlying numbers'!AB53</f>
        <v>0.10793513878180418</v>
      </c>
      <c r="AE53" s="2">
        <v>5644</v>
      </c>
      <c r="AF53" s="11">
        <f>('adjusted numbers'!AE53-'adjusted numbers'!AF53+('adjusted numbers'!AF53*0.05)+('adjusted numbers'!AG53*0.0025))/'adjusted numbers'!AE53</f>
        <v>7.921267162499987E-2</v>
      </c>
      <c r="AG53" s="11">
        <f>('underlying numbers'!AE53-'underlying numbers'!AF53+('underlying numbers'!AF53*0.05)+('underlying numbers'!AG53*0.0025))/'underlying numbers'!AE53</f>
        <v>9.0675513499999916E-2</v>
      </c>
    </row>
    <row r="54" spans="1:33" x14ac:dyDescent="0.25">
      <c r="A54" t="s">
        <v>129</v>
      </c>
      <c r="B54" t="s">
        <v>467</v>
      </c>
      <c r="C54" t="s">
        <v>120</v>
      </c>
      <c r="D54" s="3">
        <v>1559</v>
      </c>
      <c r="E54" s="11">
        <f>('adjusted numbers'!D54-'adjusted numbers'!E54+('adjusted numbers'!E54*0.05)+('adjusted numbers'!F54*0.0025))/'adjusted numbers'!D54</f>
        <v>9.5339961513790941E-2</v>
      </c>
      <c r="F54" s="11">
        <f>('underlying numbers'!D54-'underlying numbers'!E54+('underlying numbers'!E54*0.05)+('underlying numbers'!F54*0.0025))/'underlying numbers'!D54</f>
        <v>0.11372354073123798</v>
      </c>
      <c r="G54" s="3">
        <v>1559</v>
      </c>
      <c r="H54" s="11">
        <f>('adjusted numbers'!G54-'adjusted numbers'!H54+('adjusted numbers'!H54*0.05)+('adjusted numbers'!I54*0.0025))/'adjusted numbers'!G54</f>
        <v>9.915651058370753E-2</v>
      </c>
      <c r="I54" s="11">
        <f>('underlying numbers'!G54-'underlying numbers'!H54+('underlying numbers'!H54*0.05)+('underlying numbers'!I54*0.0025))/'underlying numbers'!G54</f>
        <v>0.11917735728030789</v>
      </c>
      <c r="J54" s="3">
        <v>1559</v>
      </c>
      <c r="K54" s="11">
        <f>('adjusted numbers'!J54-'adjusted numbers'!K54+('adjusted numbers'!K54*0.05)+('adjusted numbers'!L54*0.0025))/'adjusted numbers'!J54</f>
        <v>0.10636786401539455</v>
      </c>
      <c r="L54" s="11">
        <f>('underlying numbers'!J54-'underlying numbers'!K54+('underlying numbers'!K54*0.05)+('underlying numbers'!L54*0.0025))/'underlying numbers'!J54</f>
        <v>0.12948364336112894</v>
      </c>
      <c r="M54" s="3">
        <v>1559</v>
      </c>
      <c r="N54" s="11">
        <f>('adjusted numbers'!M54-'adjusted numbers'!N54+('adjusted numbers'!N54*0.05)+('adjusted numbers'!O54*0.0025))/'adjusted numbers'!M54</f>
        <v>0.11145766516998074</v>
      </c>
      <c r="O54" s="11">
        <f>('underlying numbers'!M54-'underlying numbers'!N54+('underlying numbers'!N54*0.05)+('underlying numbers'!O54*0.0025))/'underlying numbers'!M54</f>
        <v>0.13675753688261708</v>
      </c>
      <c r="P54" s="3">
        <v>1559</v>
      </c>
      <c r="Q54" s="11">
        <f>('adjusted numbers'!P54-'adjusted numbers'!Q54+('adjusted numbers'!Q54*0.05)+('adjusted numbers'!R54*0.0025))/'adjusted numbers'!P54</f>
        <v>0.13012026940346372</v>
      </c>
      <c r="R54" s="11">
        <f>('underlying numbers'!P54-'underlying numbers'!Q54+('underlying numbers'!Q54*0.05)+('underlying numbers'!R54*0.0025))/'underlying numbers'!P54</f>
        <v>0.16342847979474023</v>
      </c>
      <c r="S54" s="3">
        <v>1559</v>
      </c>
      <c r="T54" s="11">
        <f>('adjusted numbers'!S54-'adjusted numbers'!T54+('adjusted numbers'!T54*0.05)+('adjusted numbers'!U54*0.0025))/'adjusted numbers'!S54</f>
        <v>0.10255051314945472</v>
      </c>
      <c r="U54" s="11">
        <f>('underlying numbers'!S54-'underlying numbers'!T54+('underlying numbers'!T54*0.05)+('underlying numbers'!U54*0.0025))/'underlying numbers'!S54</f>
        <v>0.12402822322001283</v>
      </c>
      <c r="V54" s="1">
        <v>1429</v>
      </c>
      <c r="W54" s="11">
        <f>('adjusted numbers'!V54-'adjusted numbers'!W54+('adjusted numbers'!W54*0.05)+('adjusted numbers'!X54*0.0025))/'adjusted numbers'!V54</f>
        <v>0.12292774667599726</v>
      </c>
      <c r="X54" s="11">
        <f>('underlying numbers'!V54-'underlying numbers'!W54+('underlying numbers'!W54*0.05)+('underlying numbers'!X54*0.0025))/'underlying numbers'!V54</f>
        <v>0.15320153953813856</v>
      </c>
      <c r="Y54" s="1">
        <v>1471</v>
      </c>
      <c r="Z54" s="11">
        <f>('adjusted numbers'!Y54-'adjusted numbers'!Z54+('adjusted numbers'!Z54*0.05)+('adjusted numbers'!AA54*0.0025))/'adjusted numbers'!Y54</f>
        <v>9.6142080217539158E-2</v>
      </c>
      <c r="AA54" s="11">
        <f>('underlying numbers'!Y54-'underlying numbers'!Z54+('underlying numbers'!Z54*0.05)+('underlying numbers'!AA54*0.0025))/'underlying numbers'!Y54</f>
        <v>0.11489123045547246</v>
      </c>
      <c r="AB54" s="1">
        <v>1499</v>
      </c>
      <c r="AC54" s="11">
        <f>('adjusted numbers'!AB54-'adjusted numbers'!AC54+('adjusted numbers'!AC54*0.05)+('adjusted numbers'!AD54*0.0025))/'adjusted numbers'!AB54</f>
        <v>8.0737991994663083E-2</v>
      </c>
      <c r="AD54" s="11">
        <f>('underlying numbers'!AB54-'underlying numbers'!AC54+('underlying numbers'!AC54*0.05)+('underlying numbers'!AD54*0.0025))/'underlying numbers'!AB54</f>
        <v>9.285857238158772E-2</v>
      </c>
      <c r="AE54" s="1">
        <v>1489</v>
      </c>
      <c r="AF54" s="11">
        <f>('adjusted numbers'!AE54-'adjusted numbers'!AF54+('adjusted numbers'!AF54*0.05)+('adjusted numbers'!AG54*0.0025))/'adjusted numbers'!AE54</f>
        <v>8.4035426460711923E-2</v>
      </c>
      <c r="AG54" s="11">
        <f>('underlying numbers'!AE54-'underlying numbers'!AF54+('underlying numbers'!AF54*0.05)+('underlying numbers'!AG54*0.0025))/'underlying numbers'!AE54</f>
        <v>9.7570517125587647E-2</v>
      </c>
    </row>
    <row r="55" spans="1:33" s="4" customFormat="1" x14ac:dyDescent="0.25">
      <c r="A55" s="4" t="s">
        <v>442</v>
      </c>
      <c r="B55" s="4" t="s">
        <v>433</v>
      </c>
      <c r="C55" t="s">
        <v>120</v>
      </c>
      <c r="D55" s="5">
        <f>SUM(D49:D54)</f>
        <v>14549</v>
      </c>
      <c r="E55" s="11">
        <f>('adjusted numbers'!D55-'adjusted numbers'!E55+('adjusted numbers'!E55*0.05)+('adjusted numbers'!F55*0.0025))/'adjusted numbers'!D55</f>
        <v>9.8647916179806269E-2</v>
      </c>
      <c r="F55" s="11">
        <f>('underlying numbers'!D55-'underlying numbers'!E55+('underlying numbers'!E55*0.05)+('underlying numbers'!F55*0.0025))/'underlying numbers'!D55</f>
        <v>0.11842238865214123</v>
      </c>
      <c r="G55" s="5">
        <f t="shared" ref="G55:AE55" si="8">SUM(G49:G54)</f>
        <v>14263</v>
      </c>
      <c r="H55" s="11">
        <f>('adjusted numbers'!G55-'adjusted numbers'!H55+('adjusted numbers'!H55*0.05)+('adjusted numbers'!I55*0.0025))/'adjusted numbers'!G55</f>
        <v>0.10001011200308499</v>
      </c>
      <c r="I55" s="11">
        <f>('underlying numbers'!G55-'underlying numbers'!H55+('underlying numbers'!H55*0.05)+('underlying numbers'!I55*0.0025))/'underlying numbers'!G55</f>
        <v>0.1203715345649583</v>
      </c>
      <c r="J55" s="5">
        <f t="shared" si="8"/>
        <v>14703</v>
      </c>
      <c r="K55" s="11">
        <f>('adjusted numbers'!J55-'adjusted numbers'!K55+('adjusted numbers'!K55*0.05)+('adjusted numbers'!L55*0.0025))/'adjusted numbers'!J55</f>
        <v>0.10444466783989673</v>
      </c>
      <c r="L55" s="11">
        <f>('underlying numbers'!J55-'underlying numbers'!K55+('underlying numbers'!K55*0.05)+('underlying numbers'!L55*0.0025))/'underlying numbers'!J55</f>
        <v>0.12671495494116858</v>
      </c>
      <c r="M55" s="5">
        <f t="shared" si="8"/>
        <v>14052</v>
      </c>
      <c r="N55" s="11">
        <f>('adjusted numbers'!M55-'adjusted numbers'!N55+('adjusted numbers'!N55*0.05)+('adjusted numbers'!O55*0.0025))/'adjusted numbers'!M55</f>
        <v>0.11429035671078848</v>
      </c>
      <c r="O55" s="11">
        <f>('underlying numbers'!M55-'underlying numbers'!N55+('underlying numbers'!N55*0.05)+('underlying numbers'!O55*0.0025))/'underlying numbers'!M55</f>
        <v>0.14079811058923991</v>
      </c>
      <c r="P55" s="5">
        <f t="shared" si="8"/>
        <v>13578</v>
      </c>
      <c r="Q55" s="11">
        <f>('adjusted numbers'!P55-'adjusted numbers'!Q55+('adjusted numbers'!Q55*0.05)+('adjusted numbers'!R55*0.0025))/'adjusted numbers'!P55</f>
        <v>0.11250001631968996</v>
      </c>
      <c r="R55" s="11">
        <f>('underlying numbers'!P55-'underlying numbers'!Q55+('underlying numbers'!Q55*0.05)+('underlying numbers'!R55*0.0025))/'underlying numbers'!P55</f>
        <v>0.1382475561075453</v>
      </c>
      <c r="S55" s="5">
        <f t="shared" si="8"/>
        <v>13804</v>
      </c>
      <c r="T55" s="11">
        <f>('adjusted numbers'!S55-'adjusted numbers'!T55+('adjusted numbers'!T55*0.05)+('adjusted numbers'!U55*0.0025))/'adjusted numbers'!S55</f>
        <v>0.10376284010898103</v>
      </c>
      <c r="U55" s="11">
        <f>('underlying numbers'!S55-'underlying numbers'!T55+('underlying numbers'!T55*0.05)+('underlying numbers'!U55*0.0025))/'underlying numbers'!S55</f>
        <v>0.1257642447697768</v>
      </c>
      <c r="V55" s="5">
        <f t="shared" si="8"/>
        <v>12985</v>
      </c>
      <c r="W55" s="11">
        <f>('adjusted numbers'!V55-'adjusted numbers'!W55+('adjusted numbers'!W55*0.05)+('adjusted numbers'!X55*0.0025))/'adjusted numbers'!V55</f>
        <v>9.8135523008124836E-2</v>
      </c>
      <c r="X55" s="11">
        <f>('underlying numbers'!V55-'underlying numbers'!W55+('underlying numbers'!W55*0.05)+('underlying numbers'!X55*0.0025))/'underlying numbers'!V55</f>
        <v>0.1177225387439161</v>
      </c>
      <c r="Y55" s="5">
        <f t="shared" si="8"/>
        <v>13283</v>
      </c>
      <c r="Z55" s="11">
        <f>('adjusted numbers'!Y55-'adjusted numbers'!Z55+('adjusted numbers'!Z55*0.05)+('adjusted numbers'!AA55*0.0025))/'adjusted numbers'!Y55</f>
        <v>8.78084621809644E-2</v>
      </c>
      <c r="AA55" s="11">
        <f>('underlying numbers'!Y55-'underlying numbers'!Z55+('underlying numbers'!Z55*0.05)+('underlying numbers'!AA55*0.0025))/'underlying numbers'!Y55</f>
        <v>0.10296730546222621</v>
      </c>
      <c r="AB55" s="5">
        <f t="shared" si="8"/>
        <v>13175</v>
      </c>
      <c r="AC55" s="11">
        <f>('adjusted numbers'!AB55-'adjusted numbers'!AC55+('adjusted numbers'!AC55*0.05)+('adjusted numbers'!AD55*0.0025))/'adjusted numbers'!AB55</f>
        <v>8.7987562018842488E-2</v>
      </c>
      <c r="AD55" s="11">
        <f>('underlying numbers'!AB55-'underlying numbers'!AC55+('underlying numbers'!AC55*0.05)+('underlying numbers'!AD55*0.0025))/'underlying numbers'!AB55</f>
        <v>0.10321763398199245</v>
      </c>
      <c r="AE55" s="5">
        <f t="shared" si="8"/>
        <v>13838</v>
      </c>
      <c r="AF55" s="11">
        <f>('adjusted numbers'!AE55-'adjusted numbers'!AF55+('adjusted numbers'!AF55*0.05)+('adjusted numbers'!AG55*0.0025))/'adjusted numbers'!AE55</f>
        <v>8.7243291168151063E-2</v>
      </c>
      <c r="AG55" s="11">
        <f>('underlying numbers'!AE55-'underlying numbers'!AF55+('underlying numbers'!AF55*0.05)+('underlying numbers'!AG55*0.0025))/'underlying numbers'!AE55</f>
        <v>0.10215404924878956</v>
      </c>
    </row>
    <row r="56" spans="1:33" x14ac:dyDescent="0.25">
      <c r="A56" t="s">
        <v>131</v>
      </c>
      <c r="B56" t="s">
        <v>132</v>
      </c>
      <c r="C56" t="s">
        <v>133</v>
      </c>
      <c r="D56" s="1">
        <v>2308</v>
      </c>
      <c r="E56" s="11">
        <f>('adjusted numbers'!D56-'adjusted numbers'!E56+('adjusted numbers'!E56*0.05)+('adjusted numbers'!F56*0.0025))/'adjusted numbers'!D56</f>
        <v>7.4956922118717656E-2</v>
      </c>
      <c r="F56" s="11">
        <f>('underlying numbers'!D56-'underlying numbers'!E56+('underlying numbers'!E56*0.05)+('underlying numbers'!F56*0.0025))/'underlying numbers'!D56</f>
        <v>8.4572628899480348E-2</v>
      </c>
      <c r="G56" s="1">
        <v>2434</v>
      </c>
      <c r="H56" s="11">
        <f>('adjusted numbers'!G56-'adjusted numbers'!H56+('adjusted numbers'!H56*0.05)+('adjusted numbers'!I56*0.0025))/'adjusted numbers'!G56</f>
        <v>9.1093544063270651E-2</v>
      </c>
      <c r="I56" s="11">
        <f>('underlying numbers'!G56-'underlying numbers'!H56+('underlying numbers'!H56*0.05)+('underlying numbers'!I56*0.0025))/'underlying numbers'!G56</f>
        <v>0.1076396302382913</v>
      </c>
      <c r="J56" s="1">
        <v>2638</v>
      </c>
      <c r="K56" s="11">
        <f>('adjusted numbers'!J56-'adjusted numbers'!K56+('adjusted numbers'!K56*0.05)+('adjusted numbers'!L56*0.0025))/'adjusted numbers'!J56</f>
        <v>9.888507012888563E-2</v>
      </c>
      <c r="L56" s="11">
        <f>('underlying numbers'!J56-'underlying numbers'!K56+('underlying numbers'!K56*0.05)+('underlying numbers'!L56*0.0025))/'underlying numbers'!J56</f>
        <v>0.11877172952994701</v>
      </c>
      <c r="M56" s="1">
        <v>2449</v>
      </c>
      <c r="N56" s="11">
        <f>('adjusted numbers'!M56-'adjusted numbers'!N56+('adjusted numbers'!N56*0.05)+('adjusted numbers'!O56*0.0025))/'adjusted numbers'!M56</f>
        <v>0.10675858207431603</v>
      </c>
      <c r="O56" s="11">
        <f>('underlying numbers'!M56-'underlying numbers'!N56+('underlying numbers'!N56*0.05)+('underlying numbers'!O56*0.0025))/'underlying numbers'!M56</f>
        <v>0.13005399448754598</v>
      </c>
      <c r="P56" s="1">
        <v>2455</v>
      </c>
      <c r="Q56" s="11">
        <f>('adjusted numbers'!P56-'adjusted numbers'!Q56+('adjusted numbers'!Q56*0.05)+('adjusted numbers'!R56*0.0025))/'adjusted numbers'!P56</f>
        <v>0.11664561437499997</v>
      </c>
      <c r="R56" s="11">
        <f>('underlying numbers'!P56-'underlying numbers'!Q56+('underlying numbers'!Q56*0.05)+('underlying numbers'!R56*0.0025))/'underlying numbers'!P56</f>
        <v>0.14419449125000006</v>
      </c>
      <c r="S56" s="1">
        <v>2501</v>
      </c>
      <c r="T56" s="11">
        <f>('adjusted numbers'!S56-'adjusted numbers'!T56+('adjusted numbers'!T56*0.05)+('adjusted numbers'!U56*0.0025))/'adjusted numbers'!S56</f>
        <v>0.11779488475000004</v>
      </c>
      <c r="U56" s="11">
        <f>('underlying numbers'!S56-'underlying numbers'!T56+('underlying numbers'!T56*0.05)+('underlying numbers'!U56*0.0025))/'underlying numbers'!S56</f>
        <v>0.14580768074999997</v>
      </c>
      <c r="V56" s="1">
        <v>2211</v>
      </c>
      <c r="W56" s="11">
        <f>('adjusted numbers'!V56-'adjusted numbers'!W56+('adjusted numbers'!W56*0.05)+('adjusted numbers'!X56*0.0025))/'adjusted numbers'!V56</f>
        <v>0.10603011537499987</v>
      </c>
      <c r="X56" s="11">
        <f>('underlying numbers'!V56-'underlying numbers'!W56+('underlying numbers'!W56*0.05)+('underlying numbers'!X56*0.0025))/'underlying numbers'!V56</f>
        <v>0.1289982459999999</v>
      </c>
      <c r="Y56" s="1">
        <v>2444</v>
      </c>
      <c r="Z56" s="11">
        <f>('adjusted numbers'!Y56-'adjusted numbers'!Z56+('adjusted numbers'!Z56*0.05)+('adjusted numbers'!AA56*0.0025))/'adjusted numbers'!Y56</f>
        <v>0.11173946300000008</v>
      </c>
      <c r="AA56" s="11">
        <f>('underlying numbers'!Y56-'underlying numbers'!Z56+('underlying numbers'!Z56*0.05)+('underlying numbers'!AA56*0.0025))/'underlying numbers'!Y56</f>
        <v>0.13715220800000008</v>
      </c>
      <c r="AB56" s="1">
        <v>2378</v>
      </c>
      <c r="AC56" s="11">
        <f>('adjusted numbers'!AB56-'adjusted numbers'!AC56+('adjusted numbers'!AC56*0.05)+('adjusted numbers'!AD56*0.0025))/'adjusted numbers'!AB56</f>
        <v>0.11256102050000005</v>
      </c>
      <c r="AD56" s="11">
        <f>('underlying numbers'!AB56-'underlying numbers'!AC56+('underlying numbers'!AC56*0.05)+('underlying numbers'!AD56*0.0025))/'underlying numbers'!AB56</f>
        <v>0.13833269675000004</v>
      </c>
      <c r="AE56" s="1">
        <v>2715</v>
      </c>
      <c r="AF56" s="11">
        <f>('adjusted numbers'!AE56-'adjusted numbers'!AF56+('adjusted numbers'!AF56*0.05)+('adjusted numbers'!AG56*0.0025))/'adjusted numbers'!AE56</f>
        <v>0.10390884612500004</v>
      </c>
      <c r="AG56" s="11">
        <f>('underlying numbers'!AE56-'underlying numbers'!AF56+('underlying numbers'!AF56*0.05)+('underlying numbers'!AG56*0.0025))/'underlying numbers'!AE56</f>
        <v>0.12597975125000005</v>
      </c>
    </row>
    <row r="57" spans="1:33" x14ac:dyDescent="0.25">
      <c r="A57" t="s">
        <v>134</v>
      </c>
      <c r="B57" t="s">
        <v>135</v>
      </c>
      <c r="C57" t="s">
        <v>133</v>
      </c>
      <c r="D57" s="1">
        <v>6092</v>
      </c>
      <c r="E57" s="11">
        <f>('adjusted numbers'!D57-'adjusted numbers'!E57+('adjusted numbers'!E57*0.05)+('adjusted numbers'!F57*0.0025))/'adjusted numbers'!D57</f>
        <v>0.11946237873440549</v>
      </c>
      <c r="F57" s="11">
        <f>('underlying numbers'!D57-'underlying numbers'!E57+('underlying numbers'!E57*0.05)+('underlying numbers'!F57*0.0025))/'underlying numbers'!D57</f>
        <v>0.14818670920879801</v>
      </c>
      <c r="G57" s="1">
        <v>5154</v>
      </c>
      <c r="H57" s="11">
        <f>('adjusted numbers'!G57-'adjusted numbers'!H57+('adjusted numbers'!H57*0.05)+('adjusted numbers'!I57*0.0025))/'adjusted numbers'!G57</f>
        <v>0.11847382106131164</v>
      </c>
      <c r="I57" s="11">
        <f>('underlying numbers'!G57-'underlying numbers'!H57+('underlying numbers'!H57*0.05)+('underlying numbers'!I57*0.0025))/'underlying numbers'!G57</f>
        <v>0.14678531528909591</v>
      </c>
      <c r="J57" s="1">
        <v>4519</v>
      </c>
      <c r="K57" s="11">
        <f>('adjusted numbers'!J57-'adjusted numbers'!K57+('adjusted numbers'!K57*0.05)+('adjusted numbers'!L57*0.0025))/'adjusted numbers'!J57</f>
        <v>0.13421799540827645</v>
      </c>
      <c r="L57" s="11">
        <f>('underlying numbers'!J57-'underlying numbers'!K57+('underlying numbers'!K57*0.05)+('underlying numbers'!L57*0.0025))/'underlying numbers'!J57</f>
        <v>0.16931185881832309</v>
      </c>
      <c r="M57" s="1">
        <v>4539</v>
      </c>
      <c r="N57" s="11">
        <f>('adjusted numbers'!M57-'adjusted numbers'!N57+('adjusted numbers'!N57*0.05)+('adjusted numbers'!O57*0.0025))/'adjusted numbers'!M57</f>
        <v>0.15200736836307538</v>
      </c>
      <c r="O57" s="11">
        <f>('underlying numbers'!M57-'underlying numbers'!N57+('underlying numbers'!N57*0.05)+('underlying numbers'!O57*0.0025))/'underlying numbers'!M57</f>
        <v>0.19478170136593942</v>
      </c>
      <c r="P57" s="1">
        <v>5867</v>
      </c>
      <c r="Q57" s="11">
        <f>('adjusted numbers'!P57-'adjusted numbers'!Q57+('adjusted numbers'!Q57*0.05)+('adjusted numbers'!R57*0.0025))/'adjusted numbers'!P57</f>
        <v>0.17259031437499997</v>
      </c>
      <c r="R57" s="11">
        <f>('underlying numbers'!P57-'underlying numbers'!Q57+('underlying numbers'!Q57*0.05)+('underlying numbers'!R57*0.0025))/'underlying numbers'!P57</f>
        <v>0.22421975799999994</v>
      </c>
      <c r="S57" s="1">
        <v>5922</v>
      </c>
      <c r="T57" s="11">
        <f>('adjusted numbers'!S57-'adjusted numbers'!T57+('adjusted numbers'!T57*0.05)+('adjusted numbers'!U57*0.0025))/'adjusted numbers'!S57</f>
        <v>0.16049837525000007</v>
      </c>
      <c r="U57" s="11">
        <f>('underlying numbers'!S57-'underlying numbers'!T57+('underlying numbers'!T57*0.05)+('underlying numbers'!U57*0.0025))/'underlying numbers'!S57</f>
        <v>0.20691872400000005</v>
      </c>
      <c r="V57" s="1">
        <v>6813</v>
      </c>
      <c r="W57" s="11">
        <f>('adjusted numbers'!V57-'adjusted numbers'!W57+('adjusted numbers'!W57*0.05)+('adjusted numbers'!X57*0.0025))/'adjusted numbers'!V57</f>
        <v>0.15047875000000008</v>
      </c>
      <c r="X57" s="11">
        <f>('underlying numbers'!V57-'underlying numbers'!W57+('underlying numbers'!W57*0.05)+('underlying numbers'!X57*0.0025))/'underlying numbers'!V57</f>
        <v>0.19258750000000008</v>
      </c>
      <c r="Y57" s="1">
        <v>6487</v>
      </c>
      <c r="Z57" s="11">
        <f>('adjusted numbers'!Y57-'adjusted numbers'!Z57+('adjusted numbers'!Z57*0.05)+('adjusted numbers'!AA57*0.0025))/'adjusted numbers'!Y57</f>
        <v>0.134981497625</v>
      </c>
      <c r="AA57" s="11">
        <f>('underlying numbers'!Y57-'underlying numbers'!Z57+('underlying numbers'!Z57*0.05)+('underlying numbers'!AA57*0.0025))/'underlying numbers'!Y57</f>
        <v>0.17044280325000005</v>
      </c>
      <c r="AB57" s="1">
        <v>6811</v>
      </c>
      <c r="AC57" s="11">
        <f>('adjusted numbers'!AB57-'adjusted numbers'!AC57+('adjusted numbers'!AC57*0.05)+('adjusted numbers'!AD57*0.0025))/'adjusted numbers'!AB57</f>
        <v>0.13222942787499997</v>
      </c>
      <c r="AD57" s="11">
        <f>('underlying numbers'!AB57-'underlying numbers'!AC57+('underlying numbers'!AC57*0.05)+('underlying numbers'!AD57*0.0025))/'underlying numbers'!AB57</f>
        <v>0.16651034724999994</v>
      </c>
      <c r="AE57" s="1">
        <v>7084</v>
      </c>
      <c r="AF57" s="11">
        <f>('adjusted numbers'!AE57-'adjusted numbers'!AF57+('adjusted numbers'!AF57*0.05)+('adjusted numbers'!AG57*0.0025))/'adjusted numbers'!AE57</f>
        <v>0.11781298549999994</v>
      </c>
      <c r="AG57" s="11">
        <f>('underlying numbers'!AE57-'underlying numbers'!AF57+('underlying numbers'!AF57*0.05)+('underlying numbers'!AG57*0.0025))/'underlying numbers'!AE57</f>
        <v>0.14587691349999998</v>
      </c>
    </row>
    <row r="58" spans="1:33" x14ac:dyDescent="0.25">
      <c r="A58" t="s">
        <v>136</v>
      </c>
      <c r="B58" t="s">
        <v>137</v>
      </c>
      <c r="C58" t="s">
        <v>133</v>
      </c>
      <c r="D58" s="1">
        <v>7236</v>
      </c>
      <c r="E58" s="11">
        <f>('adjusted numbers'!D58-'adjusted numbers'!E58+('adjusted numbers'!E58*0.05)+('adjusted numbers'!F58*0.0025))/'adjusted numbers'!D58</f>
        <v>8.8826020591486837E-2</v>
      </c>
      <c r="F58" s="11">
        <f>('underlying numbers'!D58-'underlying numbers'!E58+('underlying numbers'!E58*0.05)+('underlying numbers'!F58*0.0025))/'underlying numbers'!D58</f>
        <v>0.10436262161415126</v>
      </c>
      <c r="G58" s="1">
        <v>7375</v>
      </c>
      <c r="H58" s="11">
        <f>('adjusted numbers'!G58-'adjusted numbers'!H58+('adjusted numbers'!H58*0.05)+('adjusted numbers'!I58*0.0025))/'adjusted numbers'!G58</f>
        <v>8.949437372881365E-2</v>
      </c>
      <c r="I58" s="11">
        <f>('underlying numbers'!G58-'underlying numbers'!H58+('underlying numbers'!H58*0.05)+('underlying numbers'!I58*0.0025))/'underlying numbers'!G58</f>
        <v>0.10533804949152564</v>
      </c>
      <c r="J58" s="1">
        <v>7047</v>
      </c>
      <c r="K58" s="11">
        <f>('adjusted numbers'!J58-'adjusted numbers'!K58+('adjusted numbers'!K58*0.05)+('adjusted numbers'!L58*0.0025))/'adjusted numbers'!J58</f>
        <v>0.10042591971761025</v>
      </c>
      <c r="L58" s="11">
        <f>('underlying numbers'!J58-'underlying numbers'!K58+('underlying numbers'!K58*0.05)+('underlying numbers'!L58*0.0025))/'underlying numbers'!J58</f>
        <v>0.12096575989782883</v>
      </c>
      <c r="M58" s="1">
        <v>7026</v>
      </c>
      <c r="N58" s="11">
        <f>('adjusted numbers'!M58-'adjusted numbers'!N58+('adjusted numbers'!N58*0.05)+('adjusted numbers'!O58*0.0025))/'adjusted numbers'!M58</f>
        <v>0.11528940044121812</v>
      </c>
      <c r="O58" s="11">
        <f>('underlying numbers'!M58-'underlying numbers'!N58+('underlying numbers'!N58*0.05)+('underlying numbers'!O58*0.0025))/'underlying numbers'!M58</f>
        <v>0.14223155992029576</v>
      </c>
      <c r="P58" s="1">
        <v>6728</v>
      </c>
      <c r="Q58" s="11">
        <f>('adjusted numbers'!P58-'adjusted numbers'!Q58+('adjusted numbers'!Q58*0.05)+('adjusted numbers'!R58*0.0025))/'adjusted numbers'!P58</f>
        <v>0.13112572974999989</v>
      </c>
      <c r="R58" s="11">
        <f>('underlying numbers'!P58-'underlying numbers'!Q58+('underlying numbers'!Q58*0.05)+('underlying numbers'!R58*0.0025))/'underlying numbers'!P58</f>
        <v>0.16486440674999989</v>
      </c>
      <c r="S58" s="1">
        <v>7553</v>
      </c>
      <c r="T58" s="11">
        <f>('adjusted numbers'!S58-'adjusted numbers'!T58+('adjusted numbers'!T58*0.05)+('adjusted numbers'!U58*0.0025))/'adjusted numbers'!S58</f>
        <v>0.13064364075000001</v>
      </c>
      <c r="U58" s="11">
        <f>('underlying numbers'!S58-'underlying numbers'!T58+('underlying numbers'!T58*0.05)+('underlying numbers'!U58*0.0025))/'underlying numbers'!S58</f>
        <v>0.16415500350000001</v>
      </c>
      <c r="V58" s="1">
        <v>7329</v>
      </c>
      <c r="W58" s="11">
        <f>('adjusted numbers'!V58-'adjusted numbers'!W58+('adjusted numbers'!W58*0.05)+('adjusted numbers'!X58*0.0025))/'adjusted numbers'!V58</f>
        <v>0.11282933462499997</v>
      </c>
      <c r="X58" s="11">
        <f>('underlying numbers'!V58-'underlying numbers'!W58+('underlying numbers'!W58*0.05)+('underlying numbers'!X58*0.0025))/'underlying numbers'!V58</f>
        <v>0.13870001624999995</v>
      </c>
      <c r="Y58" s="1">
        <v>7403</v>
      </c>
      <c r="Z58" s="11">
        <f>('adjusted numbers'!Y58-'adjusted numbers'!Z58+('adjusted numbers'!Z58*0.05)+('adjusted numbers'!AA58*0.0025))/'adjusted numbers'!Y58</f>
        <v>0.11363513187500014</v>
      </c>
      <c r="AA58" s="11">
        <f>('underlying numbers'!Y58-'underlying numbers'!Z58+('underlying numbers'!Z58*0.05)+('underlying numbers'!AA58*0.0025))/'underlying numbers'!Y58</f>
        <v>0.13989118900000011</v>
      </c>
      <c r="AB58" s="1">
        <v>7354</v>
      </c>
      <c r="AC58" s="11">
        <f>('adjusted numbers'!AB58-'adjusted numbers'!AC58+('adjusted numbers'!AC58*0.05)+('adjusted numbers'!AD58*0.0025))/'adjusted numbers'!AB58</f>
        <v>0.11555889700000001</v>
      </c>
      <c r="AD58" s="11">
        <f>('underlying numbers'!AB58-'underlying numbers'!AC58+('underlying numbers'!AC58*0.05)+('underlying numbers'!AD58*0.0025))/'underlying numbers'!AB58</f>
        <v>0.14263362574999999</v>
      </c>
      <c r="AE58" s="1">
        <v>7842</v>
      </c>
      <c r="AF58" s="11">
        <f>('adjusted numbers'!AE58-'adjusted numbers'!AF58+('adjusted numbers'!AF58*0.05)+('adjusted numbers'!AG58*0.0025))/'adjusted numbers'!AE58</f>
        <v>0.10969440962500002</v>
      </c>
      <c r="AG58" s="11">
        <f>('underlying numbers'!AE58-'underlying numbers'!AF58+('underlying numbers'!AF58*0.05)+('underlying numbers'!AG58*0.0025))/'underlying numbers'!AE58</f>
        <v>0.13425111300000012</v>
      </c>
    </row>
    <row r="59" spans="1:33" x14ac:dyDescent="0.25">
      <c r="A59" t="s">
        <v>138</v>
      </c>
      <c r="B59" t="s">
        <v>139</v>
      </c>
      <c r="C59" t="s">
        <v>133</v>
      </c>
      <c r="D59" s="1">
        <v>2441</v>
      </c>
      <c r="E59" s="11">
        <f>('adjusted numbers'!D59-'adjusted numbers'!E59+('adjusted numbers'!E59*0.05)+('adjusted numbers'!F59*0.0025))/'adjusted numbers'!D59</f>
        <v>0.11527345401474831</v>
      </c>
      <c r="F59" s="11">
        <f>('underlying numbers'!D59-'underlying numbers'!E59+('underlying numbers'!E59*0.05)+('underlying numbers'!F59*0.0025))/'underlying numbers'!D59</f>
        <v>0.14221410077836985</v>
      </c>
      <c r="G59" s="1">
        <v>2434</v>
      </c>
      <c r="H59" s="11">
        <f>('adjusted numbers'!G59-'adjusted numbers'!H59+('adjusted numbers'!H59*0.05)+('adjusted numbers'!I59*0.0025))/'adjusted numbers'!G59</f>
        <v>0.11962431696795371</v>
      </c>
      <c r="I59" s="11">
        <f>('underlying numbers'!G59-'underlying numbers'!H59+('underlying numbers'!H59*0.05)+('underlying numbers'!I59*0.0025))/'underlying numbers'!G59</f>
        <v>0.14841532354149498</v>
      </c>
      <c r="J59" s="1">
        <v>2355</v>
      </c>
      <c r="K59" s="11">
        <f>('adjusted numbers'!J59-'adjusted numbers'!K59+('adjusted numbers'!K59*0.05)+('adjusted numbers'!L59*0.0025))/'adjusted numbers'!J59</f>
        <v>0.1259146608280253</v>
      </c>
      <c r="L59" s="11">
        <f>('underlying numbers'!J59-'underlying numbers'!K59+('underlying numbers'!K59*0.05)+('underlying numbers'!L59*0.0025))/'underlying numbers'!J59</f>
        <v>0.15738546496815253</v>
      </c>
      <c r="M59" s="1">
        <v>2222</v>
      </c>
      <c r="N59" s="11">
        <f>('adjusted numbers'!M59-'adjusted numbers'!N59+('adjusted numbers'!N59*0.05)+('adjusted numbers'!O59*0.0025))/'adjusted numbers'!M59</f>
        <v>0.12055427992799289</v>
      </c>
      <c r="O59" s="11">
        <f>('underlying numbers'!M59-'underlying numbers'!N59+('underlying numbers'!N59*0.05)+('underlying numbers'!O59*0.0025))/'underlying numbers'!M59</f>
        <v>0.14974814581458151</v>
      </c>
      <c r="P59" s="1">
        <v>2221</v>
      </c>
      <c r="Q59" s="11">
        <f>('adjusted numbers'!P59-'adjusted numbers'!Q59+('adjusted numbers'!Q59*0.05)+('adjusted numbers'!R59*0.0025))/'adjusted numbers'!P59</f>
        <v>0.12153312537500005</v>
      </c>
      <c r="R59" s="11">
        <f>('underlying numbers'!P59-'underlying numbers'!Q59+('underlying numbers'!Q59*0.05)+('underlying numbers'!R59*0.0025))/'underlying numbers'!P59</f>
        <v>0.15113354450000008</v>
      </c>
      <c r="S59" s="1">
        <v>2266</v>
      </c>
      <c r="T59" s="11">
        <f>('adjusted numbers'!S59-'adjusted numbers'!T59+('adjusted numbers'!T59*0.05)+('adjusted numbers'!U59*0.0025))/'adjusted numbers'!S59</f>
        <v>0.1338685688749999</v>
      </c>
      <c r="U59" s="11">
        <f>('underlying numbers'!S59-'underlying numbers'!T59+('underlying numbers'!T59*0.05)+('underlying numbers'!U59*0.0025))/'underlying numbers'!S59</f>
        <v>0.16875767674999995</v>
      </c>
      <c r="V59" s="1">
        <v>2473</v>
      </c>
      <c r="W59" s="11">
        <f>('adjusted numbers'!V59-'adjusted numbers'!W59+('adjusted numbers'!W59*0.05)+('adjusted numbers'!X59*0.0025))/'adjusted numbers'!V59</f>
        <v>0.12040432725000003</v>
      </c>
      <c r="X59" s="11">
        <f>('underlying numbers'!V59-'underlying numbers'!W59+('underlying numbers'!W59*0.05)+('underlying numbers'!X59*0.0025))/'underlying numbers'!V59</f>
        <v>0.14953593150000002</v>
      </c>
      <c r="Y59" s="1">
        <v>2229</v>
      </c>
      <c r="Z59" s="11">
        <f>('adjusted numbers'!Y59-'adjusted numbers'!Z59+('adjusted numbers'!Z59*0.05)+('adjusted numbers'!AA59*0.0025))/'adjusted numbers'!Y59</f>
        <v>0.11540992737500017</v>
      </c>
      <c r="AA59" s="11">
        <f>('underlying numbers'!Y59-'underlying numbers'!Z59+('underlying numbers'!Z59*0.05)+('underlying numbers'!AA59*0.0025))/'underlying numbers'!Y59</f>
        <v>0.14241586750000013</v>
      </c>
      <c r="AB59" s="1">
        <v>2304</v>
      </c>
      <c r="AC59" s="11">
        <f>('adjusted numbers'!AB59-'adjusted numbers'!AC59+('adjusted numbers'!AC59*0.05)+('adjusted numbers'!AD59*0.0025))/'adjusted numbers'!AB59</f>
        <v>0.12715927349999989</v>
      </c>
      <c r="AD59" s="11">
        <f>('underlying numbers'!AB59-'underlying numbers'!AC59+('underlying numbers'!AC59*0.05)+('underlying numbers'!AD59*0.0025))/'underlying numbers'!AB59</f>
        <v>0.15921872899999995</v>
      </c>
      <c r="AE59" s="1">
        <v>2353</v>
      </c>
      <c r="AF59" s="11">
        <f>('adjusted numbers'!AE59-'adjusted numbers'!AF59+('adjusted numbers'!AF59*0.05)+('adjusted numbers'!AG59*0.0025))/'adjusted numbers'!AE59</f>
        <v>0.10280758725000008</v>
      </c>
      <c r="AG59" s="11">
        <f>('underlying numbers'!AE59-'underlying numbers'!AF59+('underlying numbers'!AF59*0.05)+('underlying numbers'!AG59*0.0025))/'underlying numbers'!AE59</f>
        <v>0.12439757925</v>
      </c>
    </row>
    <row r="60" spans="1:33" x14ac:dyDescent="0.25">
      <c r="A60" t="s">
        <v>140</v>
      </c>
      <c r="B60" t="s">
        <v>141</v>
      </c>
      <c r="C60" t="s">
        <v>133</v>
      </c>
      <c r="D60" s="1">
        <v>6546</v>
      </c>
      <c r="E60" s="11">
        <f>('adjusted numbers'!D60-'adjusted numbers'!E60+('adjusted numbers'!E60*0.05)+('adjusted numbers'!F60*0.0025))/'adjusted numbers'!D60</f>
        <v>0.11177017587076069</v>
      </c>
      <c r="F60" s="11">
        <f>('underlying numbers'!D60-'underlying numbers'!E60+('underlying numbers'!E60*0.05)+('underlying numbers'!F60*0.0025))/'underlying numbers'!D60</f>
        <v>0.13719562557286871</v>
      </c>
      <c r="G60" s="1">
        <v>6555</v>
      </c>
      <c r="H60" s="11">
        <f>('adjusted numbers'!G60-'adjusted numbers'!H60+('adjusted numbers'!H60*0.05)+('adjusted numbers'!I60*0.0025))/'adjusted numbers'!G60</f>
        <v>0.11784122273073999</v>
      </c>
      <c r="I60" s="11">
        <f>('underlying numbers'!G60-'underlying numbers'!H60+('underlying numbers'!H60*0.05)+('underlying numbers'!I60*0.0025))/'underlying numbers'!G60</f>
        <v>0.14584179252479035</v>
      </c>
      <c r="J60" s="1">
        <v>6429</v>
      </c>
      <c r="K60" s="11">
        <f>('adjusted numbers'!J60-'adjusted numbers'!K60+('adjusted numbers'!K60*0.05)+('adjusted numbers'!L60*0.0025))/'adjusted numbers'!J60</f>
        <v>0.12436573222896269</v>
      </c>
      <c r="L60" s="11">
        <f>('underlying numbers'!J60-'underlying numbers'!K60+('underlying numbers'!K60*0.05)+('underlying numbers'!L60*0.0025))/'underlying numbers'!J60</f>
        <v>0.15517227679265846</v>
      </c>
      <c r="M60" s="1">
        <v>6182</v>
      </c>
      <c r="N60" s="11">
        <f>('adjusted numbers'!M60-'adjusted numbers'!N60+('adjusted numbers'!N60*0.05)+('adjusted numbers'!O60*0.0025))/'adjusted numbers'!M60</f>
        <v>0.14153127264639265</v>
      </c>
      <c r="O60" s="11">
        <f>('underlying numbers'!M60-'underlying numbers'!N60+('underlying numbers'!N60*0.05)+('underlying numbers'!O60*0.0025))/'underlying numbers'!M60</f>
        <v>0.17976919362665794</v>
      </c>
      <c r="P60" s="1">
        <v>3773</v>
      </c>
      <c r="Q60" s="11">
        <f>('adjusted numbers'!P60-'adjusted numbers'!Q60+('adjusted numbers'!Q60*0.05)+('adjusted numbers'!R60*0.0025))/'adjusted numbers'!P60</f>
        <v>0.15085770824999994</v>
      </c>
      <c r="R60" s="11">
        <f>('underlying numbers'!P60-'underlying numbers'!Q60+('underlying numbers'!Q60*0.05)+('underlying numbers'!R60*0.0025))/'underlying numbers'!P60</f>
        <v>0.1930856964999999</v>
      </c>
      <c r="S60" s="1">
        <v>6332</v>
      </c>
      <c r="T60" s="11">
        <f>('adjusted numbers'!S60-'adjusted numbers'!T60+('adjusted numbers'!T60*0.05)+('adjusted numbers'!U60*0.0025))/'adjusted numbers'!S60</f>
        <v>0.16587297112499991</v>
      </c>
      <c r="U60" s="11">
        <f>('underlying numbers'!S60-'underlying numbers'!T60+('underlying numbers'!T60*0.05)+('underlying numbers'!U60*0.0025))/'underlying numbers'!S60</f>
        <v>0.21456059999999991</v>
      </c>
      <c r="V60" s="1">
        <v>6698</v>
      </c>
      <c r="W60" s="11">
        <f>('adjusted numbers'!V60-'adjusted numbers'!W60+('adjusted numbers'!W60*0.05)+('adjusted numbers'!X60*0.0025))/'adjusted numbers'!V60</f>
        <v>0.13380692050000012</v>
      </c>
      <c r="X60" s="11">
        <f>('underlying numbers'!V60-'underlying numbers'!W60+('underlying numbers'!W60*0.05)+('underlying numbers'!X60*0.0025))/'underlying numbers'!V60</f>
        <v>0.1687294722500001</v>
      </c>
      <c r="Y60" s="1">
        <v>6837</v>
      </c>
      <c r="Z60" s="11">
        <f>('adjusted numbers'!Y60-'adjusted numbers'!Z60+('adjusted numbers'!Z60*0.05)+('adjusted numbers'!AA60*0.0025))/'adjusted numbers'!Y60</f>
        <v>0.12500031737500003</v>
      </c>
      <c r="AA60" s="11">
        <f>('underlying numbers'!Y60-'underlying numbers'!Z60+('underlying numbers'!Z60*0.05)+('underlying numbers'!AA60*0.0025))/'underlying numbers'!Y60</f>
        <v>0.15614517000000008</v>
      </c>
      <c r="AB60" s="1">
        <v>6879</v>
      </c>
      <c r="AC60" s="11">
        <f>('adjusted numbers'!AB60-'adjusted numbers'!AC60+('adjusted numbers'!AC60*0.05)+('adjusted numbers'!AD60*0.0025))/'adjusted numbers'!AB60</f>
        <v>0.12197284162500006</v>
      </c>
      <c r="AD60" s="11">
        <f>('underlying numbers'!AB60-'underlying numbers'!AC60+('underlying numbers'!AC60*0.05)+('underlying numbers'!AD60*0.0025))/'underlying numbers'!AB60</f>
        <v>0.15182437800000007</v>
      </c>
      <c r="AE60" s="1">
        <v>6776</v>
      </c>
      <c r="AF60" s="11">
        <f>('adjusted numbers'!AE60-'adjusted numbers'!AF60+('adjusted numbers'!AF60*0.05)+('adjusted numbers'!AG60*0.0025))/'adjusted numbers'!AE60</f>
        <v>0.10151729975000001</v>
      </c>
      <c r="AG60" s="11">
        <f>('underlying numbers'!AE60-'underlying numbers'!AF60+('underlying numbers'!AF60*0.05)+('underlying numbers'!AG60*0.0025))/'underlying numbers'!AE60</f>
        <v>0.12256751200000002</v>
      </c>
    </row>
    <row r="61" spans="1:33" s="4" customFormat="1" x14ac:dyDescent="0.25">
      <c r="A61" s="4" t="s">
        <v>443</v>
      </c>
      <c r="B61" s="4" t="s">
        <v>433</v>
      </c>
      <c r="C61" t="s">
        <v>133</v>
      </c>
      <c r="D61" s="5">
        <f>SUM(D56:D60)</f>
        <v>24623</v>
      </c>
      <c r="E61" s="11">
        <f>('adjusted numbers'!D61-'adjusted numbers'!E61+('adjusted numbers'!E61*0.05)+('adjusted numbers'!F61*0.0025))/'adjusted numbers'!D61</f>
        <v>0.10382733805791319</v>
      </c>
      <c r="F61" s="11">
        <f>('underlying numbers'!D61-'underlying numbers'!E61+('underlying numbers'!E61*0.05)+('underlying numbers'!F61*0.0025))/'underlying numbers'!D61</f>
        <v>0.1258312218251226</v>
      </c>
      <c r="G61" s="5">
        <f t="shared" ref="G61:AE61" si="9">SUM(G56:G60)</f>
        <v>23952</v>
      </c>
      <c r="H61" s="11">
        <f>('adjusted numbers'!G61-'adjusted numbers'!H61+('adjusted numbers'!H61*0.05)+('adjusted numbers'!I61*0.0025))/'adjusted numbers'!G61</f>
        <v>0.10671223984427199</v>
      </c>
      <c r="I61" s="11">
        <f>('underlying numbers'!G61-'underlying numbers'!H61+('underlying numbers'!H61*0.05)+('underlying numbers'!I61*0.0025))/'underlying numbers'!G61</f>
        <v>0.12995283640197072</v>
      </c>
      <c r="J61" s="5">
        <f t="shared" si="9"/>
        <v>22988</v>
      </c>
      <c r="K61" s="11">
        <f>('adjusted numbers'!J61-'adjusted numbers'!K61+('adjusted numbers'!K61*0.05)+('adjusted numbers'!L61*0.0025))/'adjusted numbers'!J61</f>
        <v>0.11619835180311473</v>
      </c>
      <c r="L61" s="11">
        <f>('underlying numbers'!J61-'underlying numbers'!K61+('underlying numbers'!K61*0.05)+('underlying numbers'!L61*0.0025))/'underlying numbers'!J61</f>
        <v>0.14351536279798163</v>
      </c>
      <c r="M61" s="5">
        <f t="shared" si="9"/>
        <v>22418</v>
      </c>
      <c r="N61" s="11">
        <f>('adjusted numbers'!M61-'adjusted numbers'!N61+('adjusted numbers'!N61*0.05)+('adjusted numbers'!O61*0.0025))/'adjusted numbers'!M61</f>
        <v>0.12955011497457392</v>
      </c>
      <c r="O61" s="11">
        <f>('underlying numbers'!M61-'underlying numbers'!N61+('underlying numbers'!N61*0.05)+('underlying numbers'!O61*0.0025))/'underlying numbers'!M61</f>
        <v>0.16263756133464174</v>
      </c>
      <c r="P61" s="5">
        <f t="shared" si="9"/>
        <v>21044</v>
      </c>
      <c r="Q61" s="11">
        <f>('adjusted numbers'!P61-'adjusted numbers'!Q61+('adjusted numbers'!Q61*0.05)+('adjusted numbers'!R61*0.0025))/'adjusted numbers'!P61</f>
        <v>0.14352202395798677</v>
      </c>
      <c r="R61" s="11">
        <f>('underlying numbers'!P61-'underlying numbers'!Q61+('underlying numbers'!Q61*0.05)+('underlying numbers'!R61*0.0025))/'underlying numbers'!P61</f>
        <v>0.18261178768521888</v>
      </c>
      <c r="S61" s="5">
        <f t="shared" si="9"/>
        <v>24574</v>
      </c>
      <c r="T61" s="11">
        <f>('adjusted numbers'!S61-'adjusted numbers'!T61+('adjusted numbers'!T61*0.05)+('adjusted numbers'!U61*0.0025))/'adjusted numbers'!S61</f>
        <v>0.14590549498694752</v>
      </c>
      <c r="U61" s="11">
        <f>('underlying numbers'!S61-'underlying numbers'!T61+('underlying numbers'!T61*0.05)+('underlying numbers'!U61*0.0025))/'underlying numbers'!S61</f>
        <v>0.18600565838832711</v>
      </c>
      <c r="V61" s="5">
        <f t="shared" si="9"/>
        <v>25524</v>
      </c>
      <c r="W61" s="11">
        <f>('adjusted numbers'!V61-'adjusted numbers'!W61+('adjusted numbers'!W61*0.05)+('adjusted numbers'!X61*0.0025))/'adjusted numbers'!V61</f>
        <v>0.1285288025822364</v>
      </c>
      <c r="X61" s="11">
        <f>('underlying numbers'!V61-'underlying numbers'!W61+('underlying numbers'!W61*0.05)+('underlying numbers'!X61*0.0025))/'underlying numbers'!V61</f>
        <v>0.16117374009685989</v>
      </c>
      <c r="Y61" s="5">
        <f t="shared" si="9"/>
        <v>25400</v>
      </c>
      <c r="Z61" s="11">
        <f>('adjusted numbers'!Y61-'adjusted numbers'!Z61+('adjusted numbers'!Z61*0.05)+('adjusted numbers'!AA61*0.0025))/'adjusted numbers'!Y61</f>
        <v>0.12211940952550208</v>
      </c>
      <c r="AA61" s="11">
        <f>('underlying numbers'!Y61-'underlying numbers'!Z61+('underlying numbers'!Z61*0.05)+('underlying numbers'!AA61*0.0025))/'underlying numbers'!Y61</f>
        <v>0.15202702476965568</v>
      </c>
      <c r="AB61" s="5">
        <f t="shared" si="9"/>
        <v>25726</v>
      </c>
      <c r="AC61" s="11">
        <f>('adjusted numbers'!AB61-'adjusted numbers'!AC61+('adjusted numbers'!AC61*0.05)+('adjusted numbers'!AD61*0.0025))/'adjusted numbers'!AB61</f>
        <v>0.12244931245533712</v>
      </c>
      <c r="AD61" s="11">
        <f>('underlying numbers'!AB61-'underlying numbers'!AC61+('underlying numbers'!AC61*0.05)+('underlying numbers'!AD61*0.0025))/'underlying numbers'!AB61</f>
        <v>0.15250037548140991</v>
      </c>
      <c r="AE61" s="5">
        <f t="shared" si="9"/>
        <v>26770</v>
      </c>
      <c r="AF61" s="11">
        <f>('adjusted numbers'!AE61-'adjusted numbers'!AF61+('adjusted numbers'!AF61*0.05)+('adjusted numbers'!AG61*0.0025))/'adjusted numbers'!AE61</f>
        <v>0.10858090185640183</v>
      </c>
      <c r="AG61" s="11">
        <f>('underlying numbers'!AE61-'underlying numbers'!AF61+('underlying numbers'!AF61*0.05)+('underlying numbers'!AG61*0.0025))/'underlying numbers'!AE61</f>
        <v>0.13266526982857685</v>
      </c>
    </row>
    <row r="62" spans="1:33" x14ac:dyDescent="0.25">
      <c r="A62" t="s">
        <v>142</v>
      </c>
      <c r="B62" t="s">
        <v>143</v>
      </c>
      <c r="C62" t="s">
        <v>144</v>
      </c>
      <c r="D62" s="1">
        <v>4059</v>
      </c>
      <c r="E62" s="11">
        <f>('adjusted numbers'!D62-'adjusted numbers'!E62+('adjusted numbers'!E62*0.05)+('adjusted numbers'!F62*0.0025))/'adjusted numbers'!D62</f>
        <v>0.10790931756590318</v>
      </c>
      <c r="F62" s="11">
        <f>('underlying numbers'!D62-'underlying numbers'!E62+('underlying numbers'!E62*0.05)+('underlying numbers'!F62*0.0025))/'underlying numbers'!D62</f>
        <v>0.13166294900221767</v>
      </c>
      <c r="G62" s="1">
        <v>3867</v>
      </c>
      <c r="H62" s="11">
        <f>('adjusted numbers'!G62-'adjusted numbers'!H62+('adjusted numbers'!H62*0.05)+('adjusted numbers'!I62*0.0025))/'adjusted numbers'!G62</f>
        <v>0.11458135473235072</v>
      </c>
      <c r="I62" s="11">
        <f>('underlying numbers'!G62-'underlying numbers'!H62+('underlying numbers'!H62*0.05)+('underlying numbers'!I62*0.0025))/'underlying numbers'!G62</f>
        <v>0.14119469550038805</v>
      </c>
      <c r="J62" s="1">
        <v>3811</v>
      </c>
      <c r="K62" s="11">
        <f>('adjusted numbers'!J62-'adjusted numbers'!K62+('adjusted numbers'!K62*0.05)+('adjusted numbers'!L62*0.0025))/'adjusted numbers'!J62</f>
        <v>0.13601569043558123</v>
      </c>
      <c r="L62" s="11">
        <f>('underlying numbers'!J62-'underlying numbers'!K62+('underlying numbers'!K62*0.05)+('underlying numbers'!L62*0.0025))/'underlying numbers'!J62</f>
        <v>0.17184444371556021</v>
      </c>
      <c r="M62" s="1">
        <v>3641</v>
      </c>
      <c r="N62" s="11">
        <f>('adjusted numbers'!M62-'adjusted numbers'!N62+('adjusted numbers'!N62*0.05)+('adjusted numbers'!O62*0.0025))/'adjusted numbers'!M62</f>
        <v>0.16339318731117816</v>
      </c>
      <c r="O62" s="11">
        <f>('underlying numbers'!M62-'underlying numbers'!N62+('underlying numbers'!N62*0.05)+('underlying numbers'!O62*0.0025))/'underlying numbers'!M62</f>
        <v>0.21100551359516603</v>
      </c>
      <c r="P62" s="1">
        <v>3726</v>
      </c>
      <c r="Q62" s="11">
        <f>('adjusted numbers'!P62-'adjusted numbers'!Q62+('adjusted numbers'!Q62*0.05)+('adjusted numbers'!R62*0.0025))/'adjusted numbers'!P62</f>
        <v>0.16171835675000007</v>
      </c>
      <c r="R62" s="11">
        <f>('underlying numbers'!P62-'underlying numbers'!Q62+('underlying numbers'!Q62*0.05)+('underlying numbers'!R62*0.0025))/'underlying numbers'!P62</f>
        <v>0.20862792250000006</v>
      </c>
      <c r="S62" s="1">
        <v>3669</v>
      </c>
      <c r="T62" s="11">
        <f>('adjusted numbers'!S62-'adjusted numbers'!T62+('adjusted numbers'!T62*0.05)+('adjusted numbers'!U62*0.0025))/'adjusted numbers'!S62</f>
        <v>0.15514307149999995</v>
      </c>
      <c r="U62" s="11">
        <f>('underlying numbers'!S62-'underlying numbers'!T62+('underlying numbers'!T62*0.05)+('underlying numbers'!U62*0.0025))/'underlying numbers'!S62</f>
        <v>0.19924227274999995</v>
      </c>
      <c r="V62" s="1">
        <v>3753</v>
      </c>
      <c r="W62" s="11">
        <f>('adjusted numbers'!V62-'adjusted numbers'!W62+('adjusted numbers'!W62*0.05)+('adjusted numbers'!X62*0.0025))/'adjusted numbers'!V62</f>
        <v>0.14030945574999998</v>
      </c>
      <c r="X62" s="11">
        <f>('underlying numbers'!V62-'underlying numbers'!W62+('underlying numbers'!W62*0.05)+('underlying numbers'!X62*0.0025))/'underlying numbers'!V62</f>
        <v>0.17802696425</v>
      </c>
      <c r="Y62" s="1">
        <v>3768</v>
      </c>
      <c r="Z62" s="11">
        <f>('adjusted numbers'!Y62-'adjusted numbers'!Z62+('adjusted numbers'!Z62*0.05)+('adjusted numbers'!AA62*0.0025))/'adjusted numbers'!Y62</f>
        <v>0.12293590412500015</v>
      </c>
      <c r="AA62" s="11">
        <f>('underlying numbers'!Y62-'underlying numbers'!Z62+('underlying numbers'!Z62*0.05)+('underlying numbers'!AA62*0.0025))/'underlying numbers'!Y62</f>
        <v>0.15319731450000013</v>
      </c>
      <c r="AB62" s="1">
        <v>3776</v>
      </c>
      <c r="AC62" s="11">
        <f>('adjusted numbers'!AB62-'adjusted numbers'!AC62+('adjusted numbers'!AC62*0.05)+('adjusted numbers'!AD62*0.0025))/'adjusted numbers'!AB62</f>
        <v>0.11578753062500001</v>
      </c>
      <c r="AD62" s="11">
        <f>('underlying numbers'!AB62-'underlying numbers'!AC62+('underlying numbers'!AC62*0.05)+('underlying numbers'!AD62*0.0025))/'underlying numbers'!AB62</f>
        <v>0.14298462674999995</v>
      </c>
      <c r="AE62" s="1">
        <v>4040</v>
      </c>
      <c r="AF62" s="11">
        <f>('adjusted numbers'!AE62-'adjusted numbers'!AF62+('adjusted numbers'!AF62*0.05)+('adjusted numbers'!AG62*0.0025))/'adjusted numbers'!AE62</f>
        <v>0.10459060862500003</v>
      </c>
      <c r="AG62" s="11">
        <f>('underlying numbers'!AE62-'underlying numbers'!AF62+('underlying numbers'!AF62*0.05)+('underlying numbers'!AG62*0.0025))/'underlying numbers'!AE62</f>
        <v>0.12696713525000006</v>
      </c>
    </row>
    <row r="63" spans="1:33" x14ac:dyDescent="0.25">
      <c r="A63" t="s">
        <v>145</v>
      </c>
      <c r="B63" t="s">
        <v>146</v>
      </c>
      <c r="C63" t="s">
        <v>144</v>
      </c>
      <c r="D63" s="1">
        <v>3339</v>
      </c>
      <c r="E63" s="11">
        <f>('adjusted numbers'!D63-'adjusted numbers'!E63+('adjusted numbers'!E63*0.05)+('adjusted numbers'!F63*0.0025))/'adjusted numbers'!D63</f>
        <v>0.1418124996256368</v>
      </c>
      <c r="F63" s="11">
        <f>('underlying numbers'!D63-'underlying numbers'!E63+('underlying numbers'!E63*0.05)+('underlying numbers'!F63*0.0025))/'underlying numbers'!D63</f>
        <v>0.18017244833782625</v>
      </c>
      <c r="G63" s="1">
        <v>3199</v>
      </c>
      <c r="H63" s="11">
        <f>('adjusted numbers'!G63-'adjusted numbers'!H63+('adjusted numbers'!H63*0.05)+('adjusted numbers'!I63*0.0025))/'adjusted numbers'!G63</f>
        <v>0.13163168568302619</v>
      </c>
      <c r="I63" s="11">
        <f>('underlying numbers'!G63-'underlying numbers'!H63+('underlying numbers'!H63*0.05)+('underlying numbers'!I63*0.0025))/'underlying numbers'!G63</f>
        <v>0.16560993435448601</v>
      </c>
      <c r="J63" s="1">
        <v>3248</v>
      </c>
      <c r="K63" s="11">
        <f>('adjusted numbers'!J63-'adjusted numbers'!K63+('adjusted numbers'!K63*0.05)+('adjusted numbers'!L63*0.0025))/'adjusted numbers'!J63</f>
        <v>0.14787272436884241</v>
      </c>
      <c r="L63" s="11">
        <f>('underlying numbers'!J63-'underlying numbers'!K63+('underlying numbers'!K63*0.05)+('underlying numbers'!L63*0.0025))/'underlying numbers'!J63</f>
        <v>0.18881966517857149</v>
      </c>
      <c r="M63" s="1">
        <v>3159</v>
      </c>
      <c r="N63" s="11">
        <f>('adjusted numbers'!M63-'adjusted numbers'!N63+('adjusted numbers'!N63*0.05)+('adjusted numbers'!O63*0.0025))/'adjusted numbers'!M63</f>
        <v>0.16630233103830314</v>
      </c>
      <c r="O63" s="11">
        <f>('underlying numbers'!M63-'underlying numbers'!N63+('underlying numbers'!N63*0.05)+('underlying numbers'!O63*0.0025))/'underlying numbers'!M63</f>
        <v>0.21518637306109514</v>
      </c>
      <c r="P63" s="1">
        <v>3056</v>
      </c>
      <c r="Q63" s="11">
        <f>('adjusted numbers'!P63-'adjusted numbers'!Q63+('adjusted numbers'!Q63*0.05)+('adjusted numbers'!R63*0.0025))/'adjusted numbers'!P63</f>
        <v>0.13405147312500001</v>
      </c>
      <c r="R63" s="11">
        <f>('underlying numbers'!P63-'underlying numbers'!Q63+('underlying numbers'!Q63*0.05)+('underlying numbers'!R63*0.0025))/'underlying numbers'!P63</f>
        <v>0.16903307399999998</v>
      </c>
      <c r="S63" s="1">
        <v>3116</v>
      </c>
      <c r="T63" s="11">
        <f>('adjusted numbers'!S63-'adjusted numbers'!T63+('adjusted numbers'!T63*0.05)+('adjusted numbers'!U63*0.0025))/'adjusted numbers'!S63</f>
        <v>0.162763564375</v>
      </c>
      <c r="U63" s="11">
        <f>('underlying numbers'!S63-'underlying numbers'!T63+('underlying numbers'!T63*0.05)+('underlying numbers'!U63*0.0025))/'underlying numbers'!S63</f>
        <v>0.210150842</v>
      </c>
      <c r="V63" s="1">
        <v>3298</v>
      </c>
      <c r="W63" s="11">
        <f>('adjusted numbers'!V63-'adjusted numbers'!W63+('adjusted numbers'!W63*0.05)+('adjusted numbers'!X63*0.0025))/'adjusted numbers'!V63</f>
        <v>0.12993857887500002</v>
      </c>
      <c r="X63" s="11">
        <f>('underlying numbers'!V63-'underlying numbers'!W63+('underlying numbers'!W63*0.05)+('underlying numbers'!X63*0.0025))/'underlying numbers'!V63</f>
        <v>0.16319433124999994</v>
      </c>
      <c r="Y63" s="1">
        <v>3250</v>
      </c>
      <c r="Z63" s="11">
        <f>('adjusted numbers'!Y63-'adjusted numbers'!Z63+('adjusted numbers'!Z63*0.05)+('adjusted numbers'!AA63*0.0025))/'adjusted numbers'!Y63</f>
        <v>0.13030041012500004</v>
      </c>
      <c r="AA63" s="11">
        <f>('underlying numbers'!Y63-'underlying numbers'!Z63+('underlying numbers'!Z63*0.05)+('underlying numbers'!AA63*0.0025))/'underlying numbers'!Y63</f>
        <v>0.16373003650000004</v>
      </c>
      <c r="AB63" s="1">
        <v>3441</v>
      </c>
      <c r="AC63" s="11">
        <f>('adjusted numbers'!AB63-'adjusted numbers'!AC63+('adjusted numbers'!AC63*0.05)+('adjusted numbers'!AD63*0.0025))/'adjusted numbers'!AB63</f>
        <v>0.12638770037500002</v>
      </c>
      <c r="AD63" s="11">
        <f>('underlying numbers'!AB63-'underlying numbers'!AC63+('underlying numbers'!AC63*0.05)+('underlying numbers'!AD63*0.0025))/'underlying numbers'!AB63</f>
        <v>0.1581480995</v>
      </c>
      <c r="AE63" s="1">
        <v>3603</v>
      </c>
      <c r="AF63" s="11">
        <f>('adjusted numbers'!AE63-'adjusted numbers'!AF63+('adjusted numbers'!AF63*0.05)+('adjusted numbers'!AG63*0.0025))/'adjusted numbers'!AE63</f>
        <v>0.114043175875</v>
      </c>
      <c r="AG63" s="11">
        <f>('underlying numbers'!AE63-'underlying numbers'!AF63+('underlying numbers'!AF63*0.05)+('underlying numbers'!AG63*0.0025))/'underlying numbers'!AE63</f>
        <v>0.14048711899999999</v>
      </c>
    </row>
    <row r="64" spans="1:33" x14ac:dyDescent="0.25">
      <c r="A64" t="s">
        <v>147</v>
      </c>
      <c r="B64" t="s">
        <v>148</v>
      </c>
      <c r="C64" t="s">
        <v>144</v>
      </c>
      <c r="D64" s="1">
        <v>3474</v>
      </c>
      <c r="E64" s="11">
        <f>('adjusted numbers'!D64-'adjusted numbers'!E64+('adjusted numbers'!E64*0.05)+('adjusted numbers'!F64*0.0025))/'adjusted numbers'!D64</f>
        <v>0.15660219559585478</v>
      </c>
      <c r="F64" s="11">
        <f>('underlying numbers'!D64-'underlying numbers'!E64+('underlying numbers'!E64*0.05)+('underlying numbers'!F64*0.0025))/'underlying numbers'!D64</f>
        <v>0.2012895423143348</v>
      </c>
      <c r="G64" s="1">
        <v>3205</v>
      </c>
      <c r="H64" s="11">
        <f>('adjusted numbers'!G64-'adjusted numbers'!H64+('adjusted numbers'!H64*0.05)+('adjusted numbers'!I64*0.0025))/'adjusted numbers'!G64</f>
        <v>0.15817888611544442</v>
      </c>
      <c r="I64" s="11">
        <f>('underlying numbers'!G64-'underlying numbers'!H64+('underlying numbers'!H64*0.05)+('underlying numbers'!I64*0.0025))/'underlying numbers'!G64</f>
        <v>0.20357661700467983</v>
      </c>
      <c r="J64" s="1">
        <v>3187</v>
      </c>
      <c r="K64" s="11">
        <f>('adjusted numbers'!J64-'adjusted numbers'!K64+('adjusted numbers'!K64*0.05)+('adjusted numbers'!L64*0.0025))/'adjusted numbers'!J64</f>
        <v>0.16215276670850365</v>
      </c>
      <c r="L64" s="11">
        <f>('underlying numbers'!J64-'underlying numbers'!K64+('underlying numbers'!K64*0.05)+('underlying numbers'!L64*0.0025))/'underlying numbers'!J64</f>
        <v>0.20926632726702266</v>
      </c>
      <c r="M64" s="1">
        <v>3306</v>
      </c>
      <c r="N64" s="11">
        <f>('adjusted numbers'!M64-'adjusted numbers'!N64+('adjusted numbers'!N64*0.05)+('adjusted numbers'!O64*0.0025))/'adjusted numbers'!M64</f>
        <v>0.19517109233212343</v>
      </c>
      <c r="O64" s="11">
        <f>('underlying numbers'!M64-'underlying numbers'!N64+('underlying numbers'!N64*0.05)+('underlying numbers'!O64*0.0025))/'underlying numbers'!M64</f>
        <v>0.2565155989110709</v>
      </c>
      <c r="P64" s="1">
        <v>3119</v>
      </c>
      <c r="Q64" s="11">
        <f>('adjusted numbers'!P64-'adjusted numbers'!Q64+('adjusted numbers'!Q64*0.05)+('adjusted numbers'!R64*0.0025))/'adjusted numbers'!P64</f>
        <v>0.169026561125</v>
      </c>
      <c r="R64" s="11">
        <f>('underlying numbers'!P64-'underlying numbers'!Q64+('underlying numbers'!Q64*0.05)+('underlying numbers'!R64*0.0025))/'underlying numbers'!P64</f>
        <v>0.21910632724999995</v>
      </c>
      <c r="S64" s="1">
        <v>3222</v>
      </c>
      <c r="T64" s="11">
        <f>('adjusted numbers'!S64-'adjusted numbers'!T64+('adjusted numbers'!T64*0.05)+('adjusted numbers'!U64*0.0025))/'adjusted numbers'!S64</f>
        <v>0.16404014999999997</v>
      </c>
      <c r="U64" s="11">
        <f>('underlying numbers'!S64-'underlying numbers'!T64+('underlying numbers'!T64*0.05)+('underlying numbers'!U64*0.0025))/'underlying numbers'!S64</f>
        <v>0.21196067800000001</v>
      </c>
      <c r="V64" s="1">
        <v>3325</v>
      </c>
      <c r="W64" s="11">
        <f>('adjusted numbers'!V64-'adjusted numbers'!W64+('adjusted numbers'!W64*0.05)+('adjusted numbers'!X64*0.0025))/'adjusted numbers'!V64</f>
        <v>0.15481130075000016</v>
      </c>
      <c r="X64" s="11">
        <f>('underlying numbers'!V64-'underlying numbers'!W64+('underlying numbers'!W64*0.05)+('underlying numbers'!X64*0.0025))/'underlying numbers'!V64</f>
        <v>0.1987661977500001</v>
      </c>
      <c r="Y64" s="1">
        <v>3442</v>
      </c>
      <c r="Z64" s="11">
        <f>('adjusted numbers'!Y64-'adjusted numbers'!Z64+('adjusted numbers'!Z64*0.05)+('adjusted numbers'!AA64*0.0025))/'adjusted numbers'!Y64</f>
        <v>0.13363303712500002</v>
      </c>
      <c r="AA64" s="11">
        <f>('underlying numbers'!Y64-'underlying numbers'!Z64+('underlying numbers'!Z64*0.05)+('underlying numbers'!AA64*0.0025))/'underlying numbers'!Y64</f>
        <v>0.16848340400000009</v>
      </c>
      <c r="AB64" s="1">
        <v>3436</v>
      </c>
      <c r="AC64" s="11">
        <f>('adjusted numbers'!AB64-'adjusted numbers'!AC64+('adjusted numbers'!AC64*0.05)+('adjusted numbers'!AD64*0.0025))/'adjusted numbers'!AB64</f>
        <v>0.12492398725000006</v>
      </c>
      <c r="AD64" s="11">
        <f>('underlying numbers'!AB64-'underlying numbers'!AC64+('underlying numbers'!AC64*0.05)+('underlying numbers'!AD64*0.0025))/'underlying numbers'!AB64</f>
        <v>0.15603830050000003</v>
      </c>
      <c r="AE64" s="1">
        <v>3518</v>
      </c>
      <c r="AF64" s="11">
        <f>('adjusted numbers'!AE64-'adjusted numbers'!AF64+('adjusted numbers'!AF64*0.05)+('adjusted numbers'!AG64*0.0025))/'adjusted numbers'!AE64</f>
        <v>0.10573370412500011</v>
      </c>
      <c r="AG64" s="11">
        <f>('underlying numbers'!AE64-'underlying numbers'!AF64+('underlying numbers'!AF64*0.05)+('underlying numbers'!AG64*0.0025))/'underlying numbers'!AE64</f>
        <v>0.1286000247500001</v>
      </c>
    </row>
    <row r="65" spans="1:33" x14ac:dyDescent="0.25">
      <c r="A65" t="s">
        <v>149</v>
      </c>
      <c r="B65" t="s">
        <v>150</v>
      </c>
      <c r="C65" t="s">
        <v>144</v>
      </c>
      <c r="D65" s="1">
        <v>4022</v>
      </c>
      <c r="E65" s="11">
        <f>('adjusted numbers'!D65-'adjusted numbers'!E65+('adjusted numbers'!E65*0.05)+('adjusted numbers'!F65*0.0025))/'adjusted numbers'!D65</f>
        <v>9.4139933490800604E-2</v>
      </c>
      <c r="F65" s="11">
        <f>('underlying numbers'!D65-'underlying numbers'!E65+('underlying numbers'!E65*0.05)+('underlying numbers'!F65*0.0025))/'underlying numbers'!D65</f>
        <v>0.11199455121829929</v>
      </c>
      <c r="G65" s="1">
        <v>4298</v>
      </c>
      <c r="H65" s="11">
        <f>('adjusted numbers'!G65-'adjusted numbers'!H65+('adjusted numbers'!H65*0.05)+('adjusted numbers'!I65*0.0025))/'adjusted numbers'!G65</f>
        <v>0.10455672929269422</v>
      </c>
      <c r="I65" s="11">
        <f>('underlying numbers'!G65-'underlying numbers'!H65+('underlying numbers'!H65*0.05)+('underlying numbers'!I65*0.0025))/'underlying numbers'!G65</f>
        <v>0.12693131340158201</v>
      </c>
      <c r="J65" s="1">
        <v>4147</v>
      </c>
      <c r="K65" s="11">
        <f>('adjusted numbers'!J65-'adjusted numbers'!K65+('adjusted numbers'!K65*0.05)+('adjusted numbers'!L65*0.0025))/'adjusted numbers'!J65</f>
        <v>0.12354244001688001</v>
      </c>
      <c r="L65" s="11">
        <f>('underlying numbers'!J65-'underlying numbers'!K65+('underlying numbers'!K65*0.05)+('underlying numbers'!L65*0.0025))/'underlying numbers'!J65</f>
        <v>0.15409725403906488</v>
      </c>
      <c r="M65" s="1">
        <v>4292</v>
      </c>
      <c r="N65" s="11">
        <f>('adjusted numbers'!M65-'adjusted numbers'!N65+('adjusted numbers'!N65*0.05)+('adjusted numbers'!O65*0.0025))/'adjusted numbers'!M65</f>
        <v>0.14401831343196658</v>
      </c>
      <c r="O65" s="11">
        <f>('underlying numbers'!M65-'underlying numbers'!N65+('underlying numbers'!N65*0.05)+('underlying numbers'!O65*0.0025))/'underlying numbers'!M65</f>
        <v>0.18334443732525657</v>
      </c>
      <c r="P65" s="1">
        <v>4117</v>
      </c>
      <c r="Q65" s="11">
        <f>('adjusted numbers'!P65-'adjusted numbers'!Q65+('adjusted numbers'!Q65*0.05)+('adjusted numbers'!R65*0.0025))/'adjusted numbers'!P65</f>
        <v>0.16493598737500015</v>
      </c>
      <c r="R65" s="11">
        <f>('underlying numbers'!P65-'underlying numbers'!Q65+('underlying numbers'!Q65*0.05)+('underlying numbers'!R65*0.0025))/'underlying numbers'!P65</f>
        <v>0.21327855250000013</v>
      </c>
      <c r="S65" s="1">
        <v>3776</v>
      </c>
      <c r="T65" s="11">
        <f>('adjusted numbers'!S65-'adjusted numbers'!T65+('adjusted numbers'!T65*0.05)+('adjusted numbers'!U65*0.0025))/'adjusted numbers'!S65</f>
        <v>0.15928358049999988</v>
      </c>
      <c r="U65" s="11">
        <f>('underlying numbers'!S65-'underlying numbers'!T65+('underlying numbers'!T65*0.05)+('underlying numbers'!U65*0.0025))/'underlying numbers'!S65</f>
        <v>0.20518331924999991</v>
      </c>
      <c r="V65" s="1">
        <v>3870</v>
      </c>
      <c r="W65" s="11">
        <f>('adjusted numbers'!V65-'adjusted numbers'!W65+('adjusted numbers'!W65*0.05)+('adjusted numbers'!X65*0.0025))/'adjusted numbers'!V65</f>
        <v>0.13941896087500008</v>
      </c>
      <c r="X65" s="11">
        <f>('underlying numbers'!V65-'underlying numbers'!W65+('underlying numbers'!W65*0.05)+('underlying numbers'!X65*0.0025))/'underlying numbers'!V65</f>
        <v>0.17678493125000003</v>
      </c>
      <c r="Y65" s="1">
        <v>4283</v>
      </c>
      <c r="Z65" s="11">
        <f>('adjusted numbers'!Y65-'adjusted numbers'!Z65+('adjusted numbers'!Z65*0.05)+('adjusted numbers'!AA65*0.0025))/'adjusted numbers'!Y65</f>
        <v>0.12732547075</v>
      </c>
      <c r="AA65" s="11">
        <f>('underlying numbers'!Y65-'underlying numbers'!Z65+('underlying numbers'!Z65*0.05)+('underlying numbers'!AA65*0.0025))/'underlying numbers'!Y65</f>
        <v>0.15949159174999994</v>
      </c>
      <c r="AB65" s="1">
        <v>4299</v>
      </c>
      <c r="AC65" s="11">
        <f>('adjusted numbers'!AB65-'adjusted numbers'!AC65+('adjusted numbers'!AC65*0.05)+('adjusted numbers'!AD65*0.0025))/'adjusted numbers'!AB65</f>
        <v>0.12472962912500007</v>
      </c>
      <c r="AD65" s="11">
        <f>('underlying numbers'!AB65-'underlying numbers'!AC65+('underlying numbers'!AC65*0.05)+('underlying numbers'!AD65*0.0025))/'underlying numbers'!AB65</f>
        <v>0.15577582025000009</v>
      </c>
      <c r="AE65" s="1">
        <v>4218</v>
      </c>
      <c r="AF65" s="11">
        <f>('adjusted numbers'!AE65-'adjusted numbers'!AF65+('adjusted numbers'!AF65*0.05)+('adjusted numbers'!AG65*0.0025))/'adjusted numbers'!AE65</f>
        <v>0.12313861012500001</v>
      </c>
      <c r="AG65" s="11">
        <f>('underlying numbers'!AE65-'underlying numbers'!AF65+('underlying numbers'!AF65*0.05)+('underlying numbers'!AG65*0.0025))/'underlying numbers'!AE65</f>
        <v>0.15350340625000003</v>
      </c>
    </row>
    <row r="66" spans="1:33" x14ac:dyDescent="0.25">
      <c r="A66" t="s">
        <v>151</v>
      </c>
      <c r="B66" t="s">
        <v>152</v>
      </c>
      <c r="C66" t="s">
        <v>144</v>
      </c>
      <c r="D66" s="1">
        <v>4112</v>
      </c>
      <c r="E66" s="11">
        <f>('adjusted numbers'!D66-'adjusted numbers'!E66+('adjusted numbers'!E66*0.05)+('adjusted numbers'!F66*0.0025))/'adjusted numbers'!D66</f>
        <v>0.10215835663910497</v>
      </c>
      <c r="F66" s="11">
        <f>('underlying numbers'!D66-'underlying numbers'!E66+('underlying numbers'!E66*0.05)+('underlying numbers'!F66*0.0025))/'underlying numbers'!D66</f>
        <v>0.12341865150778197</v>
      </c>
      <c r="G66" s="1">
        <v>5056</v>
      </c>
      <c r="H66" s="11">
        <f>('adjusted numbers'!G66-'adjusted numbers'!H66+('adjusted numbers'!H66*0.05)+('adjusted numbers'!I66*0.0025))/'adjusted numbers'!G66</f>
        <v>0.11598920515229441</v>
      </c>
      <c r="I66" s="11">
        <f>('underlying numbers'!G66-'underlying numbers'!H66+('underlying numbers'!H66*0.05)+('underlying numbers'!I66*0.0025))/'underlying numbers'!G66</f>
        <v>0.14320137707674074</v>
      </c>
      <c r="J66" s="1">
        <v>4835</v>
      </c>
      <c r="K66" s="11">
        <f>('adjusted numbers'!J66-'adjusted numbers'!K66+('adjusted numbers'!K66*0.05)+('adjusted numbers'!L66*0.0025))/'adjusted numbers'!J66</f>
        <v>0.14349005222337102</v>
      </c>
      <c r="L66" s="11">
        <f>('underlying numbers'!J66-'underlying numbers'!K66+('underlying numbers'!K66*0.05)+('underlying numbers'!L66*0.0025))/'underlying numbers'!J66</f>
        <v>0.18252236297828295</v>
      </c>
      <c r="M66" s="1">
        <v>4711</v>
      </c>
      <c r="N66" s="11">
        <f>('adjusted numbers'!M66-'adjusted numbers'!N66+('adjusted numbers'!N66*0.05)+('adjusted numbers'!O66*0.0025))/'adjusted numbers'!M66</f>
        <v>0.15540879935257904</v>
      </c>
      <c r="O66" s="11">
        <f>('underlying numbers'!M66-'underlying numbers'!N66+('underlying numbers'!N66*0.05)+('underlying numbers'!O66*0.0025))/'underlying numbers'!M66</f>
        <v>0.19956943164933122</v>
      </c>
      <c r="P66" s="1">
        <v>4915</v>
      </c>
      <c r="Q66" s="11">
        <f>('adjusted numbers'!P66-'adjusted numbers'!Q66+('adjusted numbers'!Q66*0.05)+('adjusted numbers'!R66*0.0025))/'adjusted numbers'!P66</f>
        <v>0.17326497637499988</v>
      </c>
      <c r="R66" s="11">
        <f>('underlying numbers'!P66-'underlying numbers'!Q66+('underlying numbers'!Q66*0.05)+('underlying numbers'!R66*0.0025))/'underlying numbers'!P66</f>
        <v>0.22513525899999989</v>
      </c>
      <c r="S66" s="1">
        <v>4912</v>
      </c>
      <c r="T66" s="11">
        <f>('adjusted numbers'!S66-'adjusted numbers'!T66+('adjusted numbers'!T66*0.05)+('adjusted numbers'!U66*0.0025))/'adjusted numbers'!S66</f>
        <v>0.15459202999999996</v>
      </c>
      <c r="U66" s="11">
        <f>('underlying numbers'!S66-'underlying numbers'!T66+('underlying numbers'!T66*0.05)+('underlying numbers'!U66*0.0025))/'underlying numbers'!S66</f>
        <v>0.19842980774999999</v>
      </c>
      <c r="V66" s="1">
        <v>5255</v>
      </c>
      <c r="W66" s="11">
        <f>('adjusted numbers'!V66-'adjusted numbers'!W66+('adjusted numbers'!W66*0.05)+('adjusted numbers'!X66*0.0025))/'adjusted numbers'!V66</f>
        <v>0.14201456675000002</v>
      </c>
      <c r="X66" s="11">
        <f>('underlying numbers'!V66-'underlying numbers'!W66+('underlying numbers'!W66*0.05)+('underlying numbers'!X66*0.0025))/'underlying numbers'!V66</f>
        <v>0.18045345900000001</v>
      </c>
      <c r="Y66" s="1">
        <v>5204</v>
      </c>
      <c r="Z66" s="11">
        <f>('adjusted numbers'!Y66-'adjusted numbers'!Z66+('adjusted numbers'!Z66*0.05)+('adjusted numbers'!AA66*0.0025))/'adjusted numbers'!Y66</f>
        <v>0.11542344637500003</v>
      </c>
      <c r="AA66" s="11">
        <f>('underlying numbers'!Y66-'underlying numbers'!Z66+('underlying numbers'!Z66*0.05)+('underlying numbers'!AA66*0.0025))/'underlying numbers'!Y66</f>
        <v>0.14243943250000005</v>
      </c>
      <c r="AB66" s="1">
        <v>5336</v>
      </c>
      <c r="AC66" s="11">
        <f>('adjusted numbers'!AB66-'adjusted numbers'!AC66+('adjusted numbers'!AC66*0.05)+('adjusted numbers'!AD66*0.0025))/'adjusted numbers'!AB66</f>
        <v>0.11166557112499996</v>
      </c>
      <c r="AD66" s="11">
        <f>('underlying numbers'!AB66-'underlying numbers'!AC66+('underlying numbers'!AC66*0.05)+('underlying numbers'!AD66*0.0025))/'underlying numbers'!AB66</f>
        <v>0.13708536024999987</v>
      </c>
      <c r="AE66" s="1">
        <v>5510</v>
      </c>
      <c r="AF66" s="11">
        <f>('adjusted numbers'!AE66-'adjusted numbers'!AF66+('adjusted numbers'!AF66*0.05)+('adjusted numbers'!AG66*0.0025))/'adjusted numbers'!AE66</f>
        <v>0.10509918237499999</v>
      </c>
      <c r="AG66" s="11">
        <f>('underlying numbers'!AE66-'underlying numbers'!AF66+('underlying numbers'!AF66*0.05)+('underlying numbers'!AG66*0.0025))/'underlying numbers'!AE66</f>
        <v>0.12769017250000003</v>
      </c>
    </row>
    <row r="67" spans="1:33" s="4" customFormat="1" x14ac:dyDescent="0.25">
      <c r="A67" s="4" t="s">
        <v>444</v>
      </c>
      <c r="B67" s="4" t="s">
        <v>433</v>
      </c>
      <c r="C67" t="s">
        <v>144</v>
      </c>
      <c r="D67" s="5">
        <f>SUM(D62:D66)</f>
        <v>19006</v>
      </c>
      <c r="E67" s="11">
        <f>('adjusted numbers'!D67-'adjusted numbers'!E67+('adjusted numbers'!E67*0.05)+('adjusted numbers'!F67*0.0025))/'adjusted numbers'!D67</f>
        <v>0.1186076953988215</v>
      </c>
      <c r="F67" s="11">
        <f>('underlying numbers'!D67-'underlying numbers'!E67+('underlying numbers'!E67*0.05)+('underlying numbers'!F67*0.0025))/'underlying numbers'!D67</f>
        <v>0.14696596679995791</v>
      </c>
      <c r="G67" s="5">
        <f t="shared" ref="G67:AE67" si="10">SUM(G62:G66)</f>
        <v>19625</v>
      </c>
      <c r="H67" s="11">
        <f>('adjusted numbers'!G67-'adjusted numbers'!H67+('adjusted numbers'!H67*0.05)+('adjusted numbers'!I67*0.0025))/'adjusted numbers'!G67</f>
        <v>0.12264792025477714</v>
      </c>
      <c r="I67" s="11">
        <f>('underlying numbers'!G67-'underlying numbers'!H67+('underlying numbers'!H67*0.05)+('underlying numbers'!I67*0.0025))/'underlying numbers'!G67</f>
        <v>0.15275546866242054</v>
      </c>
      <c r="J67" s="5">
        <f t="shared" si="10"/>
        <v>19228</v>
      </c>
      <c r="K67" s="11">
        <f>('adjusted numbers'!J67-'adjusted numbers'!K67+('adjusted numbers'!K67*0.05)+('adjusted numbers'!L67*0.0025))/'adjusted numbers'!J67</f>
        <v>0.14154005480289172</v>
      </c>
      <c r="L67" s="11">
        <f>('underlying numbers'!J67-'underlying numbers'!K67+('underlying numbers'!K67*0.05)+('underlying numbers'!L67*0.0025))/'underlying numbers'!J67</f>
        <v>0.17977190399417528</v>
      </c>
      <c r="M67" s="5">
        <f t="shared" si="10"/>
        <v>19109</v>
      </c>
      <c r="N67" s="11">
        <f>('adjusted numbers'!M67-'adjusted numbers'!N67+('adjusted numbers'!N67*0.05)+('adjusted numbers'!O67*0.0025))/'adjusted numbers'!M67</f>
        <v>0.16305179470406614</v>
      </c>
      <c r="O67" s="11">
        <f>('underlying numbers'!M67-'underlying numbers'!N67+('underlying numbers'!N67*0.05)+('underlying numbers'!O67*0.0025))/'underlying numbers'!M67</f>
        <v>0.2105380352190068</v>
      </c>
      <c r="P67" s="5">
        <f t="shared" si="10"/>
        <v>18933</v>
      </c>
      <c r="Q67" s="11">
        <f>('adjusted numbers'!P67-'adjusted numbers'!Q67+('adjusted numbers'!Q67*0.05)+('adjusted numbers'!R67*0.0025))/'adjusted numbers'!P67</f>
        <v>0.16215372958196655</v>
      </c>
      <c r="R67" s="11">
        <f>('underlying numbers'!P67-'underlying numbers'!Q67+('underlying numbers'!Q67*0.05)+('underlying numbers'!R67*0.0025))/'underlying numbers'!P67</f>
        <v>0.20925964964343996</v>
      </c>
      <c r="S67" s="5">
        <f t="shared" si="10"/>
        <v>18695</v>
      </c>
      <c r="T67" s="11">
        <f>('adjusted numbers'!S67-'adjusted numbers'!T67+('adjusted numbers'!T67*0.05)+('adjusted numbers'!U67*0.0025))/'adjusted numbers'!S67</f>
        <v>0.15863810701010972</v>
      </c>
      <c r="U67" s="11">
        <f>('underlying numbers'!S67-'underlying numbers'!T67+('underlying numbers'!T67*0.05)+('underlying numbers'!U67*0.0025))/'underlying numbers'!S67</f>
        <v>0.20423892249605508</v>
      </c>
      <c r="V67" s="5">
        <f t="shared" si="10"/>
        <v>19501</v>
      </c>
      <c r="W67" s="11">
        <f>('adjusted numbers'!V67-'adjusted numbers'!W67+('adjusted numbers'!W67*0.05)+('adjusted numbers'!X67*0.0025))/'adjusted numbers'!V67</f>
        <v>0.14131092366600426</v>
      </c>
      <c r="X67" s="11">
        <f>('underlying numbers'!V67-'underlying numbers'!W67+('underlying numbers'!W67*0.05)+('underlying numbers'!X67*0.0025))/'underlying numbers'!V67</f>
        <v>0.17946199270775859</v>
      </c>
      <c r="Y67" s="5">
        <f t="shared" si="10"/>
        <v>19947</v>
      </c>
      <c r="Z67" s="11">
        <f>('adjusted numbers'!Y67-'adjusted numbers'!Z67+('adjusted numbers'!Z67*0.05)+('adjusted numbers'!AA67*0.0025))/'adjusted numbers'!Y67</f>
        <v>0.12496427230116056</v>
      </c>
      <c r="AA67" s="11">
        <f>('underlying numbers'!Y67-'underlying numbers'!Z67+('underlying numbers'!Z67*0.05)+('underlying numbers'!AA67*0.0025))/'underlying numbers'!Y67</f>
        <v>0.15609601796882994</v>
      </c>
      <c r="AB67" s="5">
        <f t="shared" si="10"/>
        <v>20288</v>
      </c>
      <c r="AC67" s="11">
        <f>('adjusted numbers'!AB67-'adjusted numbers'!AC67+('adjusted numbers'!AC67*0.05)+('adjusted numbers'!AD67*0.0025))/'adjusted numbers'!AB67</f>
        <v>0.11994345307338086</v>
      </c>
      <c r="AD67" s="11">
        <f>('underlying numbers'!AB67-'underlying numbers'!AC67+('underlying numbers'!AC67*0.05)+('underlying numbers'!AD67*0.0025))/'underlying numbers'!AB67</f>
        <v>0.14892610878619131</v>
      </c>
      <c r="AE67" s="5">
        <f t="shared" si="10"/>
        <v>20889</v>
      </c>
      <c r="AF67" s="11">
        <f>('adjusted numbers'!AE67-'adjusted numbers'!AF67+('adjusted numbers'!AF67*0.05)+('adjusted numbers'!AG67*0.0025))/'adjusted numbers'!AE67</f>
        <v>0.11029297453338477</v>
      </c>
      <c r="AG67" s="11">
        <f>('underlying numbers'!AE67-'underlying numbers'!AF67+('underlying numbers'!AF67*0.05)+('underlying numbers'!AG67*0.0025))/'underlying numbers'!AE67</f>
        <v>0.1351231471719565</v>
      </c>
    </row>
    <row r="68" spans="1:33" x14ac:dyDescent="0.25">
      <c r="A68" t="s">
        <v>153</v>
      </c>
      <c r="B68" t="s">
        <v>154</v>
      </c>
      <c r="C68" t="s">
        <v>155</v>
      </c>
      <c r="D68" s="1">
        <v>2609</v>
      </c>
      <c r="E68" s="11">
        <f>('adjusted numbers'!D68-'adjusted numbers'!E68+('adjusted numbers'!E68*0.05)+('adjusted numbers'!F68*0.0025))/'adjusted numbers'!D68</f>
        <v>9.5394999999999966E-2</v>
      </c>
      <c r="F68" s="11">
        <f>('underlying numbers'!D68-'underlying numbers'!E68+('underlying numbers'!E68*0.05)+('underlying numbers'!F68*0.0025))/'underlying numbers'!D68</f>
        <v>0.11375250000000001</v>
      </c>
      <c r="G68" s="1">
        <v>2839</v>
      </c>
      <c r="H68" s="11">
        <f>('adjusted numbers'!G68-'adjusted numbers'!H68+('adjusted numbers'!H68*0.05)+('adjusted numbers'!I68*0.0025))/'adjusted numbers'!G68</f>
        <v>0.10332375000000006</v>
      </c>
      <c r="I68" s="11">
        <f>('underlying numbers'!G68-'underlying numbers'!H68+('underlying numbers'!H68*0.05)+('underlying numbers'!I68*0.0025))/'underlying numbers'!G68</f>
        <v>0.12508000000000002</v>
      </c>
      <c r="J68" s="1">
        <v>2406</v>
      </c>
      <c r="K68" s="11">
        <f>('adjusted numbers'!J68-'adjusted numbers'!K68+('adjusted numbers'!K68*0.05)+('adjusted numbers'!L68*0.0025))/'adjusted numbers'!J68</f>
        <v>0.10666500000000007</v>
      </c>
      <c r="L68" s="11">
        <f>('underlying numbers'!J68-'underlying numbers'!K68+('underlying numbers'!K68*0.05)+('underlying numbers'!L68*0.0025))/'underlying numbers'!J68</f>
        <v>0.12987499999999996</v>
      </c>
      <c r="M68" s="1">
        <v>2458</v>
      </c>
      <c r="N68" s="11">
        <f>('adjusted numbers'!M68-'adjusted numbers'!N68+('adjusted numbers'!N68*0.05)+('adjusted numbers'!O68*0.0025))/'adjusted numbers'!M68</f>
        <v>0.12255124999999986</v>
      </c>
      <c r="O68" s="11">
        <f>('underlying numbers'!M68-'underlying numbers'!N68+('underlying numbers'!N68*0.05)+('underlying numbers'!O68*0.0025))/'underlying numbers'!M68</f>
        <v>0.15258749999999993</v>
      </c>
      <c r="P68" s="1">
        <v>2494</v>
      </c>
      <c r="Q68" s="11">
        <f>('adjusted numbers'!P68-'adjusted numbers'!Q68+('adjusted numbers'!Q68*0.05)+('adjusted numbers'!R68*0.0025))/'adjusted numbers'!P68</f>
        <v>0.12619435187500003</v>
      </c>
      <c r="R68" s="11">
        <f>('underlying numbers'!P68-'underlying numbers'!Q68+('underlying numbers'!Q68*0.05)+('underlying numbers'!R68*0.0025))/'underlying numbers'!P68</f>
        <v>0.1578097225</v>
      </c>
      <c r="S68" s="1">
        <v>2555</v>
      </c>
      <c r="T68" s="11">
        <f>('adjusted numbers'!S68-'adjusted numbers'!T68+('adjusted numbers'!T68*0.05)+('adjusted numbers'!U68*0.0025))/'adjusted numbers'!S68</f>
        <v>0.111456464125</v>
      </c>
      <c r="U68" s="11">
        <f>('underlying numbers'!S68-'underlying numbers'!T68+('underlying numbers'!T68*0.05)+('underlying numbers'!U68*0.0025))/'underlying numbers'!S68</f>
        <v>0.13672603624999996</v>
      </c>
      <c r="V68" s="1">
        <v>2634</v>
      </c>
      <c r="W68" s="11">
        <f>('adjusted numbers'!V68-'adjusted numbers'!W68+('adjusted numbers'!W68*0.05)+('adjusted numbers'!X68*0.0025))/'adjusted numbers'!V68</f>
        <v>0.10163674162499998</v>
      </c>
      <c r="X68" s="11">
        <f>('underlying numbers'!V68-'underlying numbers'!W68+('underlying numbers'!W68*0.05)+('underlying numbers'!X68*0.0025))/'underlying numbers'!V68</f>
        <v>0.12268314199999995</v>
      </c>
      <c r="Y68" s="1">
        <v>2680</v>
      </c>
      <c r="Z68" s="11">
        <f>('adjusted numbers'!Y68-'adjusted numbers'!Z68+('adjusted numbers'!Z68*0.05)+('adjusted numbers'!AA68*0.0025))/'adjusted numbers'!Y68</f>
        <v>9.2764395500000027E-2</v>
      </c>
      <c r="AA68" s="11">
        <f>('underlying numbers'!Y68-'underlying numbers'!Z68+('underlying numbers'!Z68*0.05)+('underlying numbers'!AA68*0.0025))/'underlying numbers'!Y68</f>
        <v>0.11006893900000007</v>
      </c>
      <c r="AB68" s="1">
        <v>2859</v>
      </c>
      <c r="AC68" s="11">
        <f>('adjusted numbers'!AB68-'adjusted numbers'!AC68+('adjusted numbers'!AC68*0.05)+('adjusted numbers'!AD68*0.0025))/'adjusted numbers'!AB68</f>
        <v>7.0082619750000102E-2</v>
      </c>
      <c r="AD68" s="11">
        <f>('underlying numbers'!AB68-'underlying numbers'!AC68+('underlying numbers'!AC68*0.05)+('underlying numbers'!AD68*0.0025))/'underlying numbers'!AB68</f>
        <v>7.7630270250000105E-2</v>
      </c>
      <c r="AE68" s="1">
        <v>3038</v>
      </c>
      <c r="AF68" s="11">
        <f>('adjusted numbers'!AE68-'adjusted numbers'!AF68+('adjusted numbers'!AF68*0.05)+('adjusted numbers'!AG68*0.0025))/'adjusted numbers'!AE68</f>
        <v>7.0574798749999973E-2</v>
      </c>
      <c r="AG68" s="11">
        <f>('underlying numbers'!AE68-'underlying numbers'!AF68+('underlying numbers'!AF68*0.05)+('underlying numbers'!AG68*0.0025))/'underlying numbers'!AE68</f>
        <v>7.8336071000000007E-2</v>
      </c>
    </row>
    <row r="69" spans="1:33" x14ac:dyDescent="0.25">
      <c r="A69" t="s">
        <v>156</v>
      </c>
      <c r="B69" t="s">
        <v>157</v>
      </c>
      <c r="C69" t="s">
        <v>155</v>
      </c>
      <c r="D69" s="1">
        <v>3318</v>
      </c>
      <c r="E69" s="11">
        <f>('adjusted numbers'!D69-'adjusted numbers'!E69+('adjusted numbers'!E69*0.05)+('adjusted numbers'!F69*0.0025))/'adjusted numbers'!D69</f>
        <v>8.4727500000000039E-2</v>
      </c>
      <c r="F69" s="11">
        <f>('underlying numbers'!D69-'underlying numbers'!E69+('underlying numbers'!E69*0.05)+('underlying numbers'!F69*0.0025))/'underlying numbers'!D69</f>
        <v>9.84575000000001E-2</v>
      </c>
      <c r="G69" s="1">
        <v>2776</v>
      </c>
      <c r="H69" s="11">
        <f>('adjusted numbers'!G69-'adjusted numbers'!H69+('adjusted numbers'!H69*0.05)+('adjusted numbers'!I69*0.0025))/'adjusted numbers'!G69</f>
        <v>8.5420000000000107E-2</v>
      </c>
      <c r="I69" s="11">
        <f>('underlying numbers'!G69-'underlying numbers'!H69+('underlying numbers'!H69*0.05)+('underlying numbers'!I69*0.0025))/'underlying numbers'!G69</f>
        <v>9.9465000000000067E-2</v>
      </c>
      <c r="J69" s="1">
        <v>2960</v>
      </c>
      <c r="K69" s="11">
        <f>('adjusted numbers'!J69-'adjusted numbers'!K69+('adjusted numbers'!K69*0.05)+('adjusted numbers'!L69*0.0025))/'adjusted numbers'!J69</f>
        <v>9.139750000000002E-2</v>
      </c>
      <c r="L69" s="11">
        <f>('underlying numbers'!J69-'underlying numbers'!K69+('underlying numbers'!K69*0.05)+('underlying numbers'!L69*0.0025))/'underlying numbers'!J69</f>
        <v>0.10802250000000012</v>
      </c>
      <c r="M69" s="1">
        <v>2751</v>
      </c>
      <c r="N69" s="11">
        <f>('adjusted numbers'!M69-'adjusted numbers'!N69+('adjusted numbers'!N69*0.05)+('adjusted numbers'!O69*0.0025))/'adjusted numbers'!M69</f>
        <v>9.8710000000000006E-2</v>
      </c>
      <c r="O69" s="11">
        <f>('underlying numbers'!M69-'underlying numbers'!N69+('underlying numbers'!N69*0.05)+('underlying numbers'!O69*0.0025))/'underlying numbers'!M69</f>
        <v>0.11849499999999991</v>
      </c>
      <c r="P69" s="1">
        <v>2720</v>
      </c>
      <c r="Q69" s="11">
        <f>('adjusted numbers'!P69-'adjusted numbers'!Q69+('adjusted numbers'!Q69*0.05)+('adjusted numbers'!R69*0.0025))/'adjusted numbers'!P69</f>
        <v>9.1820296999999856E-2</v>
      </c>
      <c r="R69" s="11">
        <f>('underlying numbers'!P69-'underlying numbers'!Q69+('underlying numbers'!Q69*0.05)+('underlying numbers'!R69*0.0025))/'underlying numbers'!P69</f>
        <v>0.10865714699999988</v>
      </c>
      <c r="S69" s="1">
        <v>2840</v>
      </c>
      <c r="T69" s="11">
        <f>('adjusted numbers'!S69-'adjusted numbers'!T69+('adjusted numbers'!T69*0.05)+('adjusted numbers'!U69*0.0025))/'adjusted numbers'!S69</f>
        <v>8.8050149875000011E-2</v>
      </c>
      <c r="U69" s="11">
        <f>('underlying numbers'!S69-'underlying numbers'!T69+('underlying numbers'!T69*0.05)+('underlying numbers'!U69*0.0025))/'underlying numbers'!S69</f>
        <v>0.10326316675000011</v>
      </c>
      <c r="V69" s="1">
        <v>3099</v>
      </c>
      <c r="W69" s="11">
        <f>('adjusted numbers'!V69-'adjusted numbers'!W69+('adjusted numbers'!W69*0.05)+('adjusted numbers'!X69*0.0025))/'adjusted numbers'!V69</f>
        <v>8.5499331875000043E-2</v>
      </c>
      <c r="X69" s="11">
        <f>('underlying numbers'!V69-'underlying numbers'!W69+('underlying numbers'!W69*0.05)+('underlying numbers'!X69*0.0025))/'underlying numbers'!V69</f>
        <v>9.9617586000000063E-2</v>
      </c>
      <c r="Y69" s="1">
        <v>3087</v>
      </c>
      <c r="Z69" s="11">
        <f>('adjusted numbers'!Y69-'adjusted numbers'!Z69+('adjusted numbers'!Z69*0.05)+('adjusted numbers'!AA69*0.0025))/'adjusted numbers'!Y69</f>
        <v>7.5139669124999989E-2</v>
      </c>
      <c r="AA69" s="11">
        <f>('underlying numbers'!Y69-'underlying numbers'!Z69+('underlying numbers'!Z69*0.05)+('underlying numbers'!AA69*0.0025))/'underlying numbers'!Y69</f>
        <v>8.4816932000000095E-2</v>
      </c>
      <c r="AB69" s="1">
        <v>3127</v>
      </c>
      <c r="AC69" s="11">
        <f>('adjusted numbers'!AB69-'adjusted numbers'!AC69+('adjusted numbers'!AC69*0.05)+('adjusted numbers'!AD69*0.0025))/'adjusted numbers'!AB69</f>
        <v>7.8220318874999958E-2</v>
      </c>
      <c r="AD69" s="11">
        <f>('underlying numbers'!AB69-'underlying numbers'!AC69+('underlying numbers'!AC69*0.05)+('underlying numbers'!AD69*0.0025))/'underlying numbers'!AB69</f>
        <v>8.9212475250000048E-2</v>
      </c>
      <c r="AE69" s="1">
        <v>3345</v>
      </c>
      <c r="AF69" s="11">
        <f>('adjusted numbers'!AE69-'adjusted numbers'!AF69+('adjusted numbers'!AF69*0.05)+('adjusted numbers'!AG69*0.0025))/'adjusted numbers'!AE69</f>
        <v>7.5977588000000026E-2</v>
      </c>
      <c r="AG69" s="11">
        <f>('underlying numbers'!AE69-'underlying numbers'!AF69+('underlying numbers'!AF69*0.05)+('underlying numbers'!AG69*0.0025))/'underlying numbers'!AE69</f>
        <v>8.6025424750000051E-2</v>
      </c>
    </row>
    <row r="70" spans="1:33" x14ac:dyDescent="0.25">
      <c r="A70" t="s">
        <v>158</v>
      </c>
      <c r="B70" t="s">
        <v>159</v>
      </c>
      <c r="C70" t="s">
        <v>155</v>
      </c>
      <c r="D70" s="1">
        <v>3594</v>
      </c>
      <c r="E70" s="11">
        <f>('adjusted numbers'!D70-'adjusted numbers'!E70+('adjusted numbers'!E70*0.05)+('adjusted numbers'!F70*0.0025))/'adjusted numbers'!D70</f>
        <v>9.2118750000000083E-2</v>
      </c>
      <c r="F70" s="11">
        <f>('underlying numbers'!D70-'underlying numbers'!E70+('underlying numbers'!E70*0.05)+('underlying numbers'!F70*0.0025))/'underlying numbers'!D70</f>
        <v>0.10908750000000009</v>
      </c>
      <c r="G70" s="1">
        <v>3622</v>
      </c>
      <c r="H70" s="11">
        <f>('adjusted numbers'!G70-'adjusted numbers'!H70+('adjusted numbers'!H70*0.05)+('adjusted numbers'!I70*0.0025))/'adjusted numbers'!G70</f>
        <v>9.6113749999999928E-2</v>
      </c>
      <c r="I70" s="11">
        <f>('underlying numbers'!G70-'underlying numbers'!H70+('underlying numbers'!H70*0.05)+('underlying numbers'!I70*0.0025))/'underlying numbers'!G70</f>
        <v>0.11481249999999993</v>
      </c>
      <c r="J70" s="1">
        <v>3642</v>
      </c>
      <c r="K70" s="11">
        <f>('adjusted numbers'!J70-'adjusted numbers'!K70+('adjusted numbers'!K70*0.05)+('adjusted numbers'!L70*0.0025))/'adjusted numbers'!J70</f>
        <v>0.10208249999999999</v>
      </c>
      <c r="L70" s="11">
        <f>('underlying numbers'!J70-'underlying numbers'!K70+('underlying numbers'!K70*0.05)+('underlying numbers'!L70*0.0025))/'underlying numbers'!J70</f>
        <v>0.12335249999999991</v>
      </c>
      <c r="M70" s="1">
        <v>3555</v>
      </c>
      <c r="N70" s="11">
        <f>('adjusted numbers'!M70-'adjusted numbers'!N70+('adjusted numbers'!N70*0.05)+('adjusted numbers'!O70*0.0025))/'adjusted numbers'!M70</f>
        <v>0.11533749999999994</v>
      </c>
      <c r="O70" s="11">
        <f>('underlying numbers'!M70-'underlying numbers'!N70+('underlying numbers'!N70*0.05)+('underlying numbers'!O70*0.0025))/'underlying numbers'!M70</f>
        <v>0.14231249999999995</v>
      </c>
      <c r="P70" s="1">
        <v>3451</v>
      </c>
      <c r="Q70" s="11">
        <f>('adjusted numbers'!P70-'adjusted numbers'!Q70+('adjusted numbers'!Q70*0.05)+('adjusted numbers'!R70*0.0025))/'adjusted numbers'!P70</f>
        <v>0.12248041099999993</v>
      </c>
      <c r="R70" s="11">
        <f>('underlying numbers'!P70-'underlying numbers'!Q70+('underlying numbers'!Q70*0.05)+('underlying numbers'!R70*0.0025))/'underlying numbers'!P70</f>
        <v>0.15253400599999989</v>
      </c>
      <c r="S70" s="1">
        <v>3523</v>
      </c>
      <c r="T70" s="11">
        <f>('adjusted numbers'!S70-'adjusted numbers'!T70+('adjusted numbers'!T70*0.05)+('adjusted numbers'!U70*0.0025))/'adjusted numbers'!S70</f>
        <v>0.10899195025000007</v>
      </c>
      <c r="U70" s="11">
        <f>('underlying numbers'!S70-'underlying numbers'!T70+('underlying numbers'!T70*0.05)+('underlying numbers'!U70*0.0025))/'underlying numbers'!S70</f>
        <v>0.13323086675000007</v>
      </c>
      <c r="V70" s="1">
        <v>3499</v>
      </c>
      <c r="W70" s="11">
        <f>('adjusted numbers'!V70-'adjusted numbers'!W70+('adjusted numbers'!W70*0.05)+('adjusted numbers'!X70*0.0025))/'adjusted numbers'!V70</f>
        <v>0.10180727500000007</v>
      </c>
      <c r="X70" s="11">
        <f>('underlying numbers'!V70-'underlying numbers'!W70+('underlying numbers'!W70*0.05)+('underlying numbers'!X70*0.0025))/'underlying numbers'!V70</f>
        <v>0.12295580575000008</v>
      </c>
      <c r="Y70" s="1">
        <v>3671</v>
      </c>
      <c r="Z70" s="11">
        <f>('adjusted numbers'!Y70-'adjusted numbers'!Z70+('adjusted numbers'!Z70*0.05)+('adjusted numbers'!AA70*0.0025))/'adjusted numbers'!Y70</f>
        <v>9.3171815250000095E-2</v>
      </c>
      <c r="AA70" s="11">
        <f>('underlying numbers'!Y70-'underlying numbers'!Z70+('underlying numbers'!Z70*0.05)+('underlying numbers'!AA70*0.0025))/'underlying numbers'!Y70</f>
        <v>0.11060337150000005</v>
      </c>
      <c r="AB70" s="8">
        <v>3708</v>
      </c>
      <c r="AC70" s="11">
        <f>('adjusted numbers'!AB70-'adjusted numbers'!AC70+('adjusted numbers'!AC70*0.05)+('adjusted numbers'!AD70*0.0025))/'adjusted numbers'!AB70</f>
        <v>9.1368662351672028E-2</v>
      </c>
      <c r="AD70" s="11">
        <f>('underlying numbers'!AB70-'underlying numbers'!AC70+('underlying numbers'!AC70*0.05)+('underlying numbers'!AD70*0.0025))/'underlying numbers'!AB70</f>
        <v>0.10804341963322546</v>
      </c>
      <c r="AE70" s="1">
        <v>3679</v>
      </c>
      <c r="AF70" s="11">
        <f>('adjusted numbers'!AE70-'adjusted numbers'!AF70+('adjusted numbers'!AF70*0.05)+('adjusted numbers'!AG70*0.0025))/'adjusted numbers'!AE70</f>
        <v>8.0882064375000048E-2</v>
      </c>
      <c r="AG70" s="11">
        <f>('underlying numbers'!AE70-'underlying numbers'!AF70+('underlying numbers'!AF70*0.05)+('underlying numbers'!AG70*0.0025))/'underlying numbers'!AE70</f>
        <v>9.3051825000000032E-2</v>
      </c>
    </row>
    <row r="71" spans="1:33" x14ac:dyDescent="0.25">
      <c r="A71" t="s">
        <v>160</v>
      </c>
      <c r="B71" t="s">
        <v>161</v>
      </c>
      <c r="C71" t="s">
        <v>155</v>
      </c>
      <c r="D71" s="1">
        <v>3443</v>
      </c>
      <c r="E71" s="11">
        <f>('adjusted numbers'!D71-'adjusted numbers'!E71+('adjusted numbers'!E71*0.05)+('adjusted numbers'!F71*0.0025))/'adjusted numbers'!D71</f>
        <v>8.2147499999999957E-2</v>
      </c>
      <c r="F71" s="11">
        <f>('underlying numbers'!D71-'underlying numbers'!E71+('underlying numbers'!E71*0.05)+('underlying numbers'!F71*0.0025))/'underlying numbers'!D71</f>
        <v>9.4807499999999989E-2</v>
      </c>
      <c r="G71" s="1">
        <v>3394</v>
      </c>
      <c r="H71" s="11">
        <f>('adjusted numbers'!G71-'adjusted numbers'!H71+('adjusted numbers'!H71*0.05)+('adjusted numbers'!I71*0.0025))/'adjusted numbers'!G71</f>
        <v>8.3492500000000025E-2</v>
      </c>
      <c r="I71" s="11">
        <f>('underlying numbers'!G71-'underlying numbers'!H71+('underlying numbers'!H71*0.05)+('underlying numbers'!I71*0.0025))/'underlying numbers'!G71</f>
        <v>9.6742500000000009E-2</v>
      </c>
      <c r="J71" s="1">
        <v>3352</v>
      </c>
      <c r="K71" s="11">
        <f>('adjusted numbers'!J71-'adjusted numbers'!K71+('adjusted numbers'!K71*0.05)+('adjusted numbers'!L71*0.0025))/'adjusted numbers'!J71</f>
        <v>9.3436249999999985E-2</v>
      </c>
      <c r="L71" s="11">
        <f>('underlying numbers'!J71-'underlying numbers'!K71+('underlying numbers'!K71*0.05)+('underlying numbers'!L71*0.0025))/'underlying numbers'!J71</f>
        <v>0.11096750000000001</v>
      </c>
      <c r="M71" s="1">
        <v>3197</v>
      </c>
      <c r="N71" s="11">
        <f>('adjusted numbers'!M71-'adjusted numbers'!N71+('adjusted numbers'!N71*0.05)+('adjusted numbers'!O71*0.0025))/'adjusted numbers'!M71</f>
        <v>0.10073500000000002</v>
      </c>
      <c r="O71" s="11">
        <f>('underlying numbers'!M71-'underlying numbers'!N71+('underlying numbers'!N71*0.05)+('underlying numbers'!O71*0.0025))/'underlying numbers'!M71</f>
        <v>0.12141249999999998</v>
      </c>
      <c r="P71" s="1">
        <v>3322</v>
      </c>
      <c r="Q71" s="11">
        <f>('adjusted numbers'!P71-'adjusted numbers'!Q71+('adjusted numbers'!Q71*0.05)+('adjusted numbers'!R71*0.0025))/'adjusted numbers'!P71</f>
        <v>0.10743717437500007</v>
      </c>
      <c r="R71" s="11">
        <f>('underlying numbers'!P71-'underlying numbers'!Q71+('underlying numbers'!Q71*0.05)+('underlying numbers'!R71*0.0025))/'underlying numbers'!P71</f>
        <v>0.13101070500000006</v>
      </c>
      <c r="S71" s="1">
        <v>3270</v>
      </c>
      <c r="T71" s="11">
        <f>('adjusted numbers'!S71-'adjusted numbers'!T71+('adjusted numbers'!T71*0.05)+('adjusted numbers'!U71*0.0025))/'adjusted numbers'!S71</f>
        <v>8.8642992125E-2</v>
      </c>
      <c r="U71" s="11">
        <f>('underlying numbers'!S71-'underlying numbers'!T71+('underlying numbers'!T71*0.05)+('underlying numbers'!U71*0.0025))/'underlying numbers'!S71</f>
        <v>0.10412159650000008</v>
      </c>
      <c r="V71" s="1">
        <v>3554</v>
      </c>
      <c r="W71" s="11">
        <f>('adjusted numbers'!V71-'adjusted numbers'!W71+('adjusted numbers'!W71*0.05)+('adjusted numbers'!X71*0.0025))/'adjusted numbers'!V71</f>
        <v>8.7064225499999981E-2</v>
      </c>
      <c r="X71" s="11">
        <f>('underlying numbers'!V71-'underlying numbers'!W71+('underlying numbers'!W71*0.05)+('underlying numbers'!X71*0.0025))/'underlying numbers'!V71</f>
        <v>0.10187183750000002</v>
      </c>
      <c r="Y71" s="1">
        <v>3628</v>
      </c>
      <c r="Z71" s="11">
        <f>('adjusted numbers'!Y71-'adjusted numbers'!Z71+('adjusted numbers'!Z71*0.05)+('adjusted numbers'!AA71*0.0025))/'adjusted numbers'!Y71</f>
        <v>9.0218831374999933E-2</v>
      </c>
      <c r="AA71" s="11">
        <f>('underlying numbers'!Y71-'underlying numbers'!Z71+('underlying numbers'!Z71*0.05)+('underlying numbers'!AA71*0.0025))/'underlying numbers'!Y71</f>
        <v>0.1063989094999999</v>
      </c>
      <c r="AB71" s="1">
        <v>3813</v>
      </c>
      <c r="AC71" s="11">
        <f>('adjusted numbers'!AB71-'adjusted numbers'!AC71+('adjusted numbers'!AC71*0.05)+('adjusted numbers'!AD71*0.0025))/'adjusted numbers'!AB71</f>
        <v>8.179192524999998E-2</v>
      </c>
      <c r="AD71" s="11">
        <f>('underlying numbers'!AB71-'underlying numbers'!AC71+('underlying numbers'!AC71*0.05)+('underlying numbers'!AD71*0.0025))/'underlying numbers'!AB71</f>
        <v>9.4352257750000043E-2</v>
      </c>
      <c r="AE71" s="1">
        <v>3823</v>
      </c>
      <c r="AF71" s="11">
        <f>('adjusted numbers'!AE71-'adjusted numbers'!AF71+('adjusted numbers'!AF71*0.05)+('adjusted numbers'!AG71*0.0025))/'adjusted numbers'!AE71</f>
        <v>7.9465112999999962E-2</v>
      </c>
      <c r="AG71" s="11">
        <f>('underlying numbers'!AE71-'underlying numbers'!AF71+('underlying numbers'!AF71*0.05)+('underlying numbers'!AG71*0.0025))/'underlying numbers'!AE71</f>
        <v>9.1026074249999978E-2</v>
      </c>
    </row>
    <row r="72" spans="1:33" x14ac:dyDescent="0.25">
      <c r="A72" t="s">
        <v>162</v>
      </c>
      <c r="B72" t="s">
        <v>163</v>
      </c>
      <c r="C72" t="s">
        <v>155</v>
      </c>
      <c r="D72" s="1">
        <v>3008</v>
      </c>
      <c r="E72" s="11">
        <f>('adjusted numbers'!D72-'adjusted numbers'!E72+('adjusted numbers'!E72*0.05)+('adjusted numbers'!F72*0.0025))/'adjusted numbers'!D72</f>
        <v>8.148500000000003E-2</v>
      </c>
      <c r="F72" s="11">
        <f>('underlying numbers'!D72-'underlying numbers'!E72+('underlying numbers'!E72*0.05)+('underlying numbers'!F72*0.0025))/'underlying numbers'!D72</f>
        <v>9.386000000000011E-2</v>
      </c>
      <c r="G72" s="1">
        <v>3095</v>
      </c>
      <c r="H72" s="11">
        <f>('adjusted numbers'!G72-'adjusted numbers'!H72+('adjusted numbers'!H72*0.05)+('adjusted numbers'!I72*0.0025))/'adjusted numbers'!G72</f>
        <v>8.279000000000003E-2</v>
      </c>
      <c r="I72" s="11">
        <f>('underlying numbers'!G72-'underlying numbers'!H72+('underlying numbers'!H72*0.05)+('underlying numbers'!I72*0.0025))/'underlying numbers'!G72</f>
        <v>9.5715000000000092E-2</v>
      </c>
      <c r="J72" s="1">
        <v>3049</v>
      </c>
      <c r="K72" s="11">
        <f>('adjusted numbers'!J72-'adjusted numbers'!K72+('adjusted numbers'!K72*0.05)+('adjusted numbers'!L72*0.0025))/'adjusted numbers'!J72</f>
        <v>8.8761250000000042E-2</v>
      </c>
      <c r="L72" s="11">
        <f>('underlying numbers'!J72-'underlying numbers'!K72+('underlying numbers'!K72*0.05)+('underlying numbers'!L72*0.0025))/'underlying numbers'!J72</f>
        <v>0.10426000000000005</v>
      </c>
      <c r="M72" s="1">
        <v>3014</v>
      </c>
      <c r="N72" s="11">
        <f>('adjusted numbers'!M72-'adjusted numbers'!N72+('adjusted numbers'!N72*0.05)+('adjusted numbers'!O72*0.0025))/'adjusted numbers'!M72</f>
        <v>9.4725000000000004E-2</v>
      </c>
      <c r="O72" s="11">
        <f>('underlying numbers'!M72-'underlying numbers'!N72+('underlying numbers'!N72*0.05)+('underlying numbers'!O72*0.0025))/'underlying numbers'!M72</f>
        <v>0.11278999999999992</v>
      </c>
      <c r="P72" s="1">
        <v>3023</v>
      </c>
      <c r="Q72" s="11">
        <f>('adjusted numbers'!P72-'adjusted numbers'!Q72+('adjusted numbers'!Q72*0.05)+('adjusted numbers'!R72*0.0025))/'adjusted numbers'!P72</f>
        <v>0.10604696037499997</v>
      </c>
      <c r="R72" s="11">
        <f>('underlying numbers'!P72-'underlying numbers'!Q72+('underlying numbers'!Q72*0.05)+('underlying numbers'!R72*0.0025))/'underlying numbers'!P72</f>
        <v>0.12899932000000003</v>
      </c>
      <c r="S72" s="1">
        <v>3018</v>
      </c>
      <c r="T72" s="11">
        <f>('adjusted numbers'!S72-'adjusted numbers'!T72+('adjusted numbers'!T72*0.05)+('adjusted numbers'!U72*0.0025))/'adjusted numbers'!S72</f>
        <v>9.8861003624999985E-2</v>
      </c>
      <c r="U72" s="11">
        <f>('underlying numbers'!S72-'underlying numbers'!T72+('underlying numbers'!T72*0.05)+('underlying numbers'!U72*0.0025))/'underlying numbers'!S72</f>
        <v>0.11870444424999996</v>
      </c>
      <c r="V72" s="1">
        <v>2835</v>
      </c>
      <c r="W72" s="11">
        <f>('adjusted numbers'!V72-'adjusted numbers'!W72+('adjusted numbers'!W72*0.05)+('adjusted numbers'!X72*0.0025))/'adjusted numbers'!V72</f>
        <v>0.11646514775000003</v>
      </c>
      <c r="X72" s="11">
        <f>('underlying numbers'!V72-'underlying numbers'!W72+('underlying numbers'!W72*0.05)+('underlying numbers'!X72*0.0025))/'underlying numbers'!V72</f>
        <v>0.14394529799999994</v>
      </c>
      <c r="Y72" s="1">
        <v>3095</v>
      </c>
      <c r="Z72" s="11">
        <f>('adjusted numbers'!Y72-'adjusted numbers'!Z72+('adjusted numbers'!Z72*0.05)+('adjusted numbers'!AA72*0.0025))/'adjusted numbers'!Y72</f>
        <v>7.169220574999996E-2</v>
      </c>
      <c r="AA72" s="11">
        <f>('underlying numbers'!Y72-'underlying numbers'!Z72+('underlying numbers'!Z72*0.05)+('underlying numbers'!AA72*0.0025))/'underlying numbers'!Y72</f>
        <v>7.9907051249999986E-2</v>
      </c>
      <c r="AB72" s="1">
        <v>3014</v>
      </c>
      <c r="AC72" s="11">
        <f>('adjusted numbers'!AB72-'adjusted numbers'!AC72+('adjusted numbers'!AC72*0.05)+('adjusted numbers'!AD72*0.0025))/'adjusted numbers'!AB72</f>
        <v>7.4422279125000032E-2</v>
      </c>
      <c r="AD72" s="11">
        <f>('underlying numbers'!AB72-'underlying numbers'!AC72+('underlying numbers'!AC72*0.05)+('underlying numbers'!AD72*0.0025))/'underlying numbers'!AB72</f>
        <v>8.3819674500000038E-2</v>
      </c>
      <c r="AE72" s="1">
        <v>3071</v>
      </c>
      <c r="AF72" s="11">
        <f>('adjusted numbers'!AE72-'adjusted numbers'!AF72+('adjusted numbers'!AF72*0.05)+('adjusted numbers'!AG72*0.0025))/'adjusted numbers'!AE72</f>
        <v>7.4665442625000022E-2</v>
      </c>
      <c r="AG72" s="11">
        <f>('underlying numbers'!AE72-'underlying numbers'!AF72+('underlying numbers'!AF72*0.05)+('underlying numbers'!AG72*0.0025))/'underlying numbers'!AE72</f>
        <v>8.4169686249999945E-2</v>
      </c>
    </row>
    <row r="73" spans="1:33" x14ac:dyDescent="0.25">
      <c r="A73" t="s">
        <v>164</v>
      </c>
      <c r="B73" t="s">
        <v>165</v>
      </c>
      <c r="C73" t="s">
        <v>155</v>
      </c>
      <c r="D73" s="1">
        <v>2291</v>
      </c>
      <c r="E73" s="11">
        <f>('adjusted numbers'!D73-'adjusted numbers'!E73+('adjusted numbers'!E73*0.05)+('adjusted numbers'!F73*0.0025))/'adjusted numbers'!D73</f>
        <v>8.5473749999999973E-2</v>
      </c>
      <c r="F73" s="11">
        <f>('underlying numbers'!D73-'underlying numbers'!E73+('underlying numbers'!E73*0.05)+('underlying numbers'!F73*0.0025))/'underlying numbers'!D73</f>
        <v>9.9572500000000078E-2</v>
      </c>
      <c r="G73" s="1">
        <v>2232</v>
      </c>
      <c r="H73" s="11">
        <f>('adjusted numbers'!G73-'adjusted numbers'!H73+('adjusted numbers'!H73*0.05)+('adjusted numbers'!I73*0.0025))/'adjusted numbers'!G73</f>
        <v>8.1492500000000079E-2</v>
      </c>
      <c r="I73" s="11">
        <f>('underlying numbers'!G73-'underlying numbers'!H73+('underlying numbers'!H73*0.05)+('underlying numbers'!I73*0.0025))/'underlying numbers'!G73</f>
        <v>9.3875000000000042E-2</v>
      </c>
      <c r="J73" s="1">
        <v>2119</v>
      </c>
      <c r="K73" s="11">
        <f>('adjusted numbers'!J73-'adjusted numbers'!K73+('adjusted numbers'!K73*0.05)+('adjusted numbers'!L73*0.0025))/'adjusted numbers'!J73</f>
        <v>9.0758750000000041E-2</v>
      </c>
      <c r="L73" s="11">
        <f>('underlying numbers'!J73-'underlying numbers'!K73+('underlying numbers'!K73*0.05)+('underlying numbers'!L73*0.0025))/'underlying numbers'!J73</f>
        <v>0.10712250000000002</v>
      </c>
      <c r="M73" s="1">
        <v>2076</v>
      </c>
      <c r="N73" s="11">
        <f>('adjusted numbers'!M73-'adjusted numbers'!N73+('adjusted numbers'!N73*0.05)+('adjusted numbers'!O73*0.0025))/'adjusted numbers'!M73</f>
        <v>0.10468999999999998</v>
      </c>
      <c r="O73" s="11">
        <f>('underlying numbers'!M73-'underlying numbers'!N73+('underlying numbers'!N73*0.05)+('underlying numbers'!O73*0.0025))/'underlying numbers'!M73</f>
        <v>0.12705749999999996</v>
      </c>
      <c r="P73" s="1">
        <v>2176</v>
      </c>
      <c r="Q73" s="11">
        <f>('adjusted numbers'!P73-'adjusted numbers'!Q73+('adjusted numbers'!Q73*0.05)+('adjusted numbers'!R73*0.0025))/'adjusted numbers'!P73</f>
        <v>0.11813131512499998</v>
      </c>
      <c r="R73" s="11">
        <f>('underlying numbers'!P73-'underlying numbers'!Q73+('underlying numbers'!Q73*0.05)+('underlying numbers'!R73*0.0025))/'underlying numbers'!P73</f>
        <v>0.14629020599999995</v>
      </c>
      <c r="S73" s="1">
        <v>2400</v>
      </c>
      <c r="T73" s="11">
        <f>('adjusted numbers'!S73-'adjusted numbers'!T73+('adjusted numbers'!T73*0.05)+('adjusted numbers'!U73*0.0025))/'adjusted numbers'!S73</f>
        <v>0.10784947924999992</v>
      </c>
      <c r="U73" s="11">
        <f>('underlying numbers'!S73-'underlying numbers'!T73+('underlying numbers'!T73*0.05)+('underlying numbers'!U73*0.0025))/'underlying numbers'!S73</f>
        <v>0.13158333349999998</v>
      </c>
      <c r="V73" s="1">
        <v>2326</v>
      </c>
      <c r="W73" s="11">
        <f>('adjusted numbers'!V73-'adjusted numbers'!W73+('adjusted numbers'!W73*0.05)+('adjusted numbers'!X73*0.0025))/'adjusted numbers'!V73</f>
        <v>9.5677640750000043E-2</v>
      </c>
      <c r="X73" s="11">
        <f>('underlying numbers'!V73-'underlying numbers'!W73+('underlying numbers'!W73*0.05)+('underlying numbers'!X73*0.0025))/'underlying numbers'!V73</f>
        <v>0.11418633599999993</v>
      </c>
      <c r="Y73" s="1">
        <v>2467</v>
      </c>
      <c r="Z73" s="11">
        <f>('adjusted numbers'!Y73-'adjusted numbers'!Z73+('adjusted numbers'!Z73*0.05)+('adjusted numbers'!AA73*0.0025))/'adjusted numbers'!Y73</f>
        <v>9.5096810750000066E-2</v>
      </c>
      <c r="AA73" s="11">
        <f>('underlying numbers'!Y73-'underlying numbers'!Z73+('underlying numbers'!Z73*0.05)+('underlying numbers'!AA73*0.0025))/'underlying numbers'!Y73</f>
        <v>0.11336344450000009</v>
      </c>
      <c r="AB73" s="1">
        <v>2582</v>
      </c>
      <c r="AC73" s="11">
        <f>('adjusted numbers'!AB73-'adjusted numbers'!AC73+('adjusted numbers'!AC73*0.05)+('adjusted numbers'!AD73*0.0025))/'adjusted numbers'!AB73</f>
        <v>9.495397725000003E-2</v>
      </c>
      <c r="AD73" s="11">
        <f>('underlying numbers'!AB73-'underlying numbers'!AC73+('underlying numbers'!AC73*0.05)+('underlying numbers'!AD73*0.0025))/'underlying numbers'!AB73</f>
        <v>0.11313802649999999</v>
      </c>
      <c r="AE73" s="1">
        <v>2312</v>
      </c>
      <c r="AF73" s="11">
        <f>('adjusted numbers'!AE73-'adjusted numbers'!AF73+('adjusted numbers'!AF73*0.05)+('adjusted numbers'!AG73*0.0025))/'adjusted numbers'!AE73</f>
        <v>7.9599870000000073E-2</v>
      </c>
      <c r="AG73" s="11">
        <f>('underlying numbers'!AE73-'underlying numbers'!AF73+('underlying numbers'!AF73*0.05)+('underlying numbers'!AG73*0.0025))/'underlying numbers'!AE73</f>
        <v>9.1188302750000047E-2</v>
      </c>
    </row>
    <row r="74" spans="1:33" x14ac:dyDescent="0.25">
      <c r="A74" t="s">
        <v>166</v>
      </c>
      <c r="B74" t="s">
        <v>167</v>
      </c>
      <c r="C74" t="s">
        <v>155</v>
      </c>
      <c r="D74" s="1">
        <v>3014</v>
      </c>
      <c r="E74" s="11">
        <f>('adjusted numbers'!D74-'adjusted numbers'!E74+('adjusted numbers'!E74*0.05)+('adjusted numbers'!F74*0.0025))/'adjusted numbers'!D74</f>
        <v>9.0647500000000117E-2</v>
      </c>
      <c r="F74" s="11">
        <f>('underlying numbers'!D74-'underlying numbers'!E74+('underlying numbers'!E74*0.05)+('underlying numbers'!F74*0.0025))/'underlying numbers'!D74</f>
        <v>0.10690000000000011</v>
      </c>
      <c r="G74" s="1">
        <v>3067</v>
      </c>
      <c r="H74" s="11">
        <f>('adjusted numbers'!G74-'adjusted numbers'!H74+('adjusted numbers'!H74*0.05)+('adjusted numbers'!I74*0.0025))/'adjusted numbers'!G74</f>
        <v>8.4713750000000032E-2</v>
      </c>
      <c r="I74" s="11">
        <f>('underlying numbers'!G74-'underlying numbers'!H74+('underlying numbers'!H74*0.05)+('underlying numbers'!I74*0.0025))/'underlying numbers'!G74</f>
        <v>9.8430000000000115E-2</v>
      </c>
      <c r="J74" s="1">
        <v>2924</v>
      </c>
      <c r="K74" s="11">
        <f>('adjusted numbers'!J74-'adjusted numbers'!K74+('adjusted numbers'!K74*0.05)+('adjusted numbers'!L74*0.0025))/'adjusted numbers'!J74</f>
        <v>9.9926249999999994E-2</v>
      </c>
      <c r="L74" s="11">
        <f>('underlying numbers'!J74-'underlying numbers'!K74+('underlying numbers'!K74*0.05)+('underlying numbers'!L74*0.0025))/'underlying numbers'!J74</f>
        <v>0.12017249999999995</v>
      </c>
      <c r="M74" s="1">
        <v>2778</v>
      </c>
      <c r="N74" s="11">
        <f>('adjusted numbers'!M74-'adjusted numbers'!N74+('adjusted numbers'!N74*0.05)+('adjusted numbers'!O74*0.0025))/'adjusted numbers'!M74</f>
        <v>0.11192750000000007</v>
      </c>
      <c r="O74" s="11">
        <f>('underlying numbers'!M74-'underlying numbers'!N74+('underlying numbers'!N74*0.05)+('underlying numbers'!O74*0.0025))/'underlying numbers'!M74</f>
        <v>0.13738</v>
      </c>
      <c r="P74" s="1">
        <v>2836</v>
      </c>
      <c r="Q74" s="11">
        <f>('adjusted numbers'!P74-'adjusted numbers'!Q74+('adjusted numbers'!Q74*0.05)+('adjusted numbers'!R74*0.0025))/'adjusted numbers'!P74</f>
        <v>0.112611070875</v>
      </c>
      <c r="R74" s="11">
        <f>('underlying numbers'!P74-'underlying numbers'!Q74+('underlying numbers'!Q74*0.05)+('underlying numbers'!R74*0.0025))/'underlying numbers'!P74</f>
        <v>0.13837975874999994</v>
      </c>
      <c r="S74" s="1">
        <v>2794</v>
      </c>
      <c r="T74" s="11">
        <f>('adjusted numbers'!S74-'adjusted numbers'!T74+('adjusted numbers'!T74*0.05)+('adjusted numbers'!U74*0.0025))/'adjusted numbers'!S74</f>
        <v>0.11563125124999998</v>
      </c>
      <c r="U74" s="11">
        <f>('underlying numbers'!S74-'underlying numbers'!T74+('underlying numbers'!T74*0.05)+('underlying numbers'!U74*0.0025))/'underlying numbers'!S74</f>
        <v>0.14268788525000006</v>
      </c>
      <c r="V74" s="1">
        <v>2732</v>
      </c>
      <c r="W74" s="11">
        <f>('adjusted numbers'!V74-'adjusted numbers'!W74+('adjusted numbers'!W74*0.05)+('adjusted numbers'!X74*0.0025))/'adjusted numbers'!V74</f>
        <v>8.6838805249999915E-2</v>
      </c>
      <c r="X74" s="11">
        <f>('underlying numbers'!V74-'underlying numbers'!W74+('underlying numbers'!W74*0.05)+('underlying numbers'!X74*0.0025))/'underlying numbers'!V74</f>
        <v>0.10155648174999996</v>
      </c>
      <c r="Y74" s="1">
        <v>2718</v>
      </c>
      <c r="Z74" s="11">
        <f>('adjusted numbers'!Y74-'adjusted numbers'!Z74+('adjusted numbers'!Z74*0.05)+('adjusted numbers'!AA74*0.0025))/'adjusted numbers'!Y74</f>
        <v>8.069954312499987E-2</v>
      </c>
      <c r="AA74" s="11">
        <f>('underlying numbers'!Y74-'underlying numbers'!Z74+('underlying numbers'!Z74*0.05)+('underlying numbers'!AA74*0.0025))/'underlying numbers'!Y74</f>
        <v>9.2787952499999896E-2</v>
      </c>
      <c r="AB74" s="1">
        <v>2809</v>
      </c>
      <c r="AC74" s="11">
        <f>('adjusted numbers'!AB74-'adjusted numbers'!AC74+('adjusted numbers'!AC74*0.05)+('adjusted numbers'!AD74*0.0025))/'adjusted numbers'!AB74</f>
        <v>8.2112392875000093E-2</v>
      </c>
      <c r="AD74" s="11">
        <f>('underlying numbers'!AB74-'underlying numbers'!AC74+('underlying numbers'!AC74*0.05)+('underlying numbers'!AD74*0.0025))/'underlying numbers'!AB74</f>
        <v>9.479172125000003E-2</v>
      </c>
      <c r="AE74" s="1">
        <v>2797</v>
      </c>
      <c r="AF74" s="11">
        <f>('adjusted numbers'!AE74-'adjusted numbers'!AF74+('adjusted numbers'!AF74*0.05)+('adjusted numbers'!AG74*0.0025))/'adjusted numbers'!AE74</f>
        <v>7.7987063124999992E-2</v>
      </c>
      <c r="AG74" s="11">
        <f>('underlying numbers'!AE74-'underlying numbers'!AF74+('underlying numbers'!AF74*0.05)+('underlying numbers'!AG74*0.0025))/'underlying numbers'!AE74</f>
        <v>8.8897832000000065E-2</v>
      </c>
    </row>
    <row r="75" spans="1:33" x14ac:dyDescent="0.25">
      <c r="A75" t="s">
        <v>168</v>
      </c>
      <c r="B75" t="s">
        <v>169</v>
      </c>
      <c r="C75" t="s">
        <v>155</v>
      </c>
      <c r="D75" s="1">
        <v>2765</v>
      </c>
      <c r="E75" s="11">
        <f>('adjusted numbers'!D75-'adjusted numbers'!E75+('adjusted numbers'!E75*0.05)+('adjusted numbers'!F75*0.0025))/'adjusted numbers'!D75</f>
        <v>9.120052848101276E-2</v>
      </c>
      <c r="F75" s="11">
        <f>('underlying numbers'!D75-'underlying numbers'!E75+('underlying numbers'!E75*0.05)+('underlying numbers'!F75*0.0025))/'underlying numbers'!D75</f>
        <v>0.10776972694394234</v>
      </c>
      <c r="G75" s="1">
        <v>2662</v>
      </c>
      <c r="H75" s="11">
        <f>('adjusted numbers'!G75-'adjusted numbers'!H75+('adjusted numbers'!H75*0.05)+('adjusted numbers'!I75*0.0025))/'adjusted numbers'!G75</f>
        <v>7.936251408715278E-2</v>
      </c>
      <c r="I75" s="11">
        <f>('underlying numbers'!G75-'underlying numbers'!H75+('underlying numbers'!H75*0.05)+('underlying numbers'!I75*0.0025))/'underlying numbers'!G75</f>
        <v>9.0837294327573578E-2</v>
      </c>
      <c r="J75" s="1">
        <v>2653</v>
      </c>
      <c r="K75" s="11">
        <f>('adjusted numbers'!J75-'adjusted numbers'!K75+('adjusted numbers'!K75*0.05)+('adjusted numbers'!L75*0.0025))/'adjusted numbers'!J75</f>
        <v>9.2319181586882848E-2</v>
      </c>
      <c r="L75" s="11">
        <f>('underlying numbers'!J75-'underlying numbers'!K75+('underlying numbers'!K75*0.05)+('underlying numbers'!L75*0.0025))/'underlying numbers'!J75</f>
        <v>0.10938107519788925</v>
      </c>
      <c r="M75" s="1">
        <v>2543</v>
      </c>
      <c r="N75" s="11">
        <f>('adjusted numbers'!M75-'adjusted numbers'!N75+('adjusted numbers'!N75*0.05)+('adjusted numbers'!O75*0.0025))/'adjusted numbers'!M75</f>
        <v>9.6579597424301639E-2</v>
      </c>
      <c r="O75" s="11">
        <f>('underlying numbers'!M75-'underlying numbers'!N75+('underlying numbers'!N75*0.05)+('underlying numbers'!O75*0.0025))/'underlying numbers'!M75</f>
        <v>0.11546392744789573</v>
      </c>
      <c r="P75" s="1">
        <v>2546</v>
      </c>
      <c r="Q75" s="11">
        <f>('adjusted numbers'!P75-'adjusted numbers'!Q75+('adjusted numbers'!Q75*0.05)+('adjusted numbers'!R75*0.0025))/'adjusted numbers'!P75</f>
        <v>0.10204344212500015</v>
      </c>
      <c r="R75" s="11">
        <f>('underlying numbers'!P75-'underlying numbers'!Q75+('underlying numbers'!Q75*0.05)+('underlying numbers'!R75*0.0025))/'underlying numbers'!P75</f>
        <v>0.12326694750000008</v>
      </c>
      <c r="S75" s="1">
        <v>2607</v>
      </c>
      <c r="T75" s="11">
        <f>('adjusted numbers'!S75-'adjusted numbers'!T75+('adjusted numbers'!T75*0.05)+('adjusted numbers'!U75*0.0025))/'adjusted numbers'!S75</f>
        <v>9.201093525000005E-2</v>
      </c>
      <c r="U75" s="11">
        <f>('underlying numbers'!S75-'underlying numbers'!T75+('underlying numbers'!T75*0.05)+('underlying numbers'!U75*0.0025))/'underlying numbers'!S75</f>
        <v>0.10893268574999998</v>
      </c>
      <c r="V75" s="1">
        <v>2577</v>
      </c>
      <c r="W75" s="11">
        <f>('adjusted numbers'!V75-'adjusted numbers'!W75+('adjusted numbers'!W75*0.05)+('adjusted numbers'!X75*0.0025))/'adjusted numbers'!V75</f>
        <v>8.8363867874999974E-2</v>
      </c>
      <c r="X75" s="11">
        <f>('underlying numbers'!V75-'underlying numbers'!W75+('underlying numbers'!W75*0.05)+('underlying numbers'!X75*0.0025))/'underlying numbers'!V75</f>
        <v>0.10371940650000007</v>
      </c>
      <c r="Y75" s="1">
        <v>2653</v>
      </c>
      <c r="Z75" s="11">
        <f>('adjusted numbers'!Y75-'adjusted numbers'!Z75+('adjusted numbers'!Z75*0.05)+('adjusted numbers'!AA75*0.0025))/'adjusted numbers'!Y75</f>
        <v>7.8349977999999945E-2</v>
      </c>
      <c r="AA75" s="11">
        <f>('underlying numbers'!Y75-'underlying numbers'!Z75+('underlying numbers'!Z75*0.05)+('underlying numbers'!AA75*0.0025))/'underlying numbers'!Y75</f>
        <v>8.940161625000001E-2</v>
      </c>
      <c r="AB75" s="1">
        <v>2825</v>
      </c>
      <c r="AC75" s="11">
        <f>('adjusted numbers'!AB75-'adjusted numbers'!AC75+('adjusted numbers'!AC75*0.05)+('adjusted numbers'!AD75*0.0025))/'adjusted numbers'!AB75</f>
        <v>8.2663705625000111E-2</v>
      </c>
      <c r="AD75" s="11">
        <f>('underlying numbers'!AB75-'underlying numbers'!AC75+('underlying numbers'!AC75*0.05)+('underlying numbers'!AD75*0.0025))/'underlying numbers'!AB75</f>
        <v>9.5589364500000093E-2</v>
      </c>
      <c r="AE75" s="1">
        <v>2793</v>
      </c>
      <c r="AF75" s="11">
        <f>('adjusted numbers'!AE75-'adjusted numbers'!AF75+('adjusted numbers'!AF75*0.05)+('adjusted numbers'!AG75*0.0025))/'adjusted numbers'!AE75</f>
        <v>7.5873641000000117E-2</v>
      </c>
      <c r="AG75" s="11">
        <f>('underlying numbers'!AE75-'underlying numbers'!AF75+('underlying numbers'!AF75*0.05)+('underlying numbers'!AG75*0.0025))/'underlying numbers'!AE75</f>
        <v>8.5866492500000044E-2</v>
      </c>
    </row>
    <row r="76" spans="1:33" x14ac:dyDescent="0.25">
      <c r="A76" t="s">
        <v>170</v>
      </c>
      <c r="B76" t="s">
        <v>171</v>
      </c>
      <c r="C76" t="s">
        <v>155</v>
      </c>
      <c r="D76" s="1">
        <v>2675</v>
      </c>
      <c r="E76" s="11">
        <f>('adjusted numbers'!D76-'adjusted numbers'!E76+('adjusted numbers'!E76*0.05)+('adjusted numbers'!F76*0.0025))/'adjusted numbers'!D76</f>
        <v>9.6008314953271112E-2</v>
      </c>
      <c r="F76" s="11">
        <f>('underlying numbers'!D76-'underlying numbers'!E76+('underlying numbers'!E76*0.05)+('underlying numbers'!F76*0.0025))/'underlying numbers'!D76</f>
        <v>0.11464834112149534</v>
      </c>
      <c r="G76" s="1">
        <v>2584</v>
      </c>
      <c r="H76" s="11">
        <f>('adjusted numbers'!G76-'adjusted numbers'!H76+('adjusted numbers'!H76*0.05)+('adjusted numbers'!I76*0.0025))/'adjusted numbers'!G76</f>
        <v>9.8753846749226007E-2</v>
      </c>
      <c r="I76" s="11">
        <f>('underlying numbers'!G76-'underlying numbers'!H76+('underlying numbers'!H76*0.05)+('underlying numbers'!I76*0.0025))/'underlying numbers'!G76</f>
        <v>0.11858269349845189</v>
      </c>
      <c r="J76" s="1">
        <v>2744</v>
      </c>
      <c r="K76" s="11">
        <f>('adjusted numbers'!J76-'adjusted numbers'!K76+('adjusted numbers'!K76*0.05)+('adjusted numbers'!L76*0.0025))/'adjusted numbers'!J76</f>
        <v>0.10942941326530618</v>
      </c>
      <c r="L76" s="11">
        <f>('underlying numbers'!J76-'underlying numbers'!K76+('underlying numbers'!K76*0.05)+('underlying numbers'!L76*0.0025))/'underlying numbers'!J76</f>
        <v>0.13386397321428573</v>
      </c>
      <c r="M76" s="1">
        <v>2526</v>
      </c>
      <c r="N76" s="11">
        <f>('adjusted numbers'!M76-'adjusted numbers'!N76+('adjusted numbers'!N76*0.05)+('adjusted numbers'!O76*0.0025))/'adjusted numbers'!M76</f>
        <v>0.11706137668250186</v>
      </c>
      <c r="O76" s="11">
        <f>('underlying numbers'!M76-'underlying numbers'!N76+('underlying numbers'!N76*0.05)+('underlying numbers'!O76*0.0025))/'underlying numbers'!M76</f>
        <v>0.14477660134600145</v>
      </c>
      <c r="P76" s="1">
        <v>2523</v>
      </c>
      <c r="Q76" s="11">
        <f>('adjusted numbers'!P76-'adjusted numbers'!Q76+('adjusted numbers'!Q76*0.05)+('adjusted numbers'!R76*0.0025))/'adjusted numbers'!P76</f>
        <v>0.12278738899999994</v>
      </c>
      <c r="R76" s="11">
        <f>('underlying numbers'!P76-'underlying numbers'!Q76+('underlying numbers'!Q76*0.05)+('underlying numbers'!R76*0.0025))/'underlying numbers'!P76</f>
        <v>0.15297567100000001</v>
      </c>
      <c r="S76" s="1">
        <v>2644</v>
      </c>
      <c r="T76" s="11">
        <f>('adjusted numbers'!S76-'adjusted numbers'!T76+('adjusted numbers'!T76*0.05)+('adjusted numbers'!U76*0.0025))/'adjusted numbers'!S76</f>
        <v>0.11855804662500001</v>
      </c>
      <c r="U76" s="11">
        <f>('underlying numbers'!S76-'underlying numbers'!T76+('underlying numbers'!T76*0.05)+('underlying numbers'!U76*0.0025))/'underlying numbers'!S76</f>
        <v>0.14692320900000003</v>
      </c>
      <c r="V76" s="1">
        <v>2778</v>
      </c>
      <c r="W76" s="11">
        <f>('adjusted numbers'!V76-'adjusted numbers'!W76+('adjusted numbers'!W76*0.05)+('adjusted numbers'!X76*0.0025))/'adjusted numbers'!V76</f>
        <v>0.11174854062499996</v>
      </c>
      <c r="X76" s="11">
        <f>('underlying numbers'!V76-'underlying numbers'!W76+('underlying numbers'!W76*0.05)+('underlying numbers'!X76*0.0025))/'underlying numbers'!V76</f>
        <v>0.13716069924999993</v>
      </c>
      <c r="Y76" s="1">
        <v>2932</v>
      </c>
      <c r="Z76" s="11">
        <f>('adjusted numbers'!Y76-'adjusted numbers'!Z76+('adjusted numbers'!Z76*0.05)+('adjusted numbers'!AA76*0.0025))/'adjusted numbers'!Y76</f>
        <v>0.15643929375000001</v>
      </c>
      <c r="AA76" s="11">
        <f>('underlying numbers'!Y76-'underlying numbers'!Z76+('underlying numbers'!Z76*0.05)+('underlying numbers'!AA76*0.0025))/'underlying numbers'!Y76</f>
        <v>0.20115280125000007</v>
      </c>
      <c r="AB76" s="1">
        <v>2881</v>
      </c>
      <c r="AC76" s="11">
        <f>('adjusted numbers'!AB76-'adjusted numbers'!AC76+('adjusted numbers'!AC76*0.05)+('adjusted numbers'!AD76*0.0025))/'adjusted numbers'!AB76</f>
        <v>9.862588337500014E-2</v>
      </c>
      <c r="AD76" s="11">
        <f>('underlying numbers'!AB76-'underlying numbers'!AC76+('underlying numbers'!AC76*0.05)+('underlying numbers'!AD76*0.0025))/'underlying numbers'!AB76</f>
        <v>0.11841457325000011</v>
      </c>
      <c r="AE76" s="1">
        <v>3187</v>
      </c>
      <c r="AF76" s="11">
        <f>('adjusted numbers'!AE76-'adjusted numbers'!AF76+('adjusted numbers'!AF76*0.05)+('adjusted numbers'!AG76*0.0025))/'adjusted numbers'!AE76</f>
        <v>0.10080757275000005</v>
      </c>
      <c r="AG76" s="11">
        <f>('underlying numbers'!AE76-'underlying numbers'!AF76+('underlying numbers'!AF76*0.05)+('underlying numbers'!AG76*0.0025))/'underlying numbers'!AE76</f>
        <v>0.12151630925000007</v>
      </c>
    </row>
    <row r="77" spans="1:33" x14ac:dyDescent="0.25">
      <c r="A77" t="s">
        <v>172</v>
      </c>
      <c r="B77" t="s">
        <v>173</v>
      </c>
      <c r="C77" t="s">
        <v>155</v>
      </c>
      <c r="D77" s="1">
        <v>5361</v>
      </c>
      <c r="E77" s="11">
        <f>('adjusted numbers'!D77-'adjusted numbers'!E77+('adjusted numbers'!E77*0.05)+('adjusted numbers'!F77*0.0025))/'adjusted numbers'!D77</f>
        <v>0.1238509482839024</v>
      </c>
      <c r="F77" s="11">
        <f>('underlying numbers'!D77-'underlying numbers'!E77+('underlying numbers'!E77*0.05)+('underlying numbers'!F77*0.0025))/'underlying numbers'!D77</f>
        <v>0.15439605484051502</v>
      </c>
      <c r="G77" s="1">
        <v>5413</v>
      </c>
      <c r="H77" s="11">
        <f>('adjusted numbers'!G77-'adjusted numbers'!H77+('adjusted numbers'!H77*0.05)+('adjusted numbers'!I77*0.0025))/'adjusted numbers'!G77</f>
        <v>0.12716951459449485</v>
      </c>
      <c r="I77" s="11">
        <f>('underlying numbers'!G77-'underlying numbers'!H77+('underlying numbers'!H77*0.05)+('underlying numbers'!I77*0.0025))/'underlying numbers'!G77</f>
        <v>0.15913013116571231</v>
      </c>
      <c r="J77" s="1">
        <v>5401</v>
      </c>
      <c r="K77" s="11">
        <f>('adjusted numbers'!J77-'adjusted numbers'!K77+('adjusted numbers'!K77*0.05)+('adjusted numbers'!L77*0.0025))/'adjusted numbers'!J77</f>
        <v>0.13514118403999242</v>
      </c>
      <c r="L77" s="11">
        <f>('underlying numbers'!J77-'underlying numbers'!K77+('underlying numbers'!K77*0.05)+('underlying numbers'!L77*0.0025))/'underlying numbers'!J77</f>
        <v>0.1705414687094981</v>
      </c>
      <c r="M77" s="1">
        <v>5346</v>
      </c>
      <c r="N77" s="11">
        <f>('adjusted numbers'!M77-'adjusted numbers'!N77+('adjusted numbers'!N77*0.05)+('adjusted numbers'!O77*0.0025))/'adjusted numbers'!M77</f>
        <v>0.13701498152824562</v>
      </c>
      <c r="O77" s="11">
        <f>('underlying numbers'!M77-'underlying numbers'!N77+('underlying numbers'!N77*0.05)+('underlying numbers'!O77*0.0025))/'underlying numbers'!M77</f>
        <v>0.17321532968574674</v>
      </c>
      <c r="P77" s="1">
        <v>5299</v>
      </c>
      <c r="Q77" s="11">
        <f>('adjusted numbers'!P77-'adjusted numbers'!Q77+('adjusted numbers'!Q77*0.05)+('adjusted numbers'!R77*0.0025))/'adjusted numbers'!P77</f>
        <v>0.13022128975</v>
      </c>
      <c r="R77" s="11">
        <f>('underlying numbers'!P77-'underlying numbers'!Q77+('underlying numbers'!Q77*0.05)+('underlying numbers'!R77*0.0025))/'underlying numbers'!P77</f>
        <v>0.16348889675</v>
      </c>
      <c r="S77" s="1">
        <v>5689</v>
      </c>
      <c r="T77" s="11">
        <f>('adjusted numbers'!S77-'adjusted numbers'!T77+('adjusted numbers'!T77*0.05)+('adjusted numbers'!U77*0.0025))/'adjusted numbers'!S77</f>
        <v>0.13426218387500008</v>
      </c>
      <c r="U77" s="11">
        <f>('underlying numbers'!S77-'underlying numbers'!T77+('underlying numbers'!T77*0.05)+('underlying numbers'!U77*0.0025))/'underlying numbers'!S77</f>
        <v>0.16930964875000001</v>
      </c>
      <c r="V77" s="1">
        <v>5810</v>
      </c>
      <c r="W77" s="11">
        <f>('adjusted numbers'!V77-'adjusted numbers'!W77+('adjusted numbers'!W77*0.05)+('adjusted numbers'!X77*0.0025))/'adjusted numbers'!V77</f>
        <v>0.11856755599999996</v>
      </c>
      <c r="X77" s="11">
        <f>('underlying numbers'!V77-'underlying numbers'!W77+('underlying numbers'!W77*0.05)+('underlying numbers'!X77*0.0025))/'underlying numbers'!V77</f>
        <v>0.14688511200000001</v>
      </c>
      <c r="Y77" s="1">
        <v>6088</v>
      </c>
      <c r="Z77" s="11">
        <f>('adjusted numbers'!Y77-'adjusted numbers'!Z77+('adjusted numbers'!Z77*0.05)+('adjusted numbers'!AA77*0.0025))/'adjusted numbers'!Y77</f>
        <v>0.11167585899999988</v>
      </c>
      <c r="AA77" s="11">
        <f>('underlying numbers'!Y77-'underlying numbers'!Z77+('underlying numbers'!Z77*0.05)+('underlying numbers'!AA77*0.0025))/'underlying numbers'!Y77</f>
        <v>0.13705776699999991</v>
      </c>
      <c r="AB77" s="1">
        <v>6343</v>
      </c>
      <c r="AC77" s="11">
        <f>('adjusted numbers'!AB77-'adjusted numbers'!AC77+('adjusted numbers'!AC77*0.05)+('adjusted numbers'!AD77*0.0025))/'adjusted numbers'!AB77</f>
        <v>0.11138619337500004</v>
      </c>
      <c r="AD77" s="11">
        <f>('underlying numbers'!AB77-'underlying numbers'!AC77+('underlying numbers'!AC77*0.05)+('underlying numbers'!AD77*0.0025))/'underlying numbers'!AB77</f>
        <v>0.13664672525000005</v>
      </c>
      <c r="AE77" s="1">
        <v>6585</v>
      </c>
      <c r="AF77" s="11">
        <f>('adjusted numbers'!AE77-'adjusted numbers'!AF77+('adjusted numbers'!AF77*0.05)+('adjusted numbers'!AG77*0.0025))/'adjusted numbers'!AE77</f>
        <v>0.10329764225000004</v>
      </c>
      <c r="AG77" s="11">
        <f>('underlying numbers'!AE77-'underlying numbers'!AF77+('underlying numbers'!AF77*0.05)+('underlying numbers'!AG77*0.0025))/'underlying numbers'!AE77</f>
        <v>0.12508769375000003</v>
      </c>
    </row>
    <row r="78" spans="1:33" s="4" customFormat="1" x14ac:dyDescent="0.25">
      <c r="A78" s="4" t="s">
        <v>445</v>
      </c>
      <c r="B78" s="4" t="s">
        <v>433</v>
      </c>
      <c r="C78" t="s">
        <v>155</v>
      </c>
      <c r="D78" s="5">
        <f>SUM(D68:D77)</f>
        <v>32078</v>
      </c>
      <c r="E78" s="11">
        <f>('adjusted numbers'!D78-'adjusted numbers'!E78+('adjusted numbers'!E78*0.05)+('adjusted numbers'!F78*0.0025))/'adjusted numbers'!D78</f>
        <v>9.4488916819938928E-2</v>
      </c>
      <c r="F78" s="11">
        <f>('underlying numbers'!D78-'underlying numbers'!E78+('underlying numbers'!E78*0.05)+('underlying numbers'!F78*0.0025))/'underlying numbers'!D78</f>
        <v>0.11244397686888215</v>
      </c>
      <c r="G78" s="5">
        <f t="shared" ref="G78:AE78" si="11">SUM(G68:G77)</f>
        <v>31684</v>
      </c>
      <c r="H78" s="11">
        <f>('adjusted numbers'!G78-'adjusted numbers'!H78+('adjusted numbers'!H78*0.05)+('adjusted numbers'!I78*0.0025))/'adjusted numbers'!G78</f>
        <v>9.514942904936248E-2</v>
      </c>
      <c r="I78" s="11">
        <f>('underlying numbers'!G78-'underlying numbers'!H78+('underlying numbers'!H78*0.05)+('underlying numbers'!I78*0.0025))/'underlying numbers'!G78</f>
        <v>0.11339040438391619</v>
      </c>
      <c r="J78" s="5">
        <f t="shared" si="11"/>
        <v>31250</v>
      </c>
      <c r="K78" s="11">
        <f>('adjusted numbers'!J78-'adjusted numbers'!K78+('adjusted numbers'!K78*0.05)+('adjusted numbers'!L78*0.0025))/'adjusted numbers'!J78</f>
        <v>0.10375632627999999</v>
      </c>
      <c r="L78" s="11">
        <f>('underlying numbers'!J78-'underlying numbers'!K78+('underlying numbers'!K78*0.05)+('underlying numbers'!L78*0.0025))/'underlying numbers'!J78</f>
        <v>0.12570590816000002</v>
      </c>
      <c r="M78" s="5">
        <f t="shared" si="11"/>
        <v>30244</v>
      </c>
      <c r="N78" s="11">
        <f>('adjusted numbers'!M78-'adjusted numbers'!N78+('adjusted numbers'!N78*0.05)+('adjusted numbers'!O78*0.0025))/'adjusted numbers'!M78</f>
        <v>0.112168033990213</v>
      </c>
      <c r="O78" s="11">
        <f>('underlying numbers'!M78-'underlying numbers'!N78+('underlying numbers'!N78*0.05)+('underlying numbers'!O78*0.0025))/'underlying numbers'!M78</f>
        <v>0.1377403189062294</v>
      </c>
      <c r="P78" s="5">
        <f t="shared" si="11"/>
        <v>30390</v>
      </c>
      <c r="Q78" s="11">
        <f>('adjusted numbers'!P78-'adjusted numbers'!Q78+('adjusted numbers'!Q78*0.05)+('adjusted numbers'!R78*0.0025))/'adjusted numbers'!P78</f>
        <v>0.11519258352947108</v>
      </c>
      <c r="R78" s="11">
        <f>('underlying numbers'!P78-'underlying numbers'!Q78+('underlying numbers'!Q78*0.05)+('underlying numbers'!R78*0.0025))/'underlying numbers'!P78</f>
        <v>0.14207297344679995</v>
      </c>
      <c r="S78" s="5">
        <f t="shared" si="11"/>
        <v>31340</v>
      </c>
      <c r="T78" s="11">
        <f>('adjusted numbers'!S78-'adjusted numbers'!T78+('adjusted numbers'!T78*0.05)+('adjusted numbers'!U78*0.0025))/'adjusted numbers'!S78</f>
        <v>0.10868243264629071</v>
      </c>
      <c r="U78" s="11">
        <f>('underlying numbers'!S78-'underlying numbers'!T78+('underlying numbers'!T78*0.05)+('underlying numbers'!U78*0.0025))/'underlying numbers'!S78</f>
        <v>0.13276411655788126</v>
      </c>
      <c r="V78" s="5">
        <f t="shared" si="11"/>
        <v>31844</v>
      </c>
      <c r="W78" s="11">
        <f>('adjusted numbers'!V78-'adjusted numbers'!W78+('adjusted numbers'!W78*0.05)+('adjusted numbers'!X78*0.0025))/'adjusted numbers'!V78</f>
        <v>0.10097100412956142</v>
      </c>
      <c r="X78" s="11">
        <f>('underlying numbers'!V78-'underlying numbers'!W78+('underlying numbers'!W78*0.05)+('underlying numbers'!X78*0.0025))/'underlying numbers'!V78</f>
        <v>0.12174951793525481</v>
      </c>
      <c r="Y78" s="5">
        <f t="shared" si="11"/>
        <v>33019</v>
      </c>
      <c r="Z78" s="11">
        <f>('adjusted numbers'!Y78-'adjusted numbers'!Z78+('adjusted numbers'!Z78*0.05)+('adjusted numbers'!AA78*0.0025))/'adjusted numbers'!Y78</f>
        <v>9.6071052732407874E-2</v>
      </c>
      <c r="AA78" s="11">
        <f>('underlying numbers'!Y78-'underlying numbers'!Z78+('underlying numbers'!Z78*0.05)+('underlying numbers'!AA78*0.0025))/'underlying numbers'!Y78</f>
        <v>0.11476430627257032</v>
      </c>
      <c r="AB78" s="5">
        <f t="shared" si="11"/>
        <v>33961</v>
      </c>
      <c r="AC78" s="11">
        <f>('adjusted numbers'!AB78-'adjusted numbers'!AC78+('adjusted numbers'!AC78*0.05)+('adjusted numbers'!AD78*0.0025))/'adjusted numbers'!AB78</f>
        <v>8.8924093844862453E-2</v>
      </c>
      <c r="AD78" s="11">
        <f>('underlying numbers'!AB78-'underlying numbers'!AC78+('underlying numbers'!AC78*0.05)+('underlying numbers'!AD78*0.0025))/'underlying numbers'!AB78</f>
        <v>0.10453961480568878</v>
      </c>
      <c r="AE78" s="5">
        <f t="shared" si="11"/>
        <v>34630</v>
      </c>
      <c r="AF78" s="11">
        <f>('adjusted numbers'!AE78-'adjusted numbers'!AF78+('adjusted numbers'!AF78*0.05)+('adjusted numbers'!AG78*0.0025))/'adjusted numbers'!AE78</f>
        <v>8.4169147833746044E-2</v>
      </c>
      <c r="AG78" s="11">
        <f>('underlying numbers'!AE78-'underlying numbers'!AF78+('underlying numbers'!AF78*0.05)+('underlying numbers'!AG78*0.0025))/'underlying numbers'!AE78</f>
        <v>9.7742712345690111E-2</v>
      </c>
    </row>
    <row r="79" spans="1:33" x14ac:dyDescent="0.25">
      <c r="A79" t="s">
        <v>174</v>
      </c>
      <c r="B79" t="s">
        <v>175</v>
      </c>
      <c r="C79" t="s">
        <v>176</v>
      </c>
      <c r="D79" s="1">
        <v>3156</v>
      </c>
      <c r="E79" s="11">
        <f>('adjusted numbers'!D79-'adjusted numbers'!E79+('adjusted numbers'!E79*0.05)+('adjusted numbers'!F79*0.0025))/'adjusted numbers'!D79</f>
        <v>0.11396499999999994</v>
      </c>
      <c r="F79" s="11">
        <f>('underlying numbers'!D79-'underlying numbers'!E79+('underlying numbers'!E79*0.05)+('underlying numbers'!F79*0.0025))/'underlying numbers'!D79</f>
        <v>0.14032249999999993</v>
      </c>
      <c r="G79" s="1">
        <v>3322</v>
      </c>
      <c r="H79" s="11">
        <f>('adjusted numbers'!G79-'adjusted numbers'!H79+('adjusted numbers'!H79*0.05)+('adjusted numbers'!I79*0.0025))/'adjusted numbers'!G79</f>
        <v>0.11591374999999993</v>
      </c>
      <c r="I79" s="11">
        <f>('underlying numbers'!G79-'underlying numbers'!H79+('underlying numbers'!H79*0.05)+('underlying numbers'!I79*0.0025))/'underlying numbers'!G79</f>
        <v>0.14308749999999995</v>
      </c>
      <c r="J79" s="1">
        <v>3218</v>
      </c>
      <c r="K79" s="11">
        <f>('adjusted numbers'!J79-'adjusted numbers'!K79+('adjusted numbers'!K79*0.05)+('adjusted numbers'!L79*0.0025))/'adjusted numbers'!J79</f>
        <v>0.11192249999999998</v>
      </c>
      <c r="L79" s="11">
        <f>('underlying numbers'!J79-'underlying numbers'!K79+('underlying numbers'!K79*0.05)+('underlying numbers'!L79*0.0025))/'underlying numbers'!J79</f>
        <v>0.13736999999999996</v>
      </c>
      <c r="M79" s="1">
        <v>3222</v>
      </c>
      <c r="N79" s="11">
        <f>('adjusted numbers'!M79-'adjusted numbers'!N79+('adjusted numbers'!N79*0.05)+('adjusted numbers'!O79*0.0025))/'adjusted numbers'!M79</f>
        <v>0.13451124999999992</v>
      </c>
      <c r="O79" s="11">
        <f>('underlying numbers'!M79-'underlying numbers'!N79+('underlying numbers'!N79*0.05)+('underlying numbers'!O79*0.0025))/'underlying numbers'!M79</f>
        <v>0.16971249999999993</v>
      </c>
      <c r="P79" s="1">
        <v>3263</v>
      </c>
      <c r="Q79" s="11">
        <f>('adjusted numbers'!P79-'adjusted numbers'!Q79+('adjusted numbers'!Q79*0.05)+('adjusted numbers'!R79*0.0025))/'adjusted numbers'!P79</f>
        <v>0.14575163337499997</v>
      </c>
      <c r="R79" s="11">
        <f>('underlying numbers'!P79-'underlying numbers'!Q79+('underlying numbers'!Q79*0.05)+('underlying numbers'!R79*0.0025))/'underlying numbers'!P79</f>
        <v>0.18578535525000001</v>
      </c>
      <c r="S79" s="1">
        <v>3256</v>
      </c>
      <c r="T79" s="11">
        <f>('adjusted numbers'!S79-'adjusted numbers'!T79+('adjusted numbers'!T79*0.05)+('adjusted numbers'!U79*0.0025))/'adjusted numbers'!S79</f>
        <v>0.12215296150000013</v>
      </c>
      <c r="U79" s="11">
        <f>('underlying numbers'!S79-'underlying numbers'!T79+('underlying numbers'!T79*0.05)+('underlying numbers'!U79*0.0025))/'underlying numbers'!S79</f>
        <v>0.1520385630000001</v>
      </c>
      <c r="V79" s="1">
        <v>3604</v>
      </c>
      <c r="W79" s="11">
        <f>('adjusted numbers'!V79-'adjusted numbers'!W79+('adjusted numbers'!W79*0.05)+('adjusted numbers'!X79*0.0025))/'adjusted numbers'!V79</f>
        <v>0.12164637262499993</v>
      </c>
      <c r="X79" s="11">
        <f>('underlying numbers'!V79-'underlying numbers'!W79+('underlying numbers'!W79*0.05)+('underlying numbers'!X79*0.0025))/'underlying numbers'!V79</f>
        <v>0.15130401799999993</v>
      </c>
      <c r="Y79" s="1">
        <v>3673</v>
      </c>
      <c r="Z79" s="11">
        <f>('adjusted numbers'!Y79-'adjusted numbers'!Z79+('adjusted numbers'!Z79*0.05)+('adjusted numbers'!AA79*0.0025))/'adjusted numbers'!Y79</f>
        <v>0.102690575875</v>
      </c>
      <c r="AA79" s="11">
        <f>('underlying numbers'!Y79-'underlying numbers'!Z79+('underlying numbers'!Z79*0.05)+('underlying numbers'!AA79*0.0025))/'underlying numbers'!Y79</f>
        <v>0.12420636499999993</v>
      </c>
      <c r="AB79" s="1">
        <v>3569</v>
      </c>
      <c r="AC79" s="11">
        <f>('adjusted numbers'!AB79-'adjusted numbers'!AC79+('adjusted numbers'!AC79*0.05)+('adjusted numbers'!AD79*0.0025))/'adjusted numbers'!AB79</f>
        <v>8.9348196625000029E-2</v>
      </c>
      <c r="AD79" s="11">
        <f>('underlying numbers'!AB79-'underlying numbers'!AC79+('underlying numbers'!AC79*0.05)+('underlying numbers'!AD79*0.0025))/'underlying numbers'!AB79</f>
        <v>0.10514778599999998</v>
      </c>
      <c r="AE79" s="1">
        <v>3851</v>
      </c>
      <c r="AF79" s="11">
        <f>('adjusted numbers'!AE79-'adjusted numbers'!AF79+('adjusted numbers'!AF79*0.05)+('adjusted numbers'!AG79*0.0025))/'adjusted numbers'!AE79</f>
        <v>9.3526030750000086E-2</v>
      </c>
      <c r="AG79" s="11">
        <f>('underlying numbers'!AE79-'underlying numbers'!AF79+('underlying numbers'!AF79*0.05)+('underlying numbers'!AG79*0.0025))/'underlying numbers'!AE79</f>
        <v>0.11112373200000009</v>
      </c>
    </row>
    <row r="80" spans="1:33" x14ac:dyDescent="0.25">
      <c r="A80" t="s">
        <v>177</v>
      </c>
      <c r="B80" t="s">
        <v>178</v>
      </c>
      <c r="C80" t="s">
        <v>176</v>
      </c>
      <c r="D80" s="3">
        <v>2446</v>
      </c>
      <c r="E80" s="11">
        <f>('adjusted numbers'!D80-'adjusted numbers'!E80+('adjusted numbers'!E80*0.05)+('adjusted numbers'!F80*0.0025))/'adjusted numbers'!D80</f>
        <v>0.1127473426001635</v>
      </c>
      <c r="F80" s="11">
        <f>('underlying numbers'!D80-'underlying numbers'!E80+('underlying numbers'!E80*0.05)+('underlying numbers'!F80*0.0025))/'underlying numbers'!D80</f>
        <v>0.13857829108748976</v>
      </c>
      <c r="G80" s="1">
        <v>2541</v>
      </c>
      <c r="H80" s="11">
        <f>('adjusted numbers'!G80-'adjusted numbers'!H80+('adjusted numbers'!H80*0.05)+('adjusted numbers'!I80*0.0025))/'adjusted numbers'!G80</f>
        <v>0.16224375000000005</v>
      </c>
      <c r="I80" s="11">
        <f>('underlying numbers'!G80-'underlying numbers'!H80+('underlying numbers'!H80*0.05)+('underlying numbers'!I80*0.0025))/'underlying numbers'!G80</f>
        <v>0.20932250000000002</v>
      </c>
      <c r="J80" s="3">
        <v>2446</v>
      </c>
      <c r="K80" s="11">
        <f>('adjusted numbers'!J80-'adjusted numbers'!K80+('adjusted numbers'!K80*0.05)+('adjusted numbers'!L80*0.0025))/'adjusted numbers'!J80</f>
        <v>0.12927636958299274</v>
      </c>
      <c r="L80" s="11">
        <f>('underlying numbers'!J80-'underlying numbers'!K80+('underlying numbers'!K80*0.05)+('underlying numbers'!L80*0.0025))/'underlying numbers'!J80</f>
        <v>0.16222199509403107</v>
      </c>
      <c r="M80" s="3">
        <v>2446</v>
      </c>
      <c r="N80" s="11">
        <f>('adjusted numbers'!M80-'adjusted numbers'!N80+('adjusted numbers'!N80*0.05)+('adjusted numbers'!O80*0.0025))/'adjusted numbers'!M80</f>
        <v>0.14502606295993462</v>
      </c>
      <c r="O80" s="11">
        <f>('underlying numbers'!M80-'underlying numbers'!N80+('underlying numbers'!N80*0.05)+('underlying numbers'!O80*0.0025))/'underlying numbers'!M80</f>
        <v>0.18477003270645953</v>
      </c>
      <c r="P80" s="1">
        <v>2709</v>
      </c>
      <c r="Q80" s="11">
        <f>('adjusted numbers'!P80-'adjusted numbers'!Q80+('adjusted numbers'!Q80*0.05)+('adjusted numbers'!R80*0.0025))/'adjusted numbers'!P80</f>
        <v>0.16226700912500006</v>
      </c>
      <c r="R80" s="11">
        <f>('underlying numbers'!P80-'underlying numbers'!Q80+('underlying numbers'!Q80*0.05)+('underlying numbers'!R80*0.0025))/'underlying numbers'!P80</f>
        <v>0.20932636075000002</v>
      </c>
      <c r="S80" s="1">
        <v>2971</v>
      </c>
      <c r="T80" s="11">
        <f>('adjusted numbers'!S80-'adjusted numbers'!T80+('adjusted numbers'!T80*0.05)+('adjusted numbers'!U80*0.0025))/'adjusted numbers'!S80</f>
        <v>0.13213687437499994</v>
      </c>
      <c r="U80" s="11">
        <f>('underlying numbers'!S80-'underlying numbers'!T80+('underlying numbers'!T80*0.05)+('underlying numbers'!U80*0.0025))/'underlying numbers'!S80</f>
        <v>0.16628571599999994</v>
      </c>
      <c r="V80" s="1">
        <v>3043</v>
      </c>
      <c r="W80" s="11">
        <f>('adjusted numbers'!V80-'adjusted numbers'!W80+('adjusted numbers'!W80*0.05)+('adjusted numbers'!X80*0.0025))/'adjusted numbers'!V80</f>
        <v>0.15538241199999994</v>
      </c>
      <c r="X80" s="11">
        <f>('underlying numbers'!V80-'underlying numbers'!W80+('underlying numbers'!W80*0.05)+('underlying numbers'!X80*0.0025))/'underlying numbers'!V80</f>
        <v>0.19946266824999989</v>
      </c>
      <c r="Y80" s="1">
        <v>3163</v>
      </c>
      <c r="Z80" s="11">
        <f>('adjusted numbers'!Y80-'adjusted numbers'!Z80+('adjusted numbers'!Z80*0.05)+('adjusted numbers'!AA80*0.0025))/'adjusted numbers'!Y80</f>
        <v>0.11485301849999995</v>
      </c>
      <c r="AA80" s="11">
        <f>('underlying numbers'!Y80-'underlying numbers'!Z80+('underlying numbers'!Z80*0.05)+('underlying numbers'!AA80*0.0025))/'underlying numbers'!Y80</f>
        <v>0.14164010099999996</v>
      </c>
      <c r="AB80" s="1">
        <v>3191</v>
      </c>
      <c r="AC80" s="11">
        <f>('adjusted numbers'!AB80-'adjusted numbers'!AC80+('adjusted numbers'!AC80*0.05)+('adjusted numbers'!AD80*0.0025))/'adjusted numbers'!AB80</f>
        <v>0.12940888837500003</v>
      </c>
      <c r="AD80" s="11">
        <f>('underlying numbers'!AB80-'underlying numbers'!AC80+('underlying numbers'!AC80*0.05)+('underlying numbers'!AD80*0.0025))/'underlying numbers'!AB80</f>
        <v>0.16242792800000005</v>
      </c>
      <c r="AE80" s="1">
        <v>3223</v>
      </c>
      <c r="AF80" s="11">
        <f>('adjusted numbers'!AE80-'adjusted numbers'!AF80+('adjusted numbers'!AF80*0.05)+('adjusted numbers'!AG80*0.0025))/'adjusted numbers'!AE80</f>
        <v>0.11386401725000005</v>
      </c>
      <c r="AG80" s="11">
        <f>('underlying numbers'!AE80-'underlying numbers'!AF80+('underlying numbers'!AF80*0.05)+('underlying numbers'!AG80*0.0025))/'underlying numbers'!AE80</f>
        <v>0.14020709525000002</v>
      </c>
    </row>
    <row r="81" spans="1:33" x14ac:dyDescent="0.25">
      <c r="A81" t="s">
        <v>179</v>
      </c>
      <c r="B81" t="s">
        <v>180</v>
      </c>
      <c r="C81" t="s">
        <v>176</v>
      </c>
      <c r="D81" s="6">
        <v>4974</v>
      </c>
      <c r="E81" s="11">
        <f>('adjusted numbers'!D81-'adjusted numbers'!E81+('adjusted numbers'!E81*0.05)+('adjusted numbers'!F81*0.0025))/'adjusted numbers'!D81</f>
        <v>0.11414580820265385</v>
      </c>
      <c r="F81" s="11">
        <f>('underlying numbers'!D81-'underlying numbers'!E81+('underlying numbers'!E81*0.05)+('underlying numbers'!F81*0.0025))/'underlying numbers'!D81</f>
        <v>0.1405764977885002</v>
      </c>
      <c r="G81" s="1">
        <v>5098</v>
      </c>
      <c r="H81" s="11">
        <f>('adjusted numbers'!G81-'adjusted numbers'!H81+('adjusted numbers'!H81*0.05)+('adjusted numbers'!I81*0.0025))/'adjusted numbers'!G81</f>
        <v>0.11561239897999195</v>
      </c>
      <c r="I81" s="11">
        <f>('underlying numbers'!G81-'underlying numbers'!H81+('underlying numbers'!H81*0.05)+('underlying numbers'!I81*0.0025))/'underlying numbers'!G81</f>
        <v>0.14266029325225535</v>
      </c>
      <c r="J81" s="6">
        <v>4974</v>
      </c>
      <c r="K81" s="11">
        <f>('adjusted numbers'!J81-'adjusted numbers'!K81+('adjusted numbers'!K81*0.05)+('adjusted numbers'!L81*0.0025))/'adjusted numbers'!J81</f>
        <v>0.13319536590269396</v>
      </c>
      <c r="L81" s="11">
        <f>('underlying numbers'!J81-'underlying numbers'!K81+('underlying numbers'!K81*0.05)+('underlying numbers'!L81*0.0025))/'underlying numbers'!J81</f>
        <v>0.16782267792521111</v>
      </c>
      <c r="M81" s="6">
        <v>4974</v>
      </c>
      <c r="N81" s="11">
        <f>('adjusted numbers'!M81-'adjusted numbers'!N81+('adjusted numbers'!N81*0.05)+('adjusted numbers'!O81*0.0025))/'adjusted numbers'!M81</f>
        <v>0.15011962203457985</v>
      </c>
      <c r="O81" s="11">
        <f>('underlying numbers'!M81-'underlying numbers'!N81+('underlying numbers'!N81*0.05)+('underlying numbers'!O81*0.0025))/'underlying numbers'!M81</f>
        <v>0.1920325693606755</v>
      </c>
      <c r="P81" s="1">
        <v>4847</v>
      </c>
      <c r="Q81" s="11">
        <f>('adjusted numbers'!P81-'adjusted numbers'!Q81+('adjusted numbers'!Q81*0.05)+('adjusted numbers'!R81*0.0025))/'adjusted numbers'!P81</f>
        <v>0.1641536107499999</v>
      </c>
      <c r="R81" s="11">
        <f>('underlying numbers'!P81-'underlying numbers'!Q81+('underlying numbers'!Q81*0.05)+('underlying numbers'!R81*0.0025))/'underlying numbers'!P81</f>
        <v>0.21209873599999993</v>
      </c>
      <c r="S81" s="1">
        <v>4859</v>
      </c>
      <c r="T81" s="11">
        <f>('adjusted numbers'!S81-'adjusted numbers'!T81+('adjusted numbers'!T81*0.05)+('adjusted numbers'!U81*0.0025))/'adjusted numbers'!S81</f>
        <v>0.14042030987499995</v>
      </c>
      <c r="U81" s="11">
        <f>('underlying numbers'!S81-'underlying numbers'!T81+('underlying numbers'!T81*0.05)+('underlying numbers'!U81*0.0025))/'underlying numbers'!S81</f>
        <v>0.17815233450000001</v>
      </c>
      <c r="V81" s="1">
        <v>5172</v>
      </c>
      <c r="W81" s="11">
        <f>('adjusted numbers'!V81-'adjusted numbers'!W81+('adjusted numbers'!W81*0.05)+('adjusted numbers'!X81*0.0025))/'adjusted numbers'!V81</f>
        <v>0.13815545449999994</v>
      </c>
      <c r="X81" s="11">
        <f>('underlying numbers'!V81-'underlying numbers'!W81+('underlying numbers'!W81*0.05)+('underlying numbers'!X81*0.0025))/'underlying numbers'!V81</f>
        <v>0.17490816224999989</v>
      </c>
      <c r="Y81" s="1">
        <v>4952</v>
      </c>
      <c r="Z81" s="11">
        <f>('adjusted numbers'!Y81-'adjusted numbers'!Z81+('adjusted numbers'!Z81*0.05)+('adjusted numbers'!AA81*0.0025))/'adjusted numbers'!Y81</f>
        <v>0.131763936375</v>
      </c>
      <c r="AA81" s="11">
        <f>('underlying numbers'!Y81-'underlying numbers'!Z81+('underlying numbers'!Z81*0.05)+('underlying numbers'!AA81*0.0025))/'underlying numbers'!Y81</f>
        <v>0.16582239874999996</v>
      </c>
      <c r="AB81" s="1">
        <v>5239</v>
      </c>
      <c r="AC81" s="11">
        <f>('adjusted numbers'!AB81-'adjusted numbers'!AC81+('adjusted numbers'!AC81*0.05)+('adjusted numbers'!AD81*0.0025))/'adjusted numbers'!AB81</f>
        <v>0.10465622549999991</v>
      </c>
      <c r="AD81" s="11">
        <f>('underlying numbers'!AB81-'underlying numbers'!AC81+('underlying numbers'!AC81*0.05)+('underlying numbers'!AD81*0.0025))/'underlying numbers'!AB81</f>
        <v>0.1270534087499999</v>
      </c>
      <c r="AE81" s="1">
        <v>5322</v>
      </c>
      <c r="AF81" s="11">
        <f>('adjusted numbers'!AE81-'adjusted numbers'!AF81+('adjusted numbers'!AF81*0.05)+('adjusted numbers'!AG81*0.0025))/'adjusted numbers'!AE81</f>
        <v>9.2535184624999933E-2</v>
      </c>
      <c r="AG81" s="11">
        <f>('underlying numbers'!AE81-'underlying numbers'!AF81+('underlying numbers'!AF81*0.05)+('underlying numbers'!AG81*0.0025))/'underlying numbers'!AE81</f>
        <v>0.10973029799999985</v>
      </c>
    </row>
    <row r="82" spans="1:33" x14ac:dyDescent="0.25">
      <c r="A82" t="s">
        <v>181</v>
      </c>
      <c r="B82" t="s">
        <v>182</v>
      </c>
      <c r="C82" t="s">
        <v>176</v>
      </c>
      <c r="D82" s="1">
        <v>13757</v>
      </c>
      <c r="E82" s="11">
        <f>('adjusted numbers'!D82-'adjusted numbers'!E82+('adjusted numbers'!E82*0.05)+('adjusted numbers'!F82*0.0025))/'adjusted numbers'!D82</f>
        <v>0.11428866231736569</v>
      </c>
      <c r="F82" s="11">
        <f>('underlying numbers'!D82-'underlying numbers'!E82+('underlying numbers'!E82*0.05)+('underlying numbers'!F82*0.0025))/'underlying numbers'!D82</f>
        <v>0.14066174929126982</v>
      </c>
      <c r="G82" s="3">
        <v>13799</v>
      </c>
      <c r="H82" s="11">
        <f>('adjusted numbers'!G82-'adjusted numbers'!H82+('adjusted numbers'!H82*0.05)+('adjusted numbers'!I82*0.0025))/'adjusted numbers'!G82</f>
        <v>0.12414356366403358</v>
      </c>
      <c r="I82" s="11">
        <f>('underlying numbers'!G82-'underlying numbers'!H82+('underlying numbers'!H82*0.05)+('underlying numbers'!I82*0.0025))/'underlying numbers'!G82</f>
        <v>0.15488865859844911</v>
      </c>
      <c r="J82" s="1">
        <v>13184</v>
      </c>
      <c r="K82" s="11">
        <f>('adjusted numbers'!J82-'adjusted numbers'!K82+('adjusted numbers'!K82*0.05)+('adjusted numbers'!L82*0.0025))/'adjusted numbers'!J82</f>
        <v>0.13259751614409646</v>
      </c>
      <c r="L82" s="11">
        <f>('underlying numbers'!J82-'underlying numbers'!K82+('underlying numbers'!K82*0.05)+('underlying numbers'!L82*0.0025))/'underlying numbers'!J82</f>
        <v>0.16703597206367835</v>
      </c>
      <c r="M82" s="1">
        <v>13056</v>
      </c>
      <c r="N82" s="11">
        <f>('adjusted numbers'!M82-'adjusted numbers'!N82+('adjusted numbers'!N82*0.05)+('adjusted numbers'!O82*0.0025))/'adjusted numbers'!M82</f>
        <v>0.15228369323377675</v>
      </c>
      <c r="O82" s="11">
        <f>('underlying numbers'!M82-'underlying numbers'!N82+('underlying numbers'!N82*0.05)+('underlying numbers'!O82*0.0025))/'underlying numbers'!M82</f>
        <v>0.1952425335263771</v>
      </c>
      <c r="P82" s="1">
        <v>13621</v>
      </c>
      <c r="Q82" s="11">
        <f>('adjusted numbers'!P82-'adjusted numbers'!Q82+('adjusted numbers'!Q82*0.05)+('adjusted numbers'!R82*0.0025))/'adjusted numbers'!P82</f>
        <v>0.18035832711317082</v>
      </c>
      <c r="R82" s="11">
        <f>('underlying numbers'!P82-'underlying numbers'!Q82+('underlying numbers'!Q82*0.05)+('underlying numbers'!R82*0.0025))/'underlying numbers'!P82</f>
        <v>0.23529967095741869</v>
      </c>
      <c r="S82" s="1">
        <v>13264</v>
      </c>
      <c r="T82" s="11">
        <f>('adjusted numbers'!S82-'adjusted numbers'!T82+('adjusted numbers'!T82*0.05)+('adjusted numbers'!U82*0.0025))/'adjusted numbers'!S82</f>
        <v>0.16362523135555834</v>
      </c>
      <c r="U82" s="11">
        <f>('underlying numbers'!S82-'underlying numbers'!T82+('underlying numbers'!T82*0.05)+('underlying numbers'!U82*0.0025))/'underlying numbers'!S82</f>
        <v>0.21136893834273224</v>
      </c>
      <c r="V82" s="1">
        <v>14220</v>
      </c>
      <c r="W82" s="11">
        <f>('adjusted numbers'!V82-'adjusted numbers'!W82+('adjusted numbers'!W82*0.05)+('adjusted numbers'!X82*0.0025))/'adjusted numbers'!V82</f>
        <v>0.14452426889058539</v>
      </c>
      <c r="X82" s="11">
        <f>('underlying numbers'!V82-'underlying numbers'!W82+('underlying numbers'!W82*0.05)+('underlying numbers'!X82*0.0025))/'underlying numbers'!V82</f>
        <v>0.18406488382689873</v>
      </c>
      <c r="Y82" s="1">
        <v>13703</v>
      </c>
      <c r="Z82" s="11">
        <f>('adjusted numbers'!Y82-'adjusted numbers'!Z82+('adjusted numbers'!Z82*0.05)+('adjusted numbers'!AA82*0.0025))/'adjusted numbers'!Y82</f>
        <v>0.13274399359114789</v>
      </c>
      <c r="AA82" s="11">
        <f>('underlying numbers'!Y82-'underlying numbers'!Z82+('underlying numbers'!Z82*0.05)+('underlying numbers'!AA82*0.0025))/'underlying numbers'!Y82</f>
        <v>0.16722958930971321</v>
      </c>
      <c r="AB82" s="1">
        <v>14201</v>
      </c>
      <c r="AC82" s="11">
        <f>('adjusted numbers'!AB82-'adjusted numbers'!AC82+('adjusted numbers'!AC82*0.05)+('adjusted numbers'!AD82*0.0025))/'adjusted numbers'!AB82</f>
        <v>0.12466516442504051</v>
      </c>
      <c r="AD82" s="11">
        <f>('underlying numbers'!AB82-'underlying numbers'!AC82+('underlying numbers'!AC82*0.05)+('underlying numbers'!AD82*0.0025))/'underlying numbers'!AB82</f>
        <v>0.15568040983029366</v>
      </c>
      <c r="AE82" s="1">
        <v>14869</v>
      </c>
      <c r="AF82" s="11">
        <f>('adjusted numbers'!AE82-'adjusted numbers'!AF82+('adjusted numbers'!AF82*0.05)+('adjusted numbers'!AG82*0.0025))/'adjusted numbers'!AE82</f>
        <v>0.11306947340103571</v>
      </c>
      <c r="AG82" s="11">
        <f>('underlying numbers'!AE82-'underlying numbers'!AF82+('underlying numbers'!AF82*0.05)+('underlying numbers'!AG82*0.0025))/'underlying numbers'!AE82</f>
        <v>0.13911073374134106</v>
      </c>
    </row>
    <row r="83" spans="1:33" x14ac:dyDescent="0.25">
      <c r="A83" t="s">
        <v>183</v>
      </c>
      <c r="B83" t="s">
        <v>184</v>
      </c>
      <c r="C83" t="s">
        <v>176</v>
      </c>
      <c r="D83" s="1">
        <v>7755</v>
      </c>
      <c r="E83" s="11">
        <f>('adjusted numbers'!D83-'adjusted numbers'!E83+('adjusted numbers'!E83*0.05)+('adjusted numbers'!F83*0.0025))/'adjusted numbers'!D83</f>
        <v>9.7076485009670935E-2</v>
      </c>
      <c r="F83" s="11">
        <f>('underlying numbers'!D83-'underlying numbers'!E83+('underlying numbers'!E83*0.05)+('underlying numbers'!F83*0.0025))/'underlying numbers'!D83</f>
        <v>0.11618196679561534</v>
      </c>
      <c r="G83" s="1">
        <v>7375</v>
      </c>
      <c r="H83" s="11">
        <f>('adjusted numbers'!G83-'adjusted numbers'!H83+('adjusted numbers'!H83*0.05)+('adjusted numbers'!I83*0.0025))/'adjusted numbers'!G83</f>
        <v>9.4082255423728542E-2</v>
      </c>
      <c r="I83" s="11">
        <f>('underlying numbers'!G83-'underlying numbers'!H83+('underlying numbers'!H83*0.05)+('underlying numbers'!I83*0.0025))/'underlying numbers'!G83</f>
        <v>0.11188436542372843</v>
      </c>
      <c r="J83" s="1">
        <v>6749</v>
      </c>
      <c r="K83" s="11">
        <f>('adjusted numbers'!J83-'adjusted numbers'!K83+('adjusted numbers'!K83*0.05)+('adjusted numbers'!L83*0.0025))/'adjusted numbers'!J83</f>
        <v>0.10127157115868991</v>
      </c>
      <c r="L83" s="11">
        <f>('underlying numbers'!J83-'underlying numbers'!K83+('underlying numbers'!K83*0.05)+('underlying numbers'!L83*0.0025))/'underlying numbers'!J83</f>
        <v>0.12214684879241336</v>
      </c>
      <c r="M83" s="1">
        <v>6580</v>
      </c>
      <c r="N83" s="11">
        <f>('adjusted numbers'!M83-'adjusted numbers'!N83+('adjusted numbers'!N83*0.05)+('adjusted numbers'!O83*0.0025))/'adjusted numbers'!M83</f>
        <v>0.10809635790273567</v>
      </c>
      <c r="O83" s="11">
        <f>('underlying numbers'!M83-'underlying numbers'!N83+('underlying numbers'!N83*0.05)+('underlying numbers'!O83*0.0025))/'underlying numbers'!M83</f>
        <v>0.13193498328267486</v>
      </c>
      <c r="P83" s="1">
        <v>7016</v>
      </c>
      <c r="Q83" s="11">
        <f>('adjusted numbers'!P83-'adjusted numbers'!Q83+('adjusted numbers'!Q83*0.05)+('adjusted numbers'!R83*0.0025))/'adjusted numbers'!P83</f>
        <v>0.12402383849999996</v>
      </c>
      <c r="R83" s="11">
        <f>('underlying numbers'!P83-'underlying numbers'!Q83+('underlying numbers'!Q83*0.05)+('underlying numbers'!R83*0.0025))/'underlying numbers'!P83</f>
        <v>0.15470923624999997</v>
      </c>
      <c r="S83" s="1">
        <v>7093</v>
      </c>
      <c r="T83" s="11">
        <f>('adjusted numbers'!S83-'adjusted numbers'!T83+('adjusted numbers'!T83*0.05)+('adjusted numbers'!U83*0.0025))/'adjusted numbers'!S83</f>
        <v>0.11785067637500006</v>
      </c>
      <c r="U83" s="11">
        <f>('underlying numbers'!S83-'underlying numbers'!T83+('underlying numbers'!T83*0.05)+('underlying numbers'!U83*0.0025))/'underlying numbers'!S83</f>
        <v>0.14589310325000016</v>
      </c>
      <c r="V83" s="1">
        <v>7721</v>
      </c>
      <c r="W83" s="11">
        <f>('adjusted numbers'!V83-'adjusted numbers'!W83+('adjusted numbers'!W83*0.05)+('adjusted numbers'!X83*0.0025))/'adjusted numbers'!V83</f>
        <v>0.13043261050000002</v>
      </c>
      <c r="X83" s="11">
        <f>('underlying numbers'!V83-'underlying numbers'!W83+('underlying numbers'!W83*0.05)+('underlying numbers'!X83*0.0025))/'underlying numbers'!V83</f>
        <v>0.16392180625000002</v>
      </c>
      <c r="Y83" s="1">
        <v>8095</v>
      </c>
      <c r="Z83" s="11">
        <f>('adjusted numbers'!Y83-'adjusted numbers'!Z83+('adjusted numbers'!Z83*0.05)+('adjusted numbers'!AA83*0.0025))/'adjusted numbers'!Y83</f>
        <v>0.13355052887500007</v>
      </c>
      <c r="AA83" s="11">
        <f>('underlying numbers'!Y83-'underlying numbers'!Z83+('underlying numbers'!Z83*0.05)+('underlying numbers'!AA83*0.0025))/'underlying numbers'!Y83</f>
        <v>0.16838701700000008</v>
      </c>
      <c r="AB83" s="1">
        <v>8101</v>
      </c>
      <c r="AC83" s="11">
        <f>('adjusted numbers'!AB83-'adjusted numbers'!AC83+('adjusted numbers'!AC83*0.05)+('adjusted numbers'!AD83*0.0025))/'adjusted numbers'!AB83</f>
        <v>0.10042125087499998</v>
      </c>
      <c r="AD83" s="11">
        <f>('underlying numbers'!AB83-'underlying numbers'!AC83+('underlying numbers'!AC83*0.05)+('underlying numbers'!AD83*0.0025))/'underlying numbers'!AB83</f>
        <v>0.12098877624999994</v>
      </c>
      <c r="AE83" s="1">
        <v>8546</v>
      </c>
      <c r="AF83" s="11">
        <f>('adjusted numbers'!AE83-'adjusted numbers'!AF83+('adjusted numbers'!AF83*0.05)+('adjusted numbers'!AG83*0.0025))/'adjusted numbers'!AE83</f>
        <v>9.2588084499999904E-2</v>
      </c>
      <c r="AG83" s="11">
        <f>('underlying numbers'!AE83-'underlying numbers'!AF83+('underlying numbers'!AF83*0.05)+('underlying numbers'!AG83*0.0025))/'underlying numbers'!AE83</f>
        <v>0.10979468599999992</v>
      </c>
    </row>
    <row r="84" spans="1:33" s="4" customFormat="1" x14ac:dyDescent="0.25">
      <c r="A84" s="4" t="s">
        <v>446</v>
      </c>
      <c r="B84" s="4" t="s">
        <v>433</v>
      </c>
      <c r="C84" t="s">
        <v>176</v>
      </c>
      <c r="D84" s="5">
        <f>SUM(D79:D83)</f>
        <v>32088</v>
      </c>
      <c r="E84" s="11">
        <f>('adjusted numbers'!D84-'adjusted numbers'!E84+('adjusted numbers'!E84*0.05)+('adjusted numbers'!F84*0.0025))/'adjusted numbers'!D84</f>
        <v>0.10995736907099216</v>
      </c>
      <c r="F84" s="11">
        <f>('underlying numbers'!D84-'underlying numbers'!E84+('underlying numbers'!E84*0.05)+('underlying numbers'!F84*0.0025))/'underlying numbers'!D84</f>
        <v>0.13454009746634243</v>
      </c>
      <c r="G84" s="5">
        <f t="shared" ref="G84:AE84" si="12">SUM(G79:G83)</f>
        <v>32135</v>
      </c>
      <c r="H84" s="11">
        <f>('adjusted numbers'!G84-'adjusted numbers'!H84+('adjusted numbers'!H84*0.05)+('adjusted numbers'!I84*0.0025))/'adjusted numbers'!G84</f>
        <v>0.11805298039520765</v>
      </c>
      <c r="I84" s="11">
        <f>('underlying numbers'!G84-'underlying numbers'!H84+('underlying numbers'!H84*0.05)+('underlying numbers'!I84*0.0025))/'underlying numbers'!G84</f>
        <v>0.1461634702816243</v>
      </c>
      <c r="J84" s="5">
        <f t="shared" si="12"/>
        <v>30571</v>
      </c>
      <c r="K84" s="11">
        <f>('adjusted numbers'!J84-'adjusted numbers'!K84+('adjusted numbers'!K84*0.05)+('adjusted numbers'!L84*0.0025))/'adjusted numbers'!J84</f>
        <v>0.12333707898314626</v>
      </c>
      <c r="L84" s="11">
        <f>('underlying numbers'!J84-'underlying numbers'!K84+('underlying numbers'!K84*0.05)+('underlying numbers'!L84*0.0025))/'underlying numbers'!J84</f>
        <v>0.15374613189583361</v>
      </c>
      <c r="M84" s="5">
        <f t="shared" si="12"/>
        <v>30278</v>
      </c>
      <c r="N84" s="11">
        <f>('adjusted numbers'!M84-'adjusted numbers'!N84+('adjusted numbers'!N84*0.05)+('adjusted numbers'!O84*0.0025))/'adjusted numbers'!M84</f>
        <v>0.13984787407887544</v>
      </c>
      <c r="O84" s="11">
        <f>('underlying numbers'!M84-'underlying numbers'!N84+('underlying numbers'!N84*0.05)+('underlying numbers'!O84*0.0025))/'underlying numbers'!M84</f>
        <v>0.17739447396526783</v>
      </c>
      <c r="P84" s="5">
        <f t="shared" si="12"/>
        <v>31456</v>
      </c>
      <c r="Q84" s="11">
        <f>('adjusted numbers'!P84-'adjusted numbers'!Q84+('adjusted numbers'!Q84*0.05)+('adjusted numbers'!R84*0.0025))/'adjusted numbers'!P84</f>
        <v>0.16014857207693275</v>
      </c>
      <c r="R84" s="11">
        <f>('underlying numbers'!P84-'underlying numbers'!Q84+('underlying numbers'!Q84*0.05)+('underlying numbers'!R84*0.0025))/'underlying numbers'!P84</f>
        <v>0.20637659328857763</v>
      </c>
      <c r="S84" s="5">
        <f t="shared" si="12"/>
        <v>31443</v>
      </c>
      <c r="T84" s="11">
        <f>('adjusted numbers'!S84-'adjusted numbers'!T84+('adjusted numbers'!T84*0.05)+('adjusted numbers'!U84*0.0025))/'adjusted numbers'!S84</f>
        <v>0.14244349770450504</v>
      </c>
      <c r="U84" s="11">
        <f>('underlying numbers'!S84-'underlying numbers'!T84+('underlying numbers'!T84*0.05)+('underlying numbers'!U84*0.0025))/'underlying numbers'!S84</f>
        <v>0.18106198505962381</v>
      </c>
      <c r="V84" s="5">
        <f t="shared" si="12"/>
        <v>33760</v>
      </c>
      <c r="W84" s="11">
        <f>('adjusted numbers'!V84-'adjusted numbers'!W84+('adjusted numbers'!W84*0.05)+('adjusted numbers'!X84*0.0025))/'adjusted numbers'!V84</f>
        <v>0.13886218917728446</v>
      </c>
      <c r="X84" s="11">
        <f>('underlying numbers'!V84-'underlying numbers'!W84+('underlying numbers'!W84*0.05)+('underlying numbers'!X84*0.0025))/'underlying numbers'!V84</f>
        <v>0.17594586817501476</v>
      </c>
      <c r="Y84" s="5">
        <f t="shared" si="12"/>
        <v>33586</v>
      </c>
      <c r="Z84" s="11">
        <f>('adjusted numbers'!Y84-'adjusted numbers'!Z84+('adjusted numbers'!Z84*0.05)+('adjusted numbers'!AA84*0.0025))/'adjusted numbers'!Y84</f>
        <v>0.12782230902923841</v>
      </c>
      <c r="AA84" s="11">
        <f>('underlying numbers'!Y84-'underlying numbers'!Z84+('underlying numbers'!Z84*0.05)+('underlying numbers'!AA84*0.0025))/'underlying numbers'!Y84</f>
        <v>0.16018609246840948</v>
      </c>
      <c r="AB84" s="5">
        <f t="shared" si="12"/>
        <v>34301</v>
      </c>
      <c r="AC84" s="11">
        <f>('adjusted numbers'!AB84-'adjusted numbers'!AC84+('adjusted numbers'!AC84*0.05)+('adjusted numbers'!AD84*0.0025))/'adjusted numbers'!AB84</f>
        <v>0.11264989345185634</v>
      </c>
      <c r="AD84" s="11">
        <f>('underlying numbers'!AB84-'underlying numbers'!AC84+('underlying numbers'!AC84*0.05)+('underlying numbers'!AD84*0.0025))/'underlying numbers'!AB84</f>
        <v>0.13848460252833736</v>
      </c>
      <c r="AE84" s="5">
        <f t="shared" si="12"/>
        <v>35811</v>
      </c>
      <c r="AF84" s="11">
        <f>('adjusted numbers'!AE84-'adjusted numbers'!AF84+('adjusted numbers'!AF84*0.05)+('adjusted numbers'!AG84*0.0025))/'adjusted numbers'!AE84</f>
        <v>0.10309995517372461</v>
      </c>
      <c r="AG84" s="11">
        <f>('underlying numbers'!AE84-'underlying numbers'!AF84+('underlying numbers'!AF84*0.05)+('underlying numbers'!AG84*0.0025))/'underlying numbers'!AE84</f>
        <v>0.12483741008167179</v>
      </c>
    </row>
    <row r="85" spans="1:33" x14ac:dyDescent="0.25">
      <c r="A85" t="s">
        <v>185</v>
      </c>
      <c r="B85" t="s">
        <v>186</v>
      </c>
      <c r="C85" t="s">
        <v>187</v>
      </c>
      <c r="D85" s="1">
        <v>3759</v>
      </c>
      <c r="E85" s="11">
        <f>('adjusted numbers'!D85-'adjusted numbers'!E85+('adjusted numbers'!E85*0.05)+('adjusted numbers'!F85*0.0025))/'adjusted numbers'!D85</f>
        <v>0.10602249999999998</v>
      </c>
      <c r="F85" s="11">
        <f>('underlying numbers'!D85-'underlying numbers'!E85+('underlying numbers'!E85*0.05)+('underlying numbers'!F85*0.0025))/'underlying numbers'!D85</f>
        <v>0.12896749999999993</v>
      </c>
      <c r="G85" s="1">
        <v>3551</v>
      </c>
      <c r="H85" s="11">
        <f>('adjusted numbers'!G85-'adjusted numbers'!H85+('adjusted numbers'!H85*0.05)+('adjusted numbers'!I85*0.0025))/'adjusted numbers'!G85</f>
        <v>0.10066374999999997</v>
      </c>
      <c r="I85" s="11">
        <f>('underlying numbers'!G85-'underlying numbers'!H85+('underlying numbers'!H85*0.05)+('underlying numbers'!I85*0.0025))/'underlying numbers'!G85</f>
        <v>0.12126999999999999</v>
      </c>
      <c r="J85" s="1">
        <v>3565</v>
      </c>
      <c r="K85" s="11">
        <f>('adjusted numbers'!J85-'adjusted numbers'!K85+('adjusted numbers'!K85*0.05)+('adjusted numbers'!L85*0.0025))/'adjusted numbers'!J85</f>
        <v>0.11919125000000005</v>
      </c>
      <c r="L85" s="11">
        <f>('underlying numbers'!J85-'underlying numbers'!K85+('underlying numbers'!K85*0.05)+('underlying numbers'!L85*0.0025))/'underlying numbers'!J85</f>
        <v>0.14775500000000003</v>
      </c>
      <c r="M85" s="1">
        <v>2950</v>
      </c>
      <c r="N85" s="11">
        <f>('adjusted numbers'!M85-'adjusted numbers'!N85+('adjusted numbers'!N85*0.05)+('adjusted numbers'!O85*0.0025))/'adjusted numbers'!M85</f>
        <v>0.12593624999999989</v>
      </c>
      <c r="O85" s="11">
        <f>('underlying numbers'!M85-'underlying numbers'!N85+('underlying numbers'!N85*0.05)+('underlying numbers'!O85*0.0025))/'underlying numbers'!M85</f>
        <v>0.15746999999999997</v>
      </c>
      <c r="P85" s="1">
        <v>2913</v>
      </c>
      <c r="Q85" s="11">
        <f>('adjusted numbers'!P85-'adjusted numbers'!Q85+('adjusted numbers'!Q85*0.05)+('adjusted numbers'!R85*0.0025))/'adjusted numbers'!P85</f>
        <v>0.14269866749999996</v>
      </c>
      <c r="R85" s="11">
        <f>('underlying numbers'!P85-'underlying numbers'!Q85+('underlying numbers'!Q85*0.05)+('underlying numbers'!R85*0.0025))/'underlying numbers'!P85</f>
        <v>0.18144952099999995</v>
      </c>
      <c r="S85" s="1">
        <v>3045</v>
      </c>
      <c r="T85" s="11">
        <f>('adjusted numbers'!S85-'adjusted numbers'!T85+('adjusted numbers'!T85*0.05)+('adjusted numbers'!U85*0.0025))/'adjusted numbers'!S85</f>
        <v>0.12965389787500001</v>
      </c>
      <c r="U85" s="11">
        <f>('underlying numbers'!S85-'underlying numbers'!T85+('underlying numbers'!T85*0.05)+('underlying numbers'!U85*0.0025))/'underlying numbers'!S85</f>
        <v>0.162797147</v>
      </c>
      <c r="V85" s="1">
        <v>3103</v>
      </c>
      <c r="W85" s="11">
        <f>('adjusted numbers'!V85-'adjusted numbers'!W85+('adjusted numbers'!W85*0.05)+('adjusted numbers'!X85*0.0025))/'adjusted numbers'!V85</f>
        <v>0.11244116937500002</v>
      </c>
      <c r="X85" s="11">
        <f>('underlying numbers'!V85-'underlying numbers'!W85+('underlying numbers'!W85*0.05)+('underlying numbers'!X85*0.0025))/'underlying numbers'!V85</f>
        <v>0.13819688250000003</v>
      </c>
      <c r="Y85" s="1">
        <v>2945</v>
      </c>
      <c r="Z85" s="11">
        <f>('adjusted numbers'!Y85-'adjusted numbers'!Z85+('adjusted numbers'!Z85*0.05)+('adjusted numbers'!AA85*0.0025))/'adjusted numbers'!Y85</f>
        <v>0.1057703853749999</v>
      </c>
      <c r="AA85" s="11">
        <f>('underlying numbers'!Y85-'underlying numbers'!Z85+('underlying numbers'!Z85*0.05)+('underlying numbers'!AA85*0.0025))/'underlying numbers'!Y85</f>
        <v>0.12866130724999991</v>
      </c>
      <c r="AB85" s="1">
        <v>2865</v>
      </c>
      <c r="AC85" s="11">
        <f>('adjusted numbers'!AB85-'adjusted numbers'!AC85+('adjusted numbers'!AC85*0.05)+('adjusted numbers'!AD85*0.0025))/'adjusted numbers'!AB85</f>
        <v>9.5921435249999965E-2</v>
      </c>
      <c r="AD85" s="11">
        <f>('underlying numbers'!AB85-'underlying numbers'!AC85+('underlying numbers'!AC85*0.05)+('underlying numbers'!AD85*0.0025))/'underlying numbers'!AB85</f>
        <v>0.11457150924999988</v>
      </c>
      <c r="AE85" s="1">
        <v>3203</v>
      </c>
      <c r="AF85" s="11">
        <f>('adjusted numbers'!AE85-'adjusted numbers'!AF85+('adjusted numbers'!AF85*0.05)+('adjusted numbers'!AG85*0.0025))/'adjusted numbers'!AE85</f>
        <v>9.5879687749999928E-2</v>
      </c>
      <c r="AG85" s="11">
        <f>('underlying numbers'!AE85-'underlying numbers'!AF85+('underlying numbers'!AF85*0.05)+('underlying numbers'!AG85*0.0025))/'underlying numbers'!AE85</f>
        <v>0.11450911649999997</v>
      </c>
    </row>
    <row r="86" spans="1:33" x14ac:dyDescent="0.25">
      <c r="A86" t="s">
        <v>188</v>
      </c>
      <c r="B86" t="s">
        <v>189</v>
      </c>
      <c r="C86" t="s">
        <v>187</v>
      </c>
      <c r="D86" s="1">
        <v>8445</v>
      </c>
      <c r="E86" s="11">
        <f>('adjusted numbers'!D86-'adjusted numbers'!E86+('adjusted numbers'!E86*0.05)+('adjusted numbers'!F86*0.0025))/'adjusted numbers'!D86</f>
        <v>0.10472155580224969</v>
      </c>
      <c r="F86" s="11">
        <f>('underlying numbers'!D86-'underlying numbers'!E86+('underlying numbers'!E86*0.05)+('underlying numbers'!F86*0.0025))/'underlying numbers'!D86</f>
        <v>0.12706558466548229</v>
      </c>
      <c r="G86" s="1">
        <v>8461</v>
      </c>
      <c r="H86" s="11">
        <f>('adjusted numbers'!G86-'adjusted numbers'!H86+('adjusted numbers'!H86*0.05)+('adjusted numbers'!I86*0.0025))/'adjusted numbers'!G86</f>
        <v>0.11203171374541987</v>
      </c>
      <c r="I86" s="11">
        <f>('underlying numbers'!G86-'underlying numbers'!H86+('underlying numbers'!H86*0.05)+('underlying numbers'!I86*0.0025))/'underlying numbers'!G86</f>
        <v>0.13752275203876577</v>
      </c>
      <c r="J86" s="1">
        <v>8472</v>
      </c>
      <c r="K86" s="11">
        <f>('adjusted numbers'!J86-'adjusted numbers'!K86+('adjusted numbers'!K86*0.05)+('adjusted numbers'!L86*0.0025))/'adjusted numbers'!J86</f>
        <v>0.13522734876652498</v>
      </c>
      <c r="L86" s="11">
        <f>('underlying numbers'!J86-'underlying numbers'!K86+('underlying numbers'!K86*0.05)+('underlying numbers'!L86*0.0025))/'underlying numbers'!J86</f>
        <v>0.17068556627714809</v>
      </c>
      <c r="M86" s="1">
        <v>7269</v>
      </c>
      <c r="N86" s="11">
        <f>('adjusted numbers'!M86-'adjusted numbers'!N86+('adjusted numbers'!N86*0.05)+('adjusted numbers'!O86*0.0025))/'adjusted numbers'!M86</f>
        <v>0.15973008460586055</v>
      </c>
      <c r="O86" s="11">
        <f>('underlying numbers'!M86-'underlying numbers'!N86+('underlying numbers'!N86*0.05)+('underlying numbers'!O86*0.0025))/'underlying numbers'!M86</f>
        <v>0.20576627149539153</v>
      </c>
      <c r="P86" s="1">
        <v>7464</v>
      </c>
      <c r="Q86" s="11">
        <f>('adjusted numbers'!P86-'adjusted numbers'!Q86+('adjusted numbers'!Q86*0.05)+('adjusted numbers'!R86*0.0025))/'adjusted numbers'!P86</f>
        <v>0.17093951137499999</v>
      </c>
      <c r="R86" s="11">
        <f>('underlying numbers'!P86-'underlying numbers'!Q86+('underlying numbers'!Q86*0.05)+('underlying numbers'!R86*0.0025))/'underlying numbers'!P86</f>
        <v>0.22180935400000007</v>
      </c>
      <c r="S86" s="1">
        <v>7837</v>
      </c>
      <c r="T86" s="11">
        <f>('adjusted numbers'!S86-'adjusted numbers'!T86+('adjusted numbers'!T86*0.05)+('adjusted numbers'!U86*0.0025))/'adjusted numbers'!S86</f>
        <v>0.15759856462499994</v>
      </c>
      <c r="U86" s="11">
        <f>('underlying numbers'!S86-'underlying numbers'!T86+('underlying numbers'!T86*0.05)+('underlying numbers'!U86*0.0025))/'underlying numbers'!S86</f>
        <v>0.20272679974999994</v>
      </c>
      <c r="V86" s="1">
        <v>8167</v>
      </c>
      <c r="W86" s="11">
        <f>('adjusted numbers'!V86-'adjusted numbers'!W86+('adjusted numbers'!W86*0.05)+('adjusted numbers'!X86*0.0025))/'adjusted numbers'!V86</f>
        <v>0.12288384837499995</v>
      </c>
      <c r="X86" s="11">
        <f>('underlying numbers'!V86-'underlying numbers'!W86+('underlying numbers'!W86*0.05)+('underlying numbers'!X86*0.0025))/'underlying numbers'!V86</f>
        <v>0.1531002622499999</v>
      </c>
      <c r="Y86" s="1">
        <v>7372</v>
      </c>
      <c r="Z86" s="11">
        <f>('adjusted numbers'!Y86-'adjusted numbers'!Z86+('adjusted numbers'!Z86*0.05)+('adjusted numbers'!AA86*0.0025))/'adjusted numbers'!Y86</f>
        <v>0.10624864937499999</v>
      </c>
      <c r="AA86" s="11">
        <f>('underlying numbers'!Y86-'underlying numbers'!Z86+('underlying numbers'!Z86*0.05)+('underlying numbers'!AA86*0.0025))/'underlying numbers'!Y86</f>
        <v>0.12932414024999994</v>
      </c>
      <c r="AB86" s="1">
        <v>7063</v>
      </c>
      <c r="AC86" s="11">
        <f>('adjusted numbers'!AB86-'adjusted numbers'!AC86+('adjusted numbers'!AC86*0.05)+('adjusted numbers'!AD86*0.0025))/'adjusted numbers'!AB86</f>
        <v>0.10365262074999997</v>
      </c>
      <c r="AD86" s="11">
        <f>('underlying numbers'!AB86-'underlying numbers'!AC86+('underlying numbers'!AC86*0.05)+('underlying numbers'!AD86*0.0025))/'underlying numbers'!AB86</f>
        <v>0.12562290599999995</v>
      </c>
      <c r="AE86" s="1">
        <v>7860</v>
      </c>
      <c r="AF86" s="11">
        <f>('adjusted numbers'!AE86-'adjusted numbers'!AF86+('adjusted numbers'!AF86*0.05)+('adjusted numbers'!AG86*0.0025))/'adjusted numbers'!AE86</f>
        <v>8.4985200000000011E-2</v>
      </c>
      <c r="AG86" s="11">
        <f>('underlying numbers'!AE86-'underlying numbers'!AF86+('underlying numbers'!AF86*0.05)+('underlying numbers'!AG86*0.0025))/'underlying numbers'!AE86</f>
        <v>9.8931601499999994E-2</v>
      </c>
    </row>
    <row r="87" spans="1:33" x14ac:dyDescent="0.25">
      <c r="A87" t="s">
        <v>190</v>
      </c>
      <c r="B87" t="s">
        <v>191</v>
      </c>
      <c r="C87" t="s">
        <v>187</v>
      </c>
      <c r="D87" s="6">
        <v>8272</v>
      </c>
      <c r="E87" s="11">
        <f>('adjusted numbers'!D87-'adjusted numbers'!E87+('adjusted numbers'!E87*0.05)+('adjusted numbers'!F87*0.0025))/'adjusted numbers'!D87</f>
        <v>0.12396367263056093</v>
      </c>
      <c r="F87" s="11">
        <f>('underlying numbers'!D87-'underlying numbers'!E87+('underlying numbers'!E87*0.05)+('underlying numbers'!F87*0.0025))/'underlying numbers'!D87</f>
        <v>0.1545832325918762</v>
      </c>
      <c r="G87" s="1">
        <v>8184</v>
      </c>
      <c r="H87" s="11">
        <f>('adjusted numbers'!G87-'adjusted numbers'!H87+('adjusted numbers'!H87*0.05)+('adjusted numbers'!I87*0.0025))/'adjusted numbers'!G87</f>
        <v>9.6937563538611812E-2</v>
      </c>
      <c r="I87" s="11">
        <f>('underlying numbers'!G87-'underlying numbers'!H87+('underlying numbers'!H87*0.05)+('underlying numbers'!I87*0.0025))/'underlying numbers'!G87</f>
        <v>0.1159552254398825</v>
      </c>
      <c r="J87" s="1">
        <v>7933</v>
      </c>
      <c r="K87" s="11">
        <f>('adjusted numbers'!J87-'adjusted numbers'!K87+('adjusted numbers'!K87*0.05)+('adjusted numbers'!L87*0.0025))/'adjusted numbers'!J87</f>
        <v>0.13025679755451919</v>
      </c>
      <c r="L87" s="11">
        <f>('underlying numbers'!J87-'underlying numbers'!K87+('underlying numbers'!K87*0.05)+('underlying numbers'!L87*0.0025))/'underlying numbers'!J87</f>
        <v>0.16362448695323356</v>
      </c>
      <c r="M87" s="1">
        <v>7466</v>
      </c>
      <c r="N87" s="11">
        <f>('adjusted numbers'!M87-'adjusted numbers'!N87+('adjusted numbers'!N87*0.05)+('adjusted numbers'!O87*0.0025))/'adjusted numbers'!M87</f>
        <v>0.1337433510246451</v>
      </c>
      <c r="O87" s="11">
        <f>('underlying numbers'!M87-'underlying numbers'!N87+('underlying numbers'!N87*0.05)+('underlying numbers'!O87*0.0025))/'underlying numbers'!M87</f>
        <v>0.16861695017412273</v>
      </c>
      <c r="P87" s="1">
        <v>7675</v>
      </c>
      <c r="Q87" s="11">
        <f>('adjusted numbers'!P87-'adjusted numbers'!Q87+('adjusted numbers'!Q87*0.05)+('adjusted numbers'!R87*0.0025))/'adjusted numbers'!P87</f>
        <v>0.13714066162499999</v>
      </c>
      <c r="R87" s="11">
        <f>('underlying numbers'!P87-'underlying numbers'!Q87+('underlying numbers'!Q87*0.05)+('underlying numbers'!R87*0.0025))/'underlying numbers'!P87</f>
        <v>0.17348102875000007</v>
      </c>
      <c r="S87" s="1">
        <v>7686</v>
      </c>
      <c r="T87" s="11">
        <f>('adjusted numbers'!S87-'adjusted numbers'!T87+('adjusted numbers'!T87*0.05)+('adjusted numbers'!U87*0.0025))/'adjusted numbers'!S87</f>
        <v>0.13522090474999993</v>
      </c>
      <c r="U87" s="11">
        <f>('underlying numbers'!S87-'underlying numbers'!T87+('underlying numbers'!T87*0.05)+('underlying numbers'!U87*0.0025))/'underlying numbers'!S87</f>
        <v>0.17074200299999998</v>
      </c>
      <c r="V87" s="1">
        <v>7916</v>
      </c>
      <c r="W87" s="11">
        <f>('adjusted numbers'!V87-'adjusted numbers'!W87+('adjusted numbers'!W87*0.05)+('adjusted numbers'!X87*0.0025))/'adjusted numbers'!V87</f>
        <v>0.119432275125</v>
      </c>
      <c r="X87" s="11">
        <f>('underlying numbers'!V87-'underlying numbers'!W87+('underlying numbers'!W87*0.05)+('underlying numbers'!X87*0.0025))/'underlying numbers'!V87</f>
        <v>0.14816630675000009</v>
      </c>
      <c r="Y87" s="1">
        <v>7886</v>
      </c>
      <c r="Z87" s="11">
        <f>('adjusted numbers'!Y87-'adjusted numbers'!Z87+('adjusted numbers'!Z87*0.05)+('adjusted numbers'!AA87*0.0025))/'adjusted numbers'!Y87</f>
        <v>0.10072848974999993</v>
      </c>
      <c r="AA87" s="11">
        <f>('underlying numbers'!Y87-'underlying numbers'!Z87+('underlying numbers'!Z87*0.05)+('underlying numbers'!AA87*0.0025))/'underlying numbers'!Y87</f>
        <v>0.12143194449999989</v>
      </c>
      <c r="AB87" s="1">
        <v>7367</v>
      </c>
      <c r="AC87" s="11">
        <f>('adjusted numbers'!AB87-'adjusted numbers'!AC87+('adjusted numbers'!AC87*0.05)+('adjusted numbers'!AD87*0.0025))/'adjusted numbers'!AB87</f>
        <v>9.5584517250000001E-2</v>
      </c>
      <c r="AD87" s="11">
        <f>('underlying numbers'!AB87-'underlying numbers'!AC87+('underlying numbers'!AC87*0.05)+('underlying numbers'!AD87*0.0025))/'underlying numbers'!AB87</f>
        <v>0.11407287099999999</v>
      </c>
      <c r="AE87" s="1">
        <v>8116</v>
      </c>
      <c r="AF87" s="11">
        <f>('adjusted numbers'!AE87-'adjusted numbers'!AF87+('adjusted numbers'!AF87*0.05)+('adjusted numbers'!AG87*0.0025))/'adjusted numbers'!AE87</f>
        <v>8.5167894375000053E-2</v>
      </c>
      <c r="AG87" s="11">
        <f>('underlying numbers'!AE87-'underlying numbers'!AF87+('underlying numbers'!AF87*0.05)+('underlying numbers'!AG87*0.0025))/'underlying numbers'!AE87</f>
        <v>9.9184042250000035E-2</v>
      </c>
    </row>
    <row r="88" spans="1:33" s="4" customFormat="1" x14ac:dyDescent="0.25">
      <c r="A88" s="4" t="s">
        <v>447</v>
      </c>
      <c r="B88" s="4" t="s">
        <v>433</v>
      </c>
      <c r="C88" t="s">
        <v>187</v>
      </c>
      <c r="D88" s="5">
        <f>SUM(D85:D87)</f>
        <v>20476</v>
      </c>
      <c r="E88" s="11">
        <f>('adjusted numbers'!D88-'adjusted numbers'!E88+('adjusted numbers'!E88*0.05)+('adjusted numbers'!F88*0.0025))/'adjusted numbers'!D88</f>
        <v>0.11273391366722013</v>
      </c>
      <c r="F88" s="11">
        <f>('underlying numbers'!D88-'underlying numbers'!E88+('underlying numbers'!E88*0.05)+('underlying numbers'!F88*0.0025))/'underlying numbers'!D88</f>
        <v>0.13853146097870667</v>
      </c>
      <c r="G88" s="5">
        <f t="shared" ref="G88:AE88" si="13">SUM(G85:G87)</f>
        <v>20196</v>
      </c>
      <c r="H88" s="11">
        <f>('adjusted numbers'!G88-'adjusted numbers'!H88+('adjusted numbers'!H88*0.05)+('adjusted numbers'!I88*0.0025))/'adjusted numbers'!G88</f>
        <v>0.10391633621756766</v>
      </c>
      <c r="I88" s="11">
        <f>('underlying numbers'!G88-'underlying numbers'!H88+('underlying numbers'!H88*0.05)+('underlying numbers'!I88*0.0025))/'underlying numbers'!G88</f>
        <v>0.12592529906912234</v>
      </c>
      <c r="J88" s="5">
        <f t="shared" si="13"/>
        <v>19970</v>
      </c>
      <c r="K88" s="11">
        <f>('adjusted numbers'!J88-'adjusted numbers'!K88+('adjusted numbers'!K88*0.05)+('adjusted numbers'!L88*0.0025))/'adjusted numbers'!J88</f>
        <v>0.13039008913370059</v>
      </c>
      <c r="L88" s="11">
        <f>('underlying numbers'!J88-'underlying numbers'!K88+('underlying numbers'!K88*0.05)+('underlying numbers'!L88*0.0025))/'underlying numbers'!J88</f>
        <v>0.16378706797696546</v>
      </c>
      <c r="M88" s="5">
        <f t="shared" si="13"/>
        <v>17685</v>
      </c>
      <c r="N88" s="11">
        <f>('adjusted numbers'!M88-'adjusted numbers'!N88+('adjusted numbers'!N88*0.05)+('adjusted numbers'!O88*0.0025))/'adjusted numbers'!M88</f>
        <v>0.14312229467062498</v>
      </c>
      <c r="O88" s="11">
        <f>('underlying numbers'!M88-'underlying numbers'!N88+('underlying numbers'!N88*0.05)+('underlying numbers'!O88*0.0025))/'underlying numbers'!M88</f>
        <v>0.18202689722929052</v>
      </c>
      <c r="P88" s="5">
        <f t="shared" si="13"/>
        <v>18052</v>
      </c>
      <c r="Q88" s="11">
        <f>('adjusted numbers'!P88-'adjusted numbers'!Q88+('adjusted numbers'!Q88*0.05)+('adjusted numbers'!R88*0.0025))/'adjusted numbers'!P88</f>
        <v>0.15201242573135249</v>
      </c>
      <c r="R88" s="11">
        <f>('underlying numbers'!P88-'underlying numbers'!Q88+('underlying numbers'!Q88*0.05)+('underlying numbers'!R88*0.0025))/'underlying numbers'!P88</f>
        <v>0.19474930027616053</v>
      </c>
      <c r="S88" s="5">
        <f t="shared" si="13"/>
        <v>18568</v>
      </c>
      <c r="T88" s="11">
        <f>('adjusted numbers'!S88-'adjusted numbers'!T88+('adjusted numbers'!T88*0.05)+('adjusted numbers'!U88*0.0025))/'adjusted numbers'!S88</f>
        <v>0.14375290520809994</v>
      </c>
      <c r="U88" s="11">
        <f>('underlying numbers'!S88-'underlying numbers'!T88+('underlying numbers'!T88*0.05)+('underlying numbers'!U88*0.0025))/'underlying numbers'!S88</f>
        <v>0.18293894212159353</v>
      </c>
      <c r="V88" s="5">
        <f t="shared" si="13"/>
        <v>19186</v>
      </c>
      <c r="W88" s="11">
        <f>('adjusted numbers'!V88-'adjusted numbers'!W88+('adjusted numbers'!W88*0.05)+('adjusted numbers'!X88*0.0025))/'adjusted numbers'!V88</f>
        <v>0.11977083436561811</v>
      </c>
      <c r="X88" s="11">
        <f>('underlying numbers'!V88-'underlying numbers'!W88+('underlying numbers'!W88*0.05)+('underlying numbers'!X88*0.0025))/'underlying numbers'!V88</f>
        <v>0.14865418807600592</v>
      </c>
      <c r="Y88" s="5">
        <f t="shared" si="13"/>
        <v>18203</v>
      </c>
      <c r="Z88" s="11">
        <f>('adjusted numbers'!Y88-'adjusted numbers'!Z88+('adjusted numbers'!Z88*0.05)+('adjusted numbers'!AA88*0.0025))/'adjusted numbers'!Y88</f>
        <v>0.10377979993904161</v>
      </c>
      <c r="AA88" s="11">
        <f>('underlying numbers'!Y88-'underlying numbers'!Z88+('underlying numbers'!Z88*0.05)+('underlying numbers'!AA88*0.0025))/'underlying numbers'!Y88</f>
        <v>0.12579780399391571</v>
      </c>
      <c r="AB88" s="5">
        <f t="shared" si="13"/>
        <v>17295</v>
      </c>
      <c r="AC88" s="11">
        <f>('adjusted numbers'!AB88-'adjusted numbers'!AC88+('adjusted numbers'!AC88*0.05)+('adjusted numbers'!AD88*0.0025))/'adjusted numbers'!AB88</f>
        <v>9.8935213121089882E-2</v>
      </c>
      <c r="AD88" s="11">
        <f>('underlying numbers'!AB88-'underlying numbers'!AC88+('underlying numbers'!AC88*0.05)+('underlying numbers'!AD88*0.0025))/'underlying numbers'!AB88</f>
        <v>0.1188723214649465</v>
      </c>
      <c r="AE88" s="5">
        <f t="shared" si="13"/>
        <v>19179</v>
      </c>
      <c r="AF88" s="11">
        <f>('adjusted numbers'!AE88-'adjusted numbers'!AF88+('adjusted numbers'!AF88*0.05)+('adjusted numbers'!AG88*0.0025))/'adjusted numbers'!AE88</f>
        <v>8.6881951228466092E-2</v>
      </c>
      <c r="AG88" s="11">
        <f>('underlying numbers'!AE88-'underlying numbers'!AF88+('underlying numbers'!AF88*0.05)+('underlying numbers'!AG88*0.0025))/'underlying numbers'!AE88</f>
        <v>0.10163995906149956</v>
      </c>
    </row>
    <row r="89" spans="1:33" x14ac:dyDescent="0.25">
      <c r="A89" t="s">
        <v>192</v>
      </c>
      <c r="B89" t="s">
        <v>193</v>
      </c>
      <c r="C89" t="s">
        <v>194</v>
      </c>
      <c r="D89" s="1">
        <v>2171</v>
      </c>
      <c r="E89" s="11">
        <f>('adjusted numbers'!D89-'adjusted numbers'!E89+('adjusted numbers'!E89*0.05)+('adjusted numbers'!F89*0.0025))/'adjusted numbers'!D89</f>
        <v>8.2135000000000027E-2</v>
      </c>
      <c r="F89" s="11">
        <f>('underlying numbers'!D89-'underlying numbers'!E89+('underlying numbers'!E89*0.05)+('underlying numbers'!F89*0.0025))/'underlying numbers'!D89</f>
        <v>9.4782500000000075E-2</v>
      </c>
      <c r="G89" s="1">
        <v>2206</v>
      </c>
      <c r="H89" s="11">
        <f>('adjusted numbers'!G89-'adjusted numbers'!H89+('adjusted numbers'!H89*0.05)+('adjusted numbers'!I89*0.0025))/'adjusted numbers'!G89</f>
        <v>9.8685000000000037E-2</v>
      </c>
      <c r="I89" s="11">
        <f>('underlying numbers'!G89-'underlying numbers'!H89+('underlying numbers'!H89*0.05)+('underlying numbers'!I89*0.0025))/'underlying numbers'!G89</f>
        <v>0.11844500000000002</v>
      </c>
      <c r="J89" s="1">
        <v>2167</v>
      </c>
      <c r="K89" s="11">
        <f>('adjusted numbers'!J89-'adjusted numbers'!K89+('adjusted numbers'!K89*0.05)+('adjusted numbers'!L89*0.0025))/'adjusted numbers'!J89</f>
        <v>9.6726249999999889E-2</v>
      </c>
      <c r="L89" s="11">
        <f>('underlying numbers'!J89-'underlying numbers'!K89+('underlying numbers'!K89*0.05)+('underlying numbers'!L89*0.0025))/'underlying numbers'!J89</f>
        <v>0.11565999999999993</v>
      </c>
      <c r="M89" s="1">
        <v>2190</v>
      </c>
      <c r="N89" s="11">
        <f>('adjusted numbers'!M89-'adjusted numbers'!N89+('adjusted numbers'!N89*0.05)+('adjusted numbers'!O89*0.0025))/'adjusted numbers'!M89</f>
        <v>7.2143750000000104E-2</v>
      </c>
      <c r="O89" s="11">
        <f>('underlying numbers'!M89-'underlying numbers'!N89+('underlying numbers'!N89*0.05)+('underlying numbers'!O89*0.0025))/'underlying numbers'!M89</f>
        <v>8.0462500000000117E-2</v>
      </c>
      <c r="P89" s="1">
        <v>2854</v>
      </c>
      <c r="Q89" s="11">
        <f>('adjusted numbers'!P89-'adjusted numbers'!Q89+('adjusted numbers'!Q89*0.05)+('adjusted numbers'!R89*0.0025))/'adjusted numbers'!P89</f>
        <v>0.13329974612499995</v>
      </c>
      <c r="R89" s="11">
        <f>('underlying numbers'!P89-'underlying numbers'!Q89+('underlying numbers'!Q89*0.05)+('underlying numbers'!R89*0.0025))/'underlying numbers'!P89</f>
        <v>0.16793709349999991</v>
      </c>
      <c r="S89" s="1">
        <v>2177</v>
      </c>
      <c r="T89" s="11">
        <f>('adjusted numbers'!S89-'adjusted numbers'!T89+('adjusted numbers'!T89*0.05)+('adjusted numbers'!U89*0.0025))/'adjusted numbers'!S89</f>
        <v>8.9765752250000039E-2</v>
      </c>
      <c r="U89" s="11">
        <f>('underlying numbers'!S89-'underlying numbers'!T89+('underlying numbers'!T89*0.05)+('underlying numbers'!U89*0.0025))/'underlying numbers'!S89</f>
        <v>0.10570282999999994</v>
      </c>
      <c r="V89" s="1">
        <v>2213</v>
      </c>
      <c r="W89" s="11">
        <f>('adjusted numbers'!V89-'adjusted numbers'!W89+('adjusted numbers'!W89*0.05)+('adjusted numbers'!X89*0.0025))/'adjusted numbers'!V89</f>
        <v>8.7114754499999975E-2</v>
      </c>
      <c r="X89" s="11">
        <f>('underlying numbers'!V89-'underlying numbers'!W89+('underlying numbers'!W89*0.05)+('underlying numbers'!X89*0.0025))/'underlying numbers'!V89</f>
        <v>0.10194190275000001</v>
      </c>
      <c r="Y89" s="1">
        <v>1971</v>
      </c>
      <c r="Z89" s="11">
        <f>('adjusted numbers'!Y89-'adjusted numbers'!Z89+('adjusted numbers'!Z89*0.05)+('adjusted numbers'!AA89*0.0025))/'adjusted numbers'!Y89</f>
        <v>7.9651198624999989E-2</v>
      </c>
      <c r="AA89" s="11">
        <f>('underlying numbers'!Y89-'underlying numbers'!Z89+('underlying numbers'!Z89*0.05)+('underlying numbers'!AA89*0.0025))/'underlying numbers'!Y89</f>
        <v>9.1288694999999989E-2</v>
      </c>
      <c r="AB89" s="1">
        <v>1897</v>
      </c>
      <c r="AC89" s="11">
        <f>('adjusted numbers'!AB89-'adjusted numbers'!AC89+('adjusted numbers'!AC89*0.05)+('adjusted numbers'!AD89*0.0025))/'adjusted numbers'!AB89</f>
        <v>7.9283074624999894E-2</v>
      </c>
      <c r="AD89" s="11">
        <f>('underlying numbers'!AB89-'underlying numbers'!AC89+('underlying numbers'!AC89*0.05)+('underlying numbers'!AD89*0.0025))/'underlying numbers'!AB89</f>
        <v>9.0743273249999881E-2</v>
      </c>
      <c r="AE89" s="1">
        <v>2291</v>
      </c>
      <c r="AF89" s="11">
        <f>('adjusted numbers'!AE89-'adjusted numbers'!AF89+('adjusted numbers'!AF89*0.05)+('adjusted numbers'!AG89*0.0025))/'adjusted numbers'!AE89</f>
        <v>8.3336427875000105E-2</v>
      </c>
      <c r="AG89" s="11">
        <f>('underlying numbers'!AE89-'underlying numbers'!AF89+('underlying numbers'!AF89*0.05)+('underlying numbers'!AG89*0.0025))/'underlying numbers'!AE89</f>
        <v>9.6541907000000024E-2</v>
      </c>
    </row>
    <row r="90" spans="1:33" x14ac:dyDescent="0.25">
      <c r="A90" t="s">
        <v>195</v>
      </c>
      <c r="B90" t="s">
        <v>196</v>
      </c>
      <c r="C90" t="s">
        <v>194</v>
      </c>
      <c r="D90" s="1">
        <v>1603</v>
      </c>
      <c r="E90" s="11">
        <f>('adjusted numbers'!D90-'adjusted numbers'!E90+('adjusted numbers'!E90*0.05)+('adjusted numbers'!F90*0.0025))/'adjusted numbers'!D90</f>
        <v>0.10132124999999999</v>
      </c>
      <c r="F90" s="11">
        <f>('underlying numbers'!D90-'underlying numbers'!E90+('underlying numbers'!E90*0.05)+('underlying numbers'!F90*0.0025))/'underlying numbers'!D90</f>
        <v>0.12220749999999993</v>
      </c>
      <c r="G90" s="1">
        <v>1594</v>
      </c>
      <c r="H90" s="11">
        <f>('adjusted numbers'!G90-'adjusted numbers'!H90+('adjusted numbers'!H90*0.05)+('adjusted numbers'!I90*0.0025))/'adjusted numbers'!G90</f>
        <v>0.12186624999999994</v>
      </c>
      <c r="I90" s="11">
        <f>('underlying numbers'!G90-'underlying numbers'!H90+('underlying numbers'!H90*0.05)+('underlying numbers'!I90*0.0025))/'underlying numbers'!G90</f>
        <v>0.15159499999999995</v>
      </c>
      <c r="J90" s="1">
        <v>1539</v>
      </c>
      <c r="K90" s="11">
        <f>('adjusted numbers'!J90-'adjusted numbers'!K90+('adjusted numbers'!K90*0.05)+('adjusted numbers'!L90*0.0025))/'adjusted numbers'!J90</f>
        <v>0.11657375000000002</v>
      </c>
      <c r="L90" s="11">
        <f>('underlying numbers'!J90-'underlying numbers'!K90+('underlying numbers'!K90*0.05)+('underlying numbers'!L90*0.0025))/'underlying numbers'!J90</f>
        <v>0.14402999999999994</v>
      </c>
      <c r="M90" s="1">
        <v>1454</v>
      </c>
      <c r="N90" s="11">
        <f>('adjusted numbers'!M90-'adjusted numbers'!N90+('adjusted numbers'!N90*0.05)+('adjusted numbers'!O90*0.0025))/'adjusted numbers'!M90</f>
        <v>0.12922375000000008</v>
      </c>
      <c r="O90" s="11">
        <f>('underlying numbers'!M90-'underlying numbers'!N90+('underlying numbers'!N90*0.05)+('underlying numbers'!O90*0.0025))/'underlying numbers'!M90</f>
        <v>0.16215749999999998</v>
      </c>
      <c r="P90" s="1">
        <v>1403</v>
      </c>
      <c r="Q90" s="11">
        <f>('adjusted numbers'!P90-'adjusted numbers'!Q90+('adjusted numbers'!Q90*0.05)+('adjusted numbers'!R90*0.0025))/'adjusted numbers'!P90</f>
        <v>0.12840253137500005</v>
      </c>
      <c r="R90" s="11">
        <f>('underlying numbers'!P90-'underlying numbers'!Q90+('underlying numbers'!Q90*0.05)+('underlying numbers'!R90*0.0025))/'underlying numbers'!P90</f>
        <v>0.16098539000000001</v>
      </c>
      <c r="S90" s="1">
        <v>1388</v>
      </c>
      <c r="T90" s="11">
        <f>('adjusted numbers'!S90-'adjusted numbers'!T90+('adjusted numbers'!T90*0.05)+('adjusted numbers'!U90*0.0025))/'adjusted numbers'!S90</f>
        <v>0.12398237250000002</v>
      </c>
      <c r="U90" s="11">
        <f>('underlying numbers'!S90-'underlying numbers'!T90+('underlying numbers'!T90*0.05)+('underlying numbers'!U90*0.0025))/'underlying numbers'!S90</f>
        <v>0.15466862200000001</v>
      </c>
      <c r="V90" s="1">
        <v>1514</v>
      </c>
      <c r="W90" s="11">
        <f>('adjusted numbers'!V90-'adjusted numbers'!W90+('adjusted numbers'!W90*0.05)+('adjusted numbers'!X90*0.0025))/'adjusted numbers'!V90</f>
        <v>0.10802506487499992</v>
      </c>
      <c r="X90" s="11">
        <f>('underlying numbers'!V90-'underlying numbers'!W90+('underlying numbers'!W90*0.05)+('underlying numbers'!X90*0.0025))/'underlying numbers'!V90</f>
        <v>0.13188403299999987</v>
      </c>
      <c r="Y90" s="1">
        <v>1631</v>
      </c>
      <c r="Z90" s="11">
        <f>('adjusted numbers'!Y90-'adjusted numbers'!Z90+('adjusted numbers'!Z90*0.05)+('adjusted numbers'!AA90*0.0025))/'adjusted numbers'!Y90</f>
        <v>8.5730443625000055E-2</v>
      </c>
      <c r="AA90" s="11">
        <f>('underlying numbers'!Y90-'underlying numbers'!Z90+('underlying numbers'!Z90*0.05)+('underlying numbers'!AA90*0.0025))/'underlying numbers'!Y90</f>
        <v>9.9981697250000029E-2</v>
      </c>
      <c r="AB90" s="1">
        <v>1610</v>
      </c>
      <c r="AC90" s="11">
        <f>('adjusted numbers'!AB90-'adjusted numbers'!AC90+('adjusted numbers'!AC90*0.05)+('adjusted numbers'!AD90*0.0025))/'adjusted numbers'!AB90</f>
        <v>9.3513974375000017E-2</v>
      </c>
      <c r="AD90" s="11">
        <f>('underlying numbers'!AB90-'underlying numbers'!AC90+('underlying numbers'!AC90*0.05)+('underlying numbers'!AD90*0.0025))/'underlying numbers'!AB90</f>
        <v>0.11108074425000002</v>
      </c>
      <c r="AE90" s="1">
        <v>1535</v>
      </c>
      <c r="AF90" s="11">
        <f>('adjusted numbers'!AE90-'adjusted numbers'!AF90+('adjusted numbers'!AF90*0.05)+('adjusted numbers'!AG90*0.0025))/'adjusted numbers'!AE90</f>
        <v>9.1218226499999971E-2</v>
      </c>
      <c r="AG90" s="11">
        <f>('underlying numbers'!AE90-'underlying numbers'!AF90+('underlying numbers'!AF90*0.05)+('underlying numbers'!AG90*0.0025))/'underlying numbers'!AE90</f>
        <v>0.10780291075000004</v>
      </c>
    </row>
    <row r="91" spans="1:33" x14ac:dyDescent="0.25">
      <c r="A91" t="s">
        <v>197</v>
      </c>
      <c r="B91" t="s">
        <v>198</v>
      </c>
      <c r="C91" t="s">
        <v>194</v>
      </c>
      <c r="D91" s="1">
        <v>1889</v>
      </c>
      <c r="E91" s="11">
        <f>('adjusted numbers'!D91-'adjusted numbers'!E91+('adjusted numbers'!E91*0.05)+('adjusted numbers'!F91*0.0025))/'adjusted numbers'!D91</f>
        <v>0.10346070606140838</v>
      </c>
      <c r="F91" s="11">
        <f>('underlying numbers'!D91-'underlying numbers'!E91+('underlying numbers'!E91*0.05)+('underlying numbers'!F91*0.0025))/'underlying numbers'!D91</f>
        <v>0.12527037850714692</v>
      </c>
      <c r="G91" s="1">
        <v>1891</v>
      </c>
      <c r="H91" s="11">
        <f>('adjusted numbers'!G91-'adjusted numbers'!H91+('adjusted numbers'!H91*0.05)+('adjusted numbers'!I91*0.0025))/'adjusted numbers'!G91</f>
        <v>0.11412260113696443</v>
      </c>
      <c r="I91" s="11">
        <f>('underlying numbers'!G91-'underlying numbers'!H91+('underlying numbers'!H91*0.05)+('underlying numbers'!I91*0.0025))/'underlying numbers'!G91</f>
        <v>0.14050614621893165</v>
      </c>
      <c r="J91" s="1">
        <v>1817</v>
      </c>
      <c r="K91" s="11">
        <f>('adjusted numbers'!J91-'adjusted numbers'!K91+('adjusted numbers'!K91*0.05)+('adjusted numbers'!L91*0.0025))/'adjusted numbers'!J91</f>
        <v>0.11450313497523365</v>
      </c>
      <c r="L91" s="11">
        <f>('underlying numbers'!J91-'underlying numbers'!K91+('underlying numbers'!K91*0.05)+('underlying numbers'!L91*0.0025))/'underlying numbers'!J91</f>
        <v>0.14105825123830459</v>
      </c>
      <c r="M91" s="1">
        <v>1827</v>
      </c>
      <c r="N91" s="11">
        <f>('adjusted numbers'!M91-'adjusted numbers'!N91+('adjusted numbers'!N91*0.05)+('adjusted numbers'!O91*0.0025))/'adjusted numbers'!M91</f>
        <v>0.12965998015873023</v>
      </c>
      <c r="O91" s="11">
        <f>('underlying numbers'!M91-'underlying numbers'!N91+('underlying numbers'!N91*0.05)+('underlying numbers'!O91*0.0025))/'underlying numbers'!M91</f>
        <v>0.16275453201970458</v>
      </c>
      <c r="P91" s="1">
        <v>2856</v>
      </c>
      <c r="Q91" s="11">
        <f>('adjusted numbers'!P91-'adjusted numbers'!Q91+('adjusted numbers'!Q91*0.05)+('adjusted numbers'!R91*0.0025))/'adjusted numbers'!P91</f>
        <v>0.12431240087499991</v>
      </c>
      <c r="R91" s="11">
        <f>('underlying numbers'!P91-'underlying numbers'!Q91+('underlying numbers'!Q91*0.05)+('underlying numbers'!R91*0.0025))/'underlying numbers'!P91</f>
        <v>0.1551496682499999</v>
      </c>
      <c r="S91" s="1">
        <v>2902</v>
      </c>
      <c r="T91" s="11">
        <f>('adjusted numbers'!S91-'adjusted numbers'!T91+('adjusted numbers'!T91*0.05)+('adjusted numbers'!U91*0.0025))/'adjusted numbers'!S91</f>
        <v>0.11631849874999994</v>
      </c>
      <c r="U91" s="11">
        <f>('underlying numbers'!S91-'underlying numbers'!T91+('underlying numbers'!T91*0.05)+('underlying numbers'!U91*0.0025))/'underlying numbers'!S91</f>
        <v>0.1437138345</v>
      </c>
      <c r="V91" s="1">
        <v>2959</v>
      </c>
      <c r="W91" s="11">
        <f>('adjusted numbers'!V91-'adjusted numbers'!W91+('adjusted numbers'!W91*0.05)+('adjusted numbers'!X91*0.0025))/'adjusted numbers'!V91</f>
        <v>9.5400904874999942E-2</v>
      </c>
      <c r="X91" s="11">
        <f>('underlying numbers'!V91-'underlying numbers'!W91+('underlying numbers'!W91*0.05)+('underlying numbers'!X91*0.0025))/'underlying numbers'!V91</f>
        <v>0.11380704274999998</v>
      </c>
      <c r="Y91" s="1">
        <v>3122</v>
      </c>
      <c r="Z91" s="11">
        <f>('adjusted numbers'!Y91-'adjusted numbers'!Z91+('adjusted numbers'!Z91*0.05)+('adjusted numbers'!AA91*0.0025))/'adjusted numbers'!Y91</f>
        <v>9.6566330875000023E-2</v>
      </c>
      <c r="AA91" s="11">
        <f>('underlying numbers'!Y91-'underlying numbers'!Z91+('underlying numbers'!Z91*0.05)+('underlying numbers'!AA91*0.0025))/'underlying numbers'!Y91</f>
        <v>0.11548210175000002</v>
      </c>
      <c r="AB91" s="1">
        <v>3027</v>
      </c>
      <c r="AC91" s="11">
        <f>('adjusted numbers'!AB91-'adjusted numbers'!AC91+('adjusted numbers'!AC91*0.05)+('adjusted numbers'!AD91*0.0025))/'adjusted numbers'!AB91</f>
        <v>0.1027589056249999</v>
      </c>
      <c r="AD91" s="11">
        <f>('underlying numbers'!AB91-'underlying numbers'!AC91+('underlying numbers'!AC91*0.05)+('underlying numbers'!AD91*0.0025))/'underlying numbers'!AB91</f>
        <v>0.12433430424999996</v>
      </c>
      <c r="AE91" s="1">
        <v>3078</v>
      </c>
      <c r="AF91" s="11">
        <f>('adjusted numbers'!AE91-'adjusted numbers'!AF91+('adjusted numbers'!AF91*0.05)+('adjusted numbers'!AG91*0.0025))/'adjusted numbers'!AE91</f>
        <v>9.0494657124999864E-2</v>
      </c>
      <c r="AG91" s="11">
        <f>('underlying numbers'!AE91-'underlying numbers'!AF91+('underlying numbers'!AF91*0.05)+('underlying numbers'!AG91*0.0025))/'underlying numbers'!AE91</f>
        <v>0.1067812144999999</v>
      </c>
    </row>
    <row r="92" spans="1:33" x14ac:dyDescent="0.25">
      <c r="A92" t="s">
        <v>199</v>
      </c>
      <c r="B92" t="s">
        <v>200</v>
      </c>
      <c r="C92" t="s">
        <v>194</v>
      </c>
      <c r="D92" s="1">
        <v>5736</v>
      </c>
      <c r="E92" s="11">
        <f>('adjusted numbers'!D92-'adjusted numbers'!E92+('adjusted numbers'!E92*0.05)+('adjusted numbers'!F92*0.0025))/'adjusted numbers'!D92</f>
        <v>0.1090082919281727</v>
      </c>
      <c r="F92" s="11">
        <f>('underlying numbers'!D92-'underlying numbers'!E92+('underlying numbers'!E92*0.05)+('underlying numbers'!F92*0.0025))/'underlying numbers'!D92</f>
        <v>0.13321585163877239</v>
      </c>
      <c r="G92" s="1">
        <v>5486</v>
      </c>
      <c r="H92" s="11">
        <f>('adjusted numbers'!G92-'adjusted numbers'!H92+('adjusted numbers'!H92*0.05)+('adjusted numbers'!I92*0.0025))/'adjusted numbers'!G92</f>
        <v>0.10606113379511507</v>
      </c>
      <c r="I92" s="11">
        <f>('underlying numbers'!G92-'underlying numbers'!H92+('underlying numbers'!H92*0.05)+('underlying numbers'!I92*0.0025))/'underlying numbers'!G92</f>
        <v>0.12901937613926401</v>
      </c>
      <c r="J92" s="1">
        <v>5205</v>
      </c>
      <c r="K92" s="11">
        <f>('adjusted numbers'!J92-'adjusted numbers'!K92+('adjusted numbers'!K92*0.05)+('adjusted numbers'!L92*0.0025))/'adjusted numbers'!J92</f>
        <v>0.10900192219020177</v>
      </c>
      <c r="L92" s="11">
        <f>('underlying numbers'!J92-'underlying numbers'!K92+('underlying numbers'!K92*0.05)+('underlying numbers'!L92*0.0025))/'underlying numbers'!J92</f>
        <v>0.13322226368876092</v>
      </c>
      <c r="M92" s="1">
        <v>5094</v>
      </c>
      <c r="N92" s="11">
        <f>('adjusted numbers'!M92-'adjusted numbers'!N92+('adjusted numbers'!N92*0.05)+('adjusted numbers'!O92*0.0025))/'adjusted numbers'!M92</f>
        <v>0.11404699818413837</v>
      </c>
      <c r="O92" s="11">
        <f>('underlying numbers'!M92-'underlying numbers'!N92+('underlying numbers'!N92*0.05)+('underlying numbers'!O92*0.0025))/'underlying numbers'!M92</f>
        <v>0.14044143943855542</v>
      </c>
      <c r="P92" s="1">
        <v>4814</v>
      </c>
      <c r="Q92" s="11">
        <f>('adjusted numbers'!P92-'adjusted numbers'!Q92+('adjusted numbers'!Q92*0.05)+('adjusted numbers'!R92*0.0025))/'adjusted numbers'!P92</f>
        <v>0.11539495687499997</v>
      </c>
      <c r="R92" s="11">
        <f>('underlying numbers'!P92-'underlying numbers'!Q92+('underlying numbers'!Q92*0.05)+('underlying numbers'!R92*0.0025))/'underlying numbers'!P92</f>
        <v>0.14237486574999997</v>
      </c>
      <c r="S92" s="1">
        <v>4834</v>
      </c>
      <c r="T92" s="11">
        <f>('adjusted numbers'!S92-'adjusted numbers'!T92+('adjusted numbers'!T92*0.05)+('adjusted numbers'!U92*0.0025))/'adjusted numbers'!S92</f>
        <v>0.10855677887499988</v>
      </c>
      <c r="U92" s="11">
        <f>('underlying numbers'!S92-'underlying numbers'!T92+('underlying numbers'!T92*0.05)+('underlying numbers'!U92*0.0025))/'underlying numbers'!S92</f>
        <v>0.13259559324999987</v>
      </c>
      <c r="V92" s="1">
        <v>5054</v>
      </c>
      <c r="W92" s="11">
        <f>('adjusted numbers'!V92-'adjusted numbers'!W92+('adjusted numbers'!W92*0.05)+('adjusted numbers'!X92*0.0025))/'adjusted numbers'!V92</f>
        <v>0.10064626162500007</v>
      </c>
      <c r="X92" s="11">
        <f>('underlying numbers'!V92-'underlying numbers'!W92+('underlying numbers'!W92*0.05)+('underlying numbers'!X92*0.0025))/'underlying numbers'!V92</f>
        <v>0.12130538924999998</v>
      </c>
      <c r="Y92" s="1">
        <v>5261</v>
      </c>
      <c r="Z92" s="11">
        <f>('adjusted numbers'!Y92-'adjusted numbers'!Z92+('adjusted numbers'!Z92*0.05)+('adjusted numbers'!AA92*0.0025))/'adjusted numbers'!Y92</f>
        <v>9.5762444375000019E-2</v>
      </c>
      <c r="AA92" s="11">
        <f>('underlying numbers'!Y92-'underlying numbers'!Z92+('underlying numbers'!Z92*0.05)+('underlying numbers'!AA92*0.0025))/'underlying numbers'!Y92</f>
        <v>0.11434137174999992</v>
      </c>
      <c r="AB92" s="1">
        <v>5227</v>
      </c>
      <c r="AC92" s="11">
        <f>('adjusted numbers'!AB92-'adjusted numbers'!AC92+('adjusted numbers'!AC92*0.05)+('adjusted numbers'!AD92*0.0025))/'adjusted numbers'!AB92</f>
        <v>9.2109011249999859E-2</v>
      </c>
      <c r="AD92" s="11">
        <f>('underlying numbers'!AB92-'underlying numbers'!AC92+('underlying numbers'!AC92*0.05)+('underlying numbers'!AD92*0.0025))/'underlying numbers'!AB92</f>
        <v>0.10911279399999989</v>
      </c>
      <c r="AE92" s="1">
        <v>5385</v>
      </c>
      <c r="AF92" s="11">
        <f>('adjusted numbers'!AE92-'adjusted numbers'!AF92+('adjusted numbers'!AF92*0.05)+('adjusted numbers'!AG92*0.0025))/'adjusted numbers'!AE92</f>
        <v>8.0207964749999999E-2</v>
      </c>
      <c r="AG92" s="11">
        <f>('underlying numbers'!AE92-'underlying numbers'!AF92+('underlying numbers'!AF92*0.05)+('underlying numbers'!AG92*0.0025))/'underlying numbers'!AE92</f>
        <v>9.2072858499999868E-2</v>
      </c>
    </row>
    <row r="93" spans="1:33" x14ac:dyDescent="0.25">
      <c r="A93" t="s">
        <v>201</v>
      </c>
      <c r="B93" t="s">
        <v>202</v>
      </c>
      <c r="C93" t="s">
        <v>194</v>
      </c>
      <c r="D93" s="1">
        <v>4231</v>
      </c>
      <c r="E93" s="11">
        <f>('adjusted numbers'!D93-'adjusted numbers'!E93+('adjusted numbers'!E93*0.05)+('adjusted numbers'!F93*0.0025))/'adjusted numbers'!D93</f>
        <v>0.10003828586622561</v>
      </c>
      <c r="F93" s="11">
        <f>('underlying numbers'!D93-'underlying numbers'!E93+('underlying numbers'!E93*0.05)+('underlying numbers'!F93*0.0025))/'underlying numbers'!D93</f>
        <v>0.12035258508626813</v>
      </c>
      <c r="G93" s="1">
        <v>4259</v>
      </c>
      <c r="H93" s="11">
        <f>('adjusted numbers'!G93-'adjusted numbers'!H93+('adjusted numbers'!H93*0.05)+('adjusted numbers'!I93*0.0025))/'adjusted numbers'!G93</f>
        <v>0.1067976262033342</v>
      </c>
      <c r="I93" s="11">
        <f>('underlying numbers'!G93-'underlying numbers'!H93+('underlying numbers'!H93*0.05)+('underlying numbers'!I93*0.0025))/'underlying numbers'!G93</f>
        <v>0.13001660542380847</v>
      </c>
      <c r="J93" s="1">
        <v>4251</v>
      </c>
      <c r="K93" s="11">
        <f>('adjusted numbers'!J93-'adjusted numbers'!K93+('adjusted numbers'!K93*0.05)+('adjusted numbers'!L93*0.0025))/'adjusted numbers'!J93</f>
        <v>0.11757848123970846</v>
      </c>
      <c r="L93" s="11">
        <f>('underlying numbers'!J93-'underlying numbers'!K93+('underlying numbers'!K93*0.05)+('underlying numbers'!L93*0.0025))/'underlying numbers'!J93</f>
        <v>0.1454329404845921</v>
      </c>
      <c r="M93" s="1">
        <v>4211</v>
      </c>
      <c r="N93" s="11">
        <f>('adjusted numbers'!M93-'adjusted numbers'!N93+('adjusted numbers'!N93*0.05)+('adjusted numbers'!O93*0.0025))/'adjusted numbers'!M93</f>
        <v>0.11892377790311102</v>
      </c>
      <c r="O93" s="11">
        <f>('underlying numbers'!M93-'underlying numbers'!N93+('underlying numbers'!N93*0.05)+('underlying numbers'!O93*0.0025))/'underlying numbers'!M93</f>
        <v>0.14736295179292355</v>
      </c>
      <c r="P93" s="1">
        <v>4135</v>
      </c>
      <c r="Q93" s="11">
        <f>('adjusted numbers'!P93-'adjusted numbers'!Q93+('adjusted numbers'!Q93*0.05)+('adjusted numbers'!R93*0.0025))/'adjusted numbers'!P93</f>
        <v>0.12776693987500001</v>
      </c>
      <c r="R93" s="11">
        <f>('underlying numbers'!P93-'underlying numbers'!Q93+('underlying numbers'!Q93*0.05)+('underlying numbers'!R93*0.0025))/'underlying numbers'!P93</f>
        <v>0.16003447799999998</v>
      </c>
      <c r="S93" s="1">
        <v>4020</v>
      </c>
      <c r="T93" s="11">
        <f>('adjusted numbers'!S93-'adjusted numbers'!T93+('adjusted numbers'!T93*0.05)+('adjusted numbers'!U93*0.0025))/'adjusted numbers'!S93</f>
        <v>0.10365513499999993</v>
      </c>
      <c r="U93" s="11">
        <f>('underlying numbers'!S93-'underlying numbers'!T93+('underlying numbers'!T93*0.05)+('underlying numbers'!U93*0.0025))/'underlying numbers'!S93</f>
        <v>0.12551177774999994</v>
      </c>
      <c r="V93" s="1">
        <v>4356</v>
      </c>
      <c r="W93" s="11">
        <f>('adjusted numbers'!V93-'adjusted numbers'!W93+('adjusted numbers'!W93*0.05)+('adjusted numbers'!X93*0.0025))/'adjusted numbers'!V93</f>
        <v>9.3973579000000043E-2</v>
      </c>
      <c r="X93" s="11">
        <f>('underlying numbers'!V93-'underlying numbers'!W93+('underlying numbers'!W93*0.05)+('underlying numbers'!X93*0.0025))/'underlying numbers'!V93</f>
        <v>0.11170172850000012</v>
      </c>
      <c r="Y93" s="1">
        <v>4471</v>
      </c>
      <c r="Z93" s="11">
        <f>('adjusted numbers'!Y93-'adjusted numbers'!Z93+('adjusted numbers'!Z93*0.05)+('adjusted numbers'!AA93*0.0025))/'adjusted numbers'!Y93</f>
        <v>8.8142198375000147E-2</v>
      </c>
      <c r="AA93" s="11">
        <f>('underlying numbers'!Y93-'underlying numbers'!Z93+('underlying numbers'!Z93*0.05)+('underlying numbers'!AA93*0.0025))/'underlying numbers'!Y93</f>
        <v>0.10335160525000009</v>
      </c>
      <c r="AB93" s="1">
        <v>6773</v>
      </c>
      <c r="AC93" s="11">
        <f>('adjusted numbers'!AB93-'adjusted numbers'!AC93+('adjusted numbers'!AC93*0.05)+('adjusted numbers'!AD93*0.0025))/'adjusted numbers'!AB93</f>
        <v>8.6783024124999997E-2</v>
      </c>
      <c r="AD93" s="11">
        <f>('underlying numbers'!AB93-'underlying numbers'!AC93+('underlying numbers'!AC93*0.05)+('underlying numbers'!AD93*0.0025))/'underlying numbers'!AB93</f>
        <v>0.10144695799999992</v>
      </c>
      <c r="AE93" s="1">
        <v>4499</v>
      </c>
      <c r="AF93" s="11">
        <f>('adjusted numbers'!AE93-'adjusted numbers'!AF93+('adjusted numbers'!AF93*0.05)+('adjusted numbers'!AG93*0.0025))/'adjusted numbers'!AE93</f>
        <v>7.683812775000004E-2</v>
      </c>
      <c r="AG93" s="11">
        <f>('underlying numbers'!AE93-'underlying numbers'!AF93+('underlying numbers'!AF93*0.05)+('underlying numbers'!AG93*0.0025))/'underlying numbers'!AE93</f>
        <v>8.7247638000000044E-2</v>
      </c>
    </row>
    <row r="94" spans="1:33" s="4" customFormat="1" x14ac:dyDescent="0.25">
      <c r="A94" s="4" t="s">
        <v>448</v>
      </c>
      <c r="B94" s="4" t="s">
        <v>433</v>
      </c>
      <c r="C94" t="s">
        <v>194</v>
      </c>
      <c r="D94" s="5">
        <f>SUM(D89:D93)</f>
        <v>15630</v>
      </c>
      <c r="E94" s="11">
        <f>('adjusted numbers'!D94-'adjusted numbers'!E94+('adjusted numbers'!E94*0.05)+('adjusted numbers'!F94*0.0025))/'adjusted numbers'!D94</f>
        <v>0.10138860348688405</v>
      </c>
      <c r="F94" s="11">
        <f>('underlying numbers'!D94-'underlying numbers'!E94+('underlying numbers'!E94*0.05)+('underlying numbers'!F94*0.0025))/'underlying numbers'!D94</f>
        <v>0.12230614763275738</v>
      </c>
      <c r="G94" s="5">
        <f t="shared" ref="G94:AE94" si="14">SUM(G89:G93)</f>
        <v>15436</v>
      </c>
      <c r="H94" s="11">
        <f>('adjusted numbers'!G94-'adjusted numbers'!H94+('adjusted numbers'!H94*0.05)+('adjusted numbers'!I94*0.0025))/'adjusted numbers'!G94</f>
        <v>0.10782989254016591</v>
      </c>
      <c r="I94" s="11">
        <f>('underlying numbers'!G94-'underlying numbers'!H94+('underlying numbers'!H94*0.05)+('underlying numbers'!I94*0.0025))/'underlying numbers'!G94</f>
        <v>0.13152178300725589</v>
      </c>
      <c r="J94" s="5">
        <f t="shared" si="14"/>
        <v>14979</v>
      </c>
      <c r="K94" s="11">
        <f>('adjusted numbers'!J94-'adjusted numbers'!K94+('adjusted numbers'!K94*0.05)+('adjusted numbers'!L94*0.0025))/'adjusted numbers'!J94</f>
        <v>0.1111052880699647</v>
      </c>
      <c r="L94" s="11">
        <f>('underlying numbers'!J94-'underlying numbers'!K94+('underlying numbers'!K94*0.05)+('underlying numbers'!L94*0.0025))/'underlying numbers'!J94</f>
        <v>0.13620786067160695</v>
      </c>
      <c r="M94" s="5">
        <f t="shared" si="14"/>
        <v>14776</v>
      </c>
      <c r="N94" s="11">
        <f>('adjusted numbers'!M94-'adjusted numbers'!N94+('adjusted numbers'!N94*0.05)+('adjusted numbers'!O94*0.0025))/'adjusted numbers'!M94</f>
        <v>0.11265013307051998</v>
      </c>
      <c r="O94" s="11">
        <f>('underlying numbers'!M94-'underlying numbers'!N94+('underlying numbers'!N94*0.05)+('underlying numbers'!O94*0.0025))/'underlying numbers'!M94</f>
        <v>0.13842017409989193</v>
      </c>
      <c r="P94" s="5">
        <f t="shared" si="14"/>
        <v>16062</v>
      </c>
      <c r="Q94" s="11">
        <f>('adjusted numbers'!P94-'adjusted numbers'!Q94+('adjusted numbers'!Q94*0.05)+('adjusted numbers'!R94*0.0025))/'adjusted numbers'!P94</f>
        <v>0.12448325629674076</v>
      </c>
      <c r="R94" s="11">
        <f>('underlying numbers'!P94-'underlying numbers'!Q94+('underlying numbers'!Q94*0.05)+('underlying numbers'!R94*0.0025))/'underlying numbers'!P94</f>
        <v>0.15536032809061756</v>
      </c>
      <c r="S94" s="5">
        <f t="shared" si="14"/>
        <v>15321</v>
      </c>
      <c r="T94" s="11">
        <f>('adjusted numbers'!S94-'adjusted numbers'!T94+('adjusted numbers'!T94*0.05)+('adjusted numbers'!U94*0.0025))/'adjusted numbers'!S94</f>
        <v>0.10746824429426921</v>
      </c>
      <c r="U94" s="11">
        <f>('underlying numbers'!S94-'underlying numbers'!T94+('underlying numbers'!T94*0.05)+('underlying numbers'!U94*0.0025))/'underlying numbers'!S94</f>
        <v>0.13102128453041564</v>
      </c>
      <c r="V94" s="5">
        <f t="shared" si="14"/>
        <v>16096</v>
      </c>
      <c r="W94" s="11">
        <f>('adjusted numbers'!V94-'adjusted numbers'!W94+('adjusted numbers'!W94*0.05)+('adjusted numbers'!X94*0.0025))/'adjusted numbers'!V94</f>
        <v>9.6709821932848092E-2</v>
      </c>
      <c r="X94" s="11">
        <f>('underlying numbers'!V94-'underlying numbers'!W94+('underlying numbers'!W94*0.05)+('underlying numbers'!X94*0.0025))/'underlying numbers'!V94</f>
        <v>0.11566072706638283</v>
      </c>
      <c r="Y94" s="5">
        <f t="shared" si="14"/>
        <v>16456</v>
      </c>
      <c r="Z94" s="11">
        <f>('adjusted numbers'!Y94-'adjusted numbers'!Z94+('adjusted numbers'!Z94*0.05)+('adjusted numbers'!AA94*0.0025))/'adjusted numbers'!Y94</f>
        <v>9.0920572424981791E-2</v>
      </c>
      <c r="AA94" s="11">
        <f>('underlying numbers'!Y94-'underlying numbers'!Z94+('underlying numbers'!Z94*0.05)+('underlying numbers'!AA94*0.0025))/'underlying numbers'!Y94</f>
        <v>0.10738759550150406</v>
      </c>
      <c r="AB94" s="5">
        <f t="shared" si="14"/>
        <v>18534</v>
      </c>
      <c r="AC94" s="11">
        <f>('adjusted numbers'!AB94-'adjusted numbers'!AC94+('adjusted numbers'!AC94*0.05)+('adjusted numbers'!AD94*0.0025))/'adjusted numbers'!AB94</f>
        <v>9.0711337155315735E-2</v>
      </c>
      <c r="AD94" s="11">
        <f>('underlying numbers'!AB94-'underlying numbers'!AC94+('underlying numbers'!AC94*0.05)+('underlying numbers'!AD94*0.0025))/'underlying numbers'!AB94</f>
        <v>0.10708820261867366</v>
      </c>
      <c r="AE94" s="5">
        <f t="shared" si="14"/>
        <v>16788</v>
      </c>
      <c r="AF94" s="11">
        <f>('adjusted numbers'!AE94-'adjusted numbers'!AF94+('adjusted numbers'!AF94*0.05)+('adjusted numbers'!AG94*0.0025))/'adjusted numbers'!AE94</f>
        <v>8.2624548218720104E-2</v>
      </c>
      <c r="AG94" s="11">
        <f>('underlying numbers'!AE94-'underlying numbers'!AF94+('underlying numbers'!AF94*0.05)+('underlying numbers'!AG94*0.0025))/'underlying numbers'!AE94</f>
        <v>9.5524602189286878E-2</v>
      </c>
    </row>
    <row r="95" spans="1:33" x14ac:dyDescent="0.25">
      <c r="A95" t="s">
        <v>203</v>
      </c>
      <c r="B95" t="s">
        <v>204</v>
      </c>
      <c r="C95" t="s">
        <v>205</v>
      </c>
      <c r="D95" s="1">
        <v>7152</v>
      </c>
      <c r="E95" s="11">
        <f>('adjusted numbers'!D95-'adjusted numbers'!E95+('adjusted numbers'!E95*0.05)+('adjusted numbers'!F95*0.0025))/'adjusted numbers'!D95</f>
        <v>0.10205697252516778</v>
      </c>
      <c r="F95" s="11">
        <f>('underlying numbers'!D95-'underlying numbers'!E95+('underlying numbers'!E95*0.05)+('underlying numbers'!F95*0.0025))/'underlying numbers'!D95</f>
        <v>0.12316811661073819</v>
      </c>
      <c r="G95" s="1">
        <v>7361</v>
      </c>
      <c r="H95" s="11">
        <f>('adjusted numbers'!G95-'adjusted numbers'!H95+('adjusted numbers'!H95*0.05)+('adjusted numbers'!I95*0.0025))/'adjusted numbers'!G95</f>
        <v>0.10827823138839829</v>
      </c>
      <c r="I95" s="11">
        <f>('underlying numbers'!G95-'underlying numbers'!H95+('underlying numbers'!H95*0.05)+('underlying numbers'!I95*0.0025))/'underlying numbers'!G95</f>
        <v>0.13208055631028381</v>
      </c>
      <c r="J95" s="1">
        <v>7110</v>
      </c>
      <c r="K95" s="11">
        <f>('adjusted numbers'!J95-'adjusted numbers'!K95+('adjusted numbers'!K95*0.05)+('adjusted numbers'!L95*0.0025))/'adjusted numbers'!J95</f>
        <v>0.11317456469760864</v>
      </c>
      <c r="L95" s="11">
        <f>('underlying numbers'!J95-'underlying numbers'!K95+('underlying numbers'!K95*0.05)+('underlying numbers'!L95*0.0025))/'underlying numbers'!J95</f>
        <v>0.13909996237693337</v>
      </c>
      <c r="M95" s="1">
        <v>6993</v>
      </c>
      <c r="N95" s="11">
        <f>('adjusted numbers'!M95-'adjusted numbers'!N95+('adjusted numbers'!N95*0.05)+('adjusted numbers'!O95*0.0025))/'adjusted numbers'!M95</f>
        <v>0.13400470559845601</v>
      </c>
      <c r="O95" s="11">
        <f>('underlying numbers'!M95-'underlying numbers'!N95+('underlying numbers'!N95*0.05)+('underlying numbers'!O95*0.0025))/'underlying numbers'!M95</f>
        <v>0.16889833690833744</v>
      </c>
      <c r="P95" s="1">
        <v>6741</v>
      </c>
      <c r="Q95" s="11">
        <f>('adjusted numbers'!P95-'adjusted numbers'!Q95+('adjusted numbers'!Q95*0.05)+('adjusted numbers'!R95*0.0025))/'adjusted numbers'!P95</f>
        <v>0.14833535187500002</v>
      </c>
      <c r="R95" s="11">
        <f>('underlying numbers'!P95-'underlying numbers'!Q95+('underlying numbers'!Q95*0.05)+('underlying numbers'!R95*0.0025))/'underlying numbers'!P95</f>
        <v>0.18940213549999999</v>
      </c>
      <c r="S95" s="1">
        <v>6296</v>
      </c>
      <c r="T95" s="11">
        <f>('adjusted numbers'!S95-'adjusted numbers'!T95+('adjusted numbers'!T95*0.05)+('adjusted numbers'!U95*0.0025))/'adjusted numbers'!S95</f>
        <v>9.775870025000015E-2</v>
      </c>
      <c r="U95" s="11">
        <f>('underlying numbers'!S95-'underlying numbers'!T95+('underlying numbers'!T95*0.05)+('underlying numbers'!U95*0.0025))/'underlying numbers'!S95</f>
        <v>0.11711523800000014</v>
      </c>
      <c r="V95" s="6">
        <v>5872</v>
      </c>
      <c r="W95" s="11">
        <f>('adjusted numbers'!V95-'adjusted numbers'!W95+('adjusted numbers'!W95*0.05)+('adjusted numbers'!X95*0.0025))/'adjusted numbers'!V95</f>
        <v>0.14186073739782024</v>
      </c>
      <c r="X95" s="11">
        <f>('underlying numbers'!V95-'underlying numbers'!W95+('underlying numbers'!W95*0.05)+('underlying numbers'!X95*0.0025))/'underlying numbers'!V95</f>
        <v>0.18024097411444143</v>
      </c>
      <c r="Y95" s="1">
        <v>7339</v>
      </c>
      <c r="Z95" s="11">
        <f>('adjusted numbers'!Y95-'adjusted numbers'!Z95+('adjusted numbers'!Z95*0.05)+('adjusted numbers'!AA95*0.0025))/'adjusted numbers'!Y95</f>
        <v>0.11484757737499997</v>
      </c>
      <c r="AA95" s="11">
        <f>('underlying numbers'!Y95-'underlying numbers'!Z95+('underlying numbers'!Z95*0.05)+('underlying numbers'!AA95*0.0025))/'underlying numbers'!Y95</f>
        <v>0.14160037775000001</v>
      </c>
      <c r="AB95" s="1">
        <v>7541</v>
      </c>
      <c r="AC95" s="11">
        <f>('adjusted numbers'!AB95-'adjusted numbers'!AC95+('adjusted numbers'!AC95*0.05)+('adjusted numbers'!AD95*0.0025))/'adjusted numbers'!AB95</f>
        <v>0.10323377675000012</v>
      </c>
      <c r="AD95" s="11">
        <f>('underlying numbers'!AB95-'underlying numbers'!AC95+('underlying numbers'!AC95*0.05)+('underlying numbers'!AD95*0.0025))/'underlying numbers'!AB95</f>
        <v>0.12498302800000013</v>
      </c>
      <c r="AE95" s="1">
        <v>7722</v>
      </c>
      <c r="AF95" s="11">
        <f>('adjusted numbers'!AE95-'adjusted numbers'!AF95+('adjusted numbers'!AF95*0.05)+('adjusted numbers'!AG95*0.0025))/'adjusted numbers'!AE95</f>
        <v>0.10524486424999997</v>
      </c>
      <c r="AG95" s="11">
        <f>('underlying numbers'!AE95-'underlying numbers'!AF95+('underlying numbers'!AF95*0.05)+('underlying numbers'!AG95*0.0025))/'underlying numbers'!AE95</f>
        <v>0.12787579849999997</v>
      </c>
    </row>
    <row r="96" spans="1:33" x14ac:dyDescent="0.25">
      <c r="A96" t="s">
        <v>206</v>
      </c>
      <c r="B96" t="s">
        <v>207</v>
      </c>
      <c r="C96" t="s">
        <v>205</v>
      </c>
      <c r="D96" s="1">
        <v>6984</v>
      </c>
      <c r="E96" s="11">
        <f>('adjusted numbers'!D96-'adjusted numbers'!E96+('adjusted numbers'!E96*0.05)+('adjusted numbers'!F96*0.0025))/'adjusted numbers'!D96</f>
        <v>7.604586787657508E-2</v>
      </c>
      <c r="F96" s="11">
        <f>('underlying numbers'!D96-'underlying numbers'!E96+('underlying numbers'!E96*0.05)+('underlying numbers'!F96*0.0025))/'underlying numbers'!D96</f>
        <v>8.6135839060710345E-2</v>
      </c>
      <c r="G96" s="1">
        <v>7204</v>
      </c>
      <c r="H96" s="11">
        <f>('adjusted numbers'!G96-'adjusted numbers'!H96+('adjusted numbers'!H96*0.05)+('adjusted numbers'!I96*0.0025))/'adjusted numbers'!G96</f>
        <v>7.6934447355635815E-2</v>
      </c>
      <c r="I96" s="11">
        <f>('underlying numbers'!G96-'underlying numbers'!H96+('underlying numbers'!H96*0.05)+('underlying numbers'!I96*0.0025))/'underlying numbers'!G96</f>
        <v>8.7387979941699057E-2</v>
      </c>
      <c r="J96" s="1">
        <v>7083</v>
      </c>
      <c r="K96" s="11">
        <f>('adjusted numbers'!J96-'adjusted numbers'!K96+('adjusted numbers'!K96*0.05)+('adjusted numbers'!L96*0.0025))/'adjusted numbers'!J96</f>
        <v>8.2708818120852429E-2</v>
      </c>
      <c r="L96" s="11">
        <f>('underlying numbers'!J96-'underlying numbers'!K96+('underlying numbers'!K96*0.05)+('underlying numbers'!L96*0.0025))/'underlying numbers'!J96</f>
        <v>9.5648836651136146E-2</v>
      </c>
      <c r="M96" s="1">
        <v>6852</v>
      </c>
      <c r="N96" s="11">
        <f>('adjusted numbers'!M96-'adjusted numbers'!N96+('adjusted numbers'!N96*0.05)+('adjusted numbers'!O96*0.0025))/'adjusted numbers'!M96</f>
        <v>9.7643463404845407E-2</v>
      </c>
      <c r="O96" s="11">
        <f>('underlying numbers'!M96-'underlying numbers'!N96+('underlying numbers'!N96*0.05)+('underlying numbers'!O96*0.0025))/'underlying numbers'!M96</f>
        <v>0.1170119738762407</v>
      </c>
      <c r="P96" s="1">
        <v>6719</v>
      </c>
      <c r="Q96" s="11">
        <f>('adjusted numbers'!P96-'adjusted numbers'!Q96+('adjusted numbers'!Q96*0.05)+('adjusted numbers'!R96*0.0025))/'adjusted numbers'!P96</f>
        <v>0.10033078350000002</v>
      </c>
      <c r="R96" s="11">
        <f>('underlying numbers'!P96-'underlying numbers'!Q96+('underlying numbers'!Q96*0.05)+('underlying numbers'!R96*0.0025))/'underlying numbers'!P96</f>
        <v>0.12085616150000009</v>
      </c>
      <c r="S96" s="1">
        <v>6841</v>
      </c>
      <c r="T96" s="11">
        <f>('adjusted numbers'!S96-'adjusted numbers'!T96+('adjusted numbers'!T96*0.05)+('adjusted numbers'!U96*0.0025))/'adjusted numbers'!S96</f>
        <v>9.8994326999999951E-2</v>
      </c>
      <c r="U96" s="11">
        <f>('underlying numbers'!S96-'underlying numbers'!T96+('underlying numbers'!T96*0.05)+('underlying numbers'!U96*0.0025))/'underlying numbers'!S96</f>
        <v>0.1189461004999999</v>
      </c>
      <c r="V96" s="1">
        <v>7123</v>
      </c>
      <c r="W96" s="11">
        <f>('adjusted numbers'!V96-'adjusted numbers'!W96+('adjusted numbers'!W96*0.05)+('adjusted numbers'!X96*0.0025))/'adjusted numbers'!V96</f>
        <v>8.6275820749999954E-2</v>
      </c>
      <c r="X96" s="11">
        <f>('underlying numbers'!V96-'underlying numbers'!W96+('underlying numbers'!W96*0.05)+('underlying numbers'!X96*0.0025))/'underlying numbers'!V96</f>
        <v>0.10076059874999993</v>
      </c>
      <c r="Y96" s="1">
        <v>6967</v>
      </c>
      <c r="Z96" s="11">
        <f>('adjusted numbers'!Y96-'adjusted numbers'!Z96+('adjusted numbers'!Z96*0.05)+('adjusted numbers'!AA96*0.0025))/'adjusted numbers'!Y96</f>
        <v>8.0855995125000038E-2</v>
      </c>
      <c r="AA96" s="11">
        <f>('underlying numbers'!Y96-'underlying numbers'!Z96+('underlying numbers'!Z96*0.05)+('underlying numbers'!AA96*0.0025))/'underlying numbers'!Y96</f>
        <v>9.3010973749999976E-2</v>
      </c>
      <c r="AB96" s="1">
        <v>7157</v>
      </c>
      <c r="AC96" s="11">
        <f>('adjusted numbers'!AB96-'adjusted numbers'!AC96+('adjusted numbers'!AC96*0.05)+('adjusted numbers'!AD96*0.0025))/'adjusted numbers'!AB96</f>
        <v>8.4935730499999931E-2</v>
      </c>
      <c r="AD96" s="11">
        <f>('underlying numbers'!AB96-'underlying numbers'!AC96+('underlying numbers'!AC96*0.05)+('underlying numbers'!AD96*0.0025))/'underlying numbers'!AB96</f>
        <v>9.8857766249999937E-2</v>
      </c>
      <c r="AE96" s="1">
        <v>7393</v>
      </c>
      <c r="AF96" s="11">
        <f>('adjusted numbers'!AE96-'adjusted numbers'!AF96+('adjusted numbers'!AF96*0.05)+('adjusted numbers'!AG96*0.0025))/'adjusted numbers'!AE96</f>
        <v>7.9340068000000041E-2</v>
      </c>
      <c r="AG96" s="11">
        <f>('underlying numbers'!AE96-'underlying numbers'!AF96+('underlying numbers'!AF96*0.05)+('underlying numbers'!AG96*0.0025))/'underlying numbers'!AE96</f>
        <v>9.0861601250000007E-2</v>
      </c>
    </row>
    <row r="97" spans="1:33" x14ac:dyDescent="0.25">
      <c r="A97" t="s">
        <v>208</v>
      </c>
      <c r="B97" t="s">
        <v>209</v>
      </c>
      <c r="C97" t="s">
        <v>205</v>
      </c>
      <c r="D97" s="1">
        <v>3997</v>
      </c>
      <c r="E97" s="11">
        <f>('adjusted numbers'!D97-'adjusted numbers'!E97+('adjusted numbers'!E97*0.05)+('adjusted numbers'!F97*0.0025))/'adjusted numbers'!D97</f>
        <v>8.1674709156867781E-2</v>
      </c>
      <c r="F97" s="11">
        <f>('underlying numbers'!D97-'underlying numbers'!E97+('underlying numbers'!E97*0.05)+('underlying numbers'!F97*0.0025))/'underlying numbers'!D97</f>
        <v>9.4172361771328705E-2</v>
      </c>
      <c r="G97" s="1">
        <v>4105</v>
      </c>
      <c r="H97" s="11">
        <f>('adjusted numbers'!G97-'adjusted numbers'!H97+('adjusted numbers'!H97*0.05)+('adjusted numbers'!I97*0.0025))/'adjusted numbers'!G97</f>
        <v>8.8312930876979195E-2</v>
      </c>
      <c r="I97" s="11">
        <f>('underlying numbers'!G97-'underlying numbers'!H97+('underlying numbers'!H97*0.05)+('underlying numbers'!I97*0.0025))/'underlying numbers'!G97</f>
        <v>0.10363694579780737</v>
      </c>
      <c r="J97" s="1">
        <v>4035</v>
      </c>
      <c r="K97" s="11">
        <f>('adjusted numbers'!J97-'adjusted numbers'!K97+('adjusted numbers'!K97*0.05)+('adjusted numbers'!L97*0.0025))/'adjusted numbers'!J97</f>
        <v>9.2072753407682548E-2</v>
      </c>
      <c r="L97" s="11">
        <f>('underlying numbers'!J97-'underlying numbers'!K97+('underlying numbers'!K97*0.05)+('underlying numbers'!L97*0.0025))/'underlying numbers'!J97</f>
        <v>0.10900186864931807</v>
      </c>
      <c r="M97" s="1">
        <v>3913</v>
      </c>
      <c r="N97" s="11">
        <f>('adjusted numbers'!M97-'adjusted numbers'!N97+('adjusted numbers'!N97*0.05)+('adjusted numbers'!O97*0.0025))/'adjusted numbers'!M97</f>
        <v>9.2691313250702803E-2</v>
      </c>
      <c r="O97" s="11">
        <f>('underlying numbers'!M97-'underlying numbers'!N97+('underlying numbers'!N97*0.05)+('underlying numbers'!O97*0.0025))/'underlying numbers'!M97</f>
        <v>0.10989535586506514</v>
      </c>
      <c r="P97" s="1">
        <v>4030</v>
      </c>
      <c r="Q97" s="11">
        <f>('adjusted numbers'!P97-'adjusted numbers'!Q97+('adjusted numbers'!Q97*0.05)+('adjusted numbers'!R97*0.0025))/'adjusted numbers'!P97</f>
        <v>9.8070079124999973E-2</v>
      </c>
      <c r="R97" s="11">
        <f>('underlying numbers'!P97-'underlying numbers'!Q97+('underlying numbers'!Q97*0.05)+('underlying numbers'!R97*0.0025))/'underlying numbers'!P97</f>
        <v>0.11759922674999991</v>
      </c>
      <c r="S97" s="1">
        <v>4188</v>
      </c>
      <c r="T97" s="11">
        <f>('adjusted numbers'!S97-'adjusted numbers'!T97+('adjusted numbers'!T97*0.05)+('adjusted numbers'!U97*0.0025))/'adjusted numbers'!S97</f>
        <v>9.6021683125000021E-2</v>
      </c>
      <c r="U97" s="11">
        <f>('underlying numbers'!S97-'underlying numbers'!T97+('underlying numbers'!T97*0.05)+('underlying numbers'!U97*0.0025))/'underlying numbers'!S97</f>
        <v>0.11466513474999999</v>
      </c>
      <c r="V97" s="1">
        <v>4387</v>
      </c>
      <c r="W97" s="11">
        <f>('adjusted numbers'!V97-'adjusted numbers'!W97+('adjusted numbers'!W97*0.05)+('adjusted numbers'!X97*0.0025))/'adjusted numbers'!V97</f>
        <v>9.2541891499999959E-2</v>
      </c>
      <c r="X97" s="11">
        <f>('underlying numbers'!V97-'underlying numbers'!W97+('underlying numbers'!W97*0.05)+('underlying numbers'!X97*0.0025))/'underlying numbers'!V97</f>
        <v>0.10969456124999998</v>
      </c>
      <c r="Y97" s="1">
        <v>4574</v>
      </c>
      <c r="Z97" s="11">
        <f>('adjusted numbers'!Y97-'adjusted numbers'!Z97+('adjusted numbers'!Z97*0.05)+('adjusted numbers'!AA97*0.0025))/'adjusted numbers'!Y97</f>
        <v>8.572173249999987E-2</v>
      </c>
      <c r="AA97" s="11">
        <f>('underlying numbers'!Y97-'underlying numbers'!Z97+('underlying numbers'!Z97*0.05)+('underlying numbers'!AA97*0.0025))/'underlying numbers'!Y97</f>
        <v>9.9961179499999941E-2</v>
      </c>
      <c r="AB97" s="1">
        <v>4622</v>
      </c>
      <c r="AC97" s="11">
        <f>('adjusted numbers'!AB97-'adjusted numbers'!AC97+('adjusted numbers'!AC97*0.05)+('adjusted numbers'!AD97*0.0025))/'adjusted numbers'!AB97</f>
        <v>9.1272158875000065E-2</v>
      </c>
      <c r="AD97" s="11">
        <f>('underlying numbers'!AB97-'underlying numbers'!AC97+('underlying numbers'!AC97*0.05)+('underlying numbers'!AD97*0.0025))/'underlying numbers'!AB97</f>
        <v>0.10791051124999999</v>
      </c>
      <c r="AE97" s="1">
        <v>4688</v>
      </c>
      <c r="AF97" s="11">
        <f>('adjusted numbers'!AE97-'adjusted numbers'!AF97+('adjusted numbers'!AF97*0.05)+('adjusted numbers'!AG97*0.0025))/'adjusted numbers'!AE97</f>
        <v>8.4233894874999909E-2</v>
      </c>
      <c r="AG97" s="11">
        <f>('underlying numbers'!AE97-'underlying numbers'!AF97+('underlying numbers'!AF97*0.05)+('underlying numbers'!AG97*0.0025))/'underlying numbers'!AE97</f>
        <v>9.7849752749999949E-2</v>
      </c>
    </row>
    <row r="98" spans="1:33" s="4" customFormat="1" x14ac:dyDescent="0.25">
      <c r="A98" s="4" t="s">
        <v>449</v>
      </c>
      <c r="B98" s="4" t="s">
        <v>433</v>
      </c>
      <c r="C98" t="s">
        <v>205</v>
      </c>
      <c r="D98" s="5">
        <f>SUM(D95:D97)</f>
        <v>18133</v>
      </c>
      <c r="E98" s="11">
        <f>('adjusted numbers'!D98-'adjusted numbers'!E98+('adjusted numbers'!E98*0.05)+('adjusted numbers'!F98*0.0025))/'adjusted numbers'!D98</f>
        <v>8.7545889883086092E-2</v>
      </c>
      <c r="F98" s="11">
        <f>('underlying numbers'!D98-'underlying numbers'!E98+('underlying numbers'!E98*0.05)+('underlying numbers'!F98*0.0025))/'underlying numbers'!D98</f>
        <v>0.10251353885181713</v>
      </c>
      <c r="G98" s="5">
        <f t="shared" ref="G98:AE98" si="15">SUM(G95:G97)</f>
        <v>18670</v>
      </c>
      <c r="H98" s="11">
        <f>('adjusted numbers'!G98-'adjusted numbers'!H98+('adjusted numbers'!H98*0.05)+('adjusted numbers'!I98*0.0025))/'adjusted numbers'!G98</f>
        <v>9.1794129686662965E-2</v>
      </c>
      <c r="I98" s="11">
        <f>('underlying numbers'!G98-'underlying numbers'!H98+('underlying numbers'!H98*0.05)+('underlying numbers'!I98*0.0025))/'underlying numbers'!G98</f>
        <v>0.1085815557043384</v>
      </c>
      <c r="J98" s="5">
        <f t="shared" si="15"/>
        <v>18228</v>
      </c>
      <c r="K98" s="11">
        <f>('adjusted numbers'!J98-'adjusted numbers'!K98+('adjusted numbers'!K98*0.05)+('adjusted numbers'!L98*0.0025))/'adjusted numbers'!J98</f>
        <v>9.6665090725806119E-2</v>
      </c>
      <c r="L98" s="11">
        <f>('underlying numbers'!J98-'underlying numbers'!K98+('underlying numbers'!K98*0.05)+('underlying numbers'!L98*0.0025))/'underlying numbers'!J98</f>
        <v>0.11555321387425892</v>
      </c>
      <c r="M98" s="5">
        <f t="shared" si="15"/>
        <v>17758</v>
      </c>
      <c r="N98" s="11">
        <f>('adjusted numbers'!M98-'adjusted numbers'!N98+('adjusted numbers'!N98*0.05)+('adjusted numbers'!O98*0.0025))/'adjusted numbers'!M98</f>
        <v>0.11087110182734548</v>
      </c>
      <c r="O98" s="11">
        <f>('underlying numbers'!M98-'underlying numbers'!N98+('underlying numbers'!N98*0.05)+('underlying numbers'!O98*0.0025))/'underlying numbers'!M98</f>
        <v>0.1358763736062622</v>
      </c>
      <c r="P98" s="5">
        <f t="shared" si="15"/>
        <v>17490</v>
      </c>
      <c r="Q98" s="11">
        <f>('adjusted numbers'!P98-'adjusted numbers'!Q98+('adjusted numbers'!Q98*0.05)+('adjusted numbers'!R98*0.0025))/'adjusted numbers'!P98</f>
        <v>0.11831181018865779</v>
      </c>
      <c r="R98" s="11">
        <f>('underlying numbers'!P98-'underlying numbers'!Q98+('underlying numbers'!Q98*0.05)+('underlying numbers'!R98*0.0025))/'underlying numbers'!P98</f>
        <v>0.14652471288316171</v>
      </c>
      <c r="S98" s="5">
        <f t="shared" si="15"/>
        <v>17325</v>
      </c>
      <c r="T98" s="11">
        <f>('adjusted numbers'!S98-'adjusted numbers'!T98+('adjusted numbers'!T98*0.05)+('adjusted numbers'!U98*0.0025))/'adjusted numbers'!S98</f>
        <v>9.7826711498326197E-2</v>
      </c>
      <c r="U98" s="11">
        <f>('underlying numbers'!S98-'underlying numbers'!T98+('underlying numbers'!T98*0.05)+('underlying numbers'!U98*0.0025))/'underlying numbers'!S98</f>
        <v>0.11724591032043294</v>
      </c>
      <c r="V98" s="5">
        <f t="shared" si="15"/>
        <v>17382</v>
      </c>
      <c r="W98" s="11">
        <f>('adjusted numbers'!V98-'adjusted numbers'!W98+('adjusted numbers'!W98*0.05)+('adjusted numbers'!X98*0.0025))/'adjusted numbers'!V98</f>
        <v>0.1066350361990995</v>
      </c>
      <c r="X98" s="11">
        <f>('underlying numbers'!V98-'underlying numbers'!W98+('underlying numbers'!W98*0.05)+('underlying numbers'!X98*0.0025))/'underlying numbers'!V98</f>
        <v>0.12986553820619018</v>
      </c>
      <c r="Y98" s="5">
        <f t="shared" si="15"/>
        <v>18880</v>
      </c>
      <c r="Z98" s="11">
        <f>('adjusted numbers'!Y98-'adjusted numbers'!Z98+('adjusted numbers'!Z98*0.05)+('adjusted numbers'!AA98*0.0025))/'adjusted numbers'!Y98</f>
        <v>9.5247949832944934E-2</v>
      </c>
      <c r="AA98" s="11">
        <f>('underlying numbers'!Y98-'underlying numbers'!Z98+('underlying numbers'!Z98*0.05)+('underlying numbers'!AA98*0.0025))/'underlying numbers'!Y98</f>
        <v>0.1135823655432469</v>
      </c>
      <c r="AB98" s="5">
        <f t="shared" si="15"/>
        <v>19320</v>
      </c>
      <c r="AC98" s="11">
        <f>('adjusted numbers'!AB98-'adjusted numbers'!AC98+('adjusted numbers'!AC98*0.05)+('adjusted numbers'!AD98*0.0025))/'adjusted numbers'!AB98</f>
        <v>9.3593729398576603E-2</v>
      </c>
      <c r="AD98" s="11">
        <f>('underlying numbers'!AB98-'underlying numbers'!AC98+('underlying numbers'!AC98*0.05)+('underlying numbers'!AD98*0.0025))/'underlying numbers'!AB98</f>
        <v>0.11122072620065986</v>
      </c>
      <c r="AE98" s="5">
        <f t="shared" si="15"/>
        <v>19803</v>
      </c>
      <c r="AF98" s="11">
        <f>('adjusted numbers'!AE98-'adjusted numbers'!AF98+('adjusted numbers'!AF98*0.05)+('adjusted numbers'!AG98*0.0025))/'adjusted numbers'!AE98</f>
        <v>9.0599932517118634E-2</v>
      </c>
      <c r="AG98" s="11">
        <f>('underlying numbers'!AE98-'underlying numbers'!AF98+('underlying numbers'!AF98*0.05)+('underlying numbers'!AG98*0.0025))/'underlying numbers'!AE98</f>
        <v>0.10694926904763165</v>
      </c>
    </row>
    <row r="99" spans="1:33" x14ac:dyDescent="0.25">
      <c r="A99" t="s">
        <v>210</v>
      </c>
      <c r="B99" t="s">
        <v>211</v>
      </c>
      <c r="C99" t="s">
        <v>212</v>
      </c>
      <c r="D99" s="1">
        <v>2022</v>
      </c>
      <c r="E99" s="11">
        <f>('adjusted numbers'!D99-'adjusted numbers'!E99+('adjusted numbers'!E99*0.05)+('adjusted numbers'!F99*0.0025))/'adjusted numbers'!D99</f>
        <v>0.12168624999999998</v>
      </c>
      <c r="F99" s="11">
        <f>('underlying numbers'!D99-'underlying numbers'!E99+('underlying numbers'!E99*0.05)+('underlying numbers'!F99*0.0025))/'underlying numbers'!D99</f>
        <v>0.15123500000000001</v>
      </c>
      <c r="G99" s="1">
        <v>1977</v>
      </c>
      <c r="H99" s="11">
        <f>('adjusted numbers'!G99-'adjusted numbers'!H99+('adjusted numbers'!H99*0.05)+('adjusted numbers'!I99*0.0025))/'adjusted numbers'!G99</f>
        <v>0.12966374999999994</v>
      </c>
      <c r="I99" s="11">
        <f>('underlying numbers'!G99-'underlying numbers'!H99+('underlying numbers'!H99*0.05)+('underlying numbers'!I99*0.0025))/'underlying numbers'!G99</f>
        <v>0.16266</v>
      </c>
      <c r="J99" s="1">
        <v>1886</v>
      </c>
      <c r="K99" s="11">
        <f>('adjusted numbers'!J99-'adjusted numbers'!K99+('adjusted numbers'!K99*0.05)+('adjusted numbers'!L99*0.0025))/'adjusted numbers'!J99</f>
        <v>0.14102749999999997</v>
      </c>
      <c r="L99" s="11">
        <f>('underlying numbers'!J99-'underlying numbers'!K99+('underlying numbers'!K99*0.05)+('underlying numbers'!L99*0.0025))/'underlying numbers'!J99</f>
        <v>0.17896999999999999</v>
      </c>
      <c r="M99" s="1">
        <v>1891</v>
      </c>
      <c r="N99" s="11">
        <f>('adjusted numbers'!M99-'adjusted numbers'!N99+('adjusted numbers'!N99*0.05)+('adjusted numbers'!O99*0.0025))/'adjusted numbers'!M99</f>
        <v>0.15102999999999997</v>
      </c>
      <c r="O99" s="11">
        <f>('underlying numbers'!M99-'underlying numbers'!N99+('underlying numbers'!N99*0.05)+('underlying numbers'!O99*0.0025))/'underlying numbers'!M99</f>
        <v>0.1933125</v>
      </c>
      <c r="P99" s="1">
        <v>1742</v>
      </c>
      <c r="Q99" s="11">
        <f>('adjusted numbers'!P99-'adjusted numbers'!Q99+('adjusted numbers'!Q99*0.05)+('adjusted numbers'!R99*0.0025))/'adjusted numbers'!P99</f>
        <v>0.15231846262499987</v>
      </c>
      <c r="R99" s="11">
        <f>('underlying numbers'!P99-'underlying numbers'!Q99+('underlying numbers'!Q99*0.05)+('underlying numbers'!R99*0.0025))/'underlying numbers'!P99</f>
        <v>0.1951435229999999</v>
      </c>
      <c r="S99" s="1">
        <v>1847</v>
      </c>
      <c r="T99" s="11">
        <f>('adjusted numbers'!S99-'adjusted numbers'!T99+('adjusted numbers'!T99*0.05)+('adjusted numbers'!U99*0.0025))/'adjusted numbers'!S99</f>
        <v>0.13266584412499996</v>
      </c>
      <c r="U99" s="11">
        <f>('underlying numbers'!S99-'underlying numbers'!T99+('underlying numbers'!T99*0.05)+('underlying numbers'!U99*0.0025))/'underlying numbers'!S99</f>
        <v>0.16704931875000001</v>
      </c>
      <c r="V99" s="1">
        <v>1893</v>
      </c>
      <c r="W99" s="11">
        <f>('adjusted numbers'!V99-'adjusted numbers'!W99+('adjusted numbers'!W99*0.05)+('adjusted numbers'!X99*0.0025))/'adjusted numbers'!V99</f>
        <v>0.11884839974999997</v>
      </c>
      <c r="X99" s="11">
        <f>('underlying numbers'!V99-'underlying numbers'!W99+('underlying numbers'!W99*0.05)+('underlying numbers'!X99*0.0025))/'underlying numbers'!V99</f>
        <v>0.14730719999999992</v>
      </c>
      <c r="Y99" s="1">
        <v>2015</v>
      </c>
      <c r="Z99" s="11">
        <f>('adjusted numbers'!Y99-'adjusted numbers'!Z99+('adjusted numbers'!Z99*0.05)+('adjusted numbers'!AA99*0.0025))/'adjusted numbers'!Y99</f>
        <v>0.11060670562500005</v>
      </c>
      <c r="AA99" s="11">
        <f>('underlying numbers'!Y99-'underlying numbers'!Z99+('underlying numbers'!Z99*0.05)+('underlying numbers'!AA99*0.0025))/'underlying numbers'!Y99</f>
        <v>0.13555335825000009</v>
      </c>
      <c r="AB99" s="1">
        <v>1927</v>
      </c>
      <c r="AC99" s="11">
        <f>('adjusted numbers'!AB99-'adjusted numbers'!AC99+('adjusted numbers'!AC99*0.05)+('adjusted numbers'!AD99*0.0025))/'adjusted numbers'!AB99</f>
        <v>9.2970237250000018E-2</v>
      </c>
      <c r="AD99" s="11">
        <f>('underlying numbers'!AB99-'underlying numbers'!AC99+('underlying numbers'!AC99*0.05)+('underlying numbers'!AD99*0.0025))/'underlying numbers'!AB99</f>
        <v>0.11032426200000003</v>
      </c>
      <c r="AE99" s="1">
        <v>1863</v>
      </c>
      <c r="AF99" s="11">
        <f>('adjusted numbers'!AE99-'adjusted numbers'!AF99+('adjusted numbers'!AF99*0.05)+('adjusted numbers'!AG99*0.0025))/'adjusted numbers'!AE99</f>
        <v>8.9045912875000077E-2</v>
      </c>
      <c r="AG99" s="11">
        <f>('underlying numbers'!AE99-'underlying numbers'!AF99+('underlying numbers'!AF99*0.05)+('underlying numbers'!AG99*0.0025))/'underlying numbers'!AE99</f>
        <v>0.10472090775000011</v>
      </c>
    </row>
    <row r="100" spans="1:33" x14ac:dyDescent="0.25">
      <c r="A100" t="s">
        <v>213</v>
      </c>
      <c r="B100" t="s">
        <v>214</v>
      </c>
      <c r="C100" t="s">
        <v>212</v>
      </c>
      <c r="D100" s="1">
        <v>3201</v>
      </c>
      <c r="E100" s="11">
        <f>('adjusted numbers'!D100-'adjusted numbers'!E100+('adjusted numbers'!E100*0.05)+('adjusted numbers'!F100*0.0025))/'adjusted numbers'!D100</f>
        <v>0.10926391986879105</v>
      </c>
      <c r="F100" s="11">
        <f>('underlying numbers'!D100-'underlying numbers'!E100+('underlying numbers'!E100*0.05)+('underlying numbers'!F100*0.0025))/'underlying numbers'!D100</f>
        <v>0.13353913542642928</v>
      </c>
      <c r="G100" s="1">
        <v>3079</v>
      </c>
      <c r="H100" s="11">
        <f>('adjusted numbers'!G100-'adjusted numbers'!H100+('adjusted numbers'!H100*0.05)+('adjusted numbers'!I100*0.0025))/'adjusted numbers'!G100</f>
        <v>0.12939371549204318</v>
      </c>
      <c r="I100" s="11">
        <f>('underlying numbers'!G100-'underlying numbers'!H100+('underlying numbers'!H100*0.05)+('underlying numbers'!I100*0.0025))/'underlying numbers'!G100</f>
        <v>0.16233081113998099</v>
      </c>
      <c r="J100" s="1">
        <v>2804</v>
      </c>
      <c r="K100" s="11">
        <f>('adjusted numbers'!J100-'adjusted numbers'!K100+('adjusted numbers'!K100*0.05)+('adjusted numbers'!L100*0.0025))/'adjusted numbers'!J100</f>
        <v>0.11701208898002853</v>
      </c>
      <c r="L100" s="11">
        <f>('underlying numbers'!J100-'underlying numbers'!K100+('underlying numbers'!K100*0.05)+('underlying numbers'!L100*0.0025))/'underlying numbers'!J100</f>
        <v>0.14464334343794577</v>
      </c>
      <c r="M100" s="1">
        <v>2706</v>
      </c>
      <c r="N100" s="11">
        <f>('adjusted numbers'!M100-'adjusted numbers'!N100+('adjusted numbers'!N100*0.05)+('adjusted numbers'!O100*0.0025))/'adjusted numbers'!M100</f>
        <v>0.13248161770140407</v>
      </c>
      <c r="O100" s="11">
        <f>('underlying numbers'!M100-'underlying numbers'!N100+('underlying numbers'!N100*0.05)+('underlying numbers'!O100*0.0025))/'underlying numbers'!M100</f>
        <v>0.16681140428676988</v>
      </c>
      <c r="P100" s="1">
        <v>2394</v>
      </c>
      <c r="Q100" s="11">
        <f>('adjusted numbers'!P100-'adjusted numbers'!Q100+('adjusted numbers'!Q100*0.05)+('adjusted numbers'!R100*0.0025))/'adjusted numbers'!P100</f>
        <v>0.12621604637499997</v>
      </c>
      <c r="R100" s="11">
        <f>('underlying numbers'!P100-'underlying numbers'!Q100+('underlying numbers'!Q100*0.05)+('underlying numbers'!R100*0.0025))/'underlying numbers'!P100</f>
        <v>0.15782997074999999</v>
      </c>
      <c r="S100" s="1">
        <v>2396</v>
      </c>
      <c r="T100" s="11">
        <f>('adjusted numbers'!S100-'adjusted numbers'!T100+('adjusted numbers'!T100*0.05)+('adjusted numbers'!U100*0.0025))/'adjusted numbers'!S100</f>
        <v>0.11561720099999995</v>
      </c>
      <c r="U100" s="11">
        <f>('underlying numbers'!S100-'underlying numbers'!T100+('underlying numbers'!T100*0.05)+('underlying numbers'!U100*0.0025))/'underlying numbers'!S100</f>
        <v>0.1426544619999999</v>
      </c>
      <c r="V100" s="1">
        <v>2582</v>
      </c>
      <c r="W100" s="11">
        <f>('adjusted numbers'!V100-'adjusted numbers'!W100+('adjusted numbers'!W100*0.05)+('adjusted numbers'!X100*0.0025))/'adjusted numbers'!V100</f>
        <v>0.10514722987500004</v>
      </c>
      <c r="X100" s="11">
        <f>('underlying numbers'!V100-'underlying numbers'!W100+('underlying numbers'!W100*0.05)+('underlying numbers'!X100*0.0025))/'underlying numbers'!V100</f>
        <v>0.12767630175</v>
      </c>
      <c r="Y100" s="1">
        <v>2494</v>
      </c>
      <c r="Z100" s="11">
        <f>('adjusted numbers'!Y100-'adjusted numbers'!Z100+('adjusted numbers'!Z100*0.05)+('adjusted numbers'!AA100*0.0025))/'adjusted numbers'!Y100</f>
        <v>9.8067851375000042E-2</v>
      </c>
      <c r="AA100" s="11">
        <f>('underlying numbers'!Y100-'underlying numbers'!Z100+('underlying numbers'!Z100*0.05)+('underlying numbers'!AA100*0.0025))/'underlying numbers'!Y100</f>
        <v>0.1176012265</v>
      </c>
      <c r="AB100" s="1">
        <v>2635</v>
      </c>
      <c r="AC100" s="11">
        <f>('adjusted numbers'!AB100-'adjusted numbers'!AC100+('adjusted numbers'!AC100*0.05)+('adjusted numbers'!AD100*0.0025))/'adjusted numbers'!AB100</f>
        <v>8.6322582999999925E-2</v>
      </c>
      <c r="AD100" s="11">
        <f>('underlying numbers'!AB100-'underlying numbers'!AC100+('underlying numbers'!AC100*0.05)+('underlying numbers'!AD100*0.0025))/'underlying numbers'!AB100</f>
        <v>0.10080455749999995</v>
      </c>
      <c r="AE100" s="1">
        <v>2740</v>
      </c>
      <c r="AF100" s="11">
        <f>('adjusted numbers'!AE100-'adjusted numbers'!AF100+('adjusted numbers'!AF100*0.05)+('adjusted numbers'!AG100*0.0025))/'adjusted numbers'!AE100</f>
        <v>8.6715316875000101E-2</v>
      </c>
      <c r="AG100" s="11">
        <f>('underlying numbers'!AE100-'underlying numbers'!AF100+('underlying numbers'!AF100*0.05)+('underlying numbers'!AG100*0.0025))/'underlying numbers'!AE100</f>
        <v>0.10136677175000006</v>
      </c>
    </row>
    <row r="101" spans="1:33" x14ac:dyDescent="0.25">
      <c r="A101" t="s">
        <v>215</v>
      </c>
      <c r="B101" t="s">
        <v>216</v>
      </c>
      <c r="C101" t="s">
        <v>212</v>
      </c>
      <c r="D101" s="3">
        <v>5270</v>
      </c>
      <c r="E101" s="11">
        <f>('adjusted numbers'!D101-'adjusted numbers'!E101+('adjusted numbers'!E101*0.05)+('adjusted numbers'!F101*0.0025))/'adjusted numbers'!D101</f>
        <v>0.10068651375711531</v>
      </c>
      <c r="F101" s="11">
        <f>('underlying numbers'!D101-'underlying numbers'!E101+('underlying numbers'!E101*0.05)+('underlying numbers'!F101*0.0025))/'underlying numbers'!D101</f>
        <v>0.12130320683111898</v>
      </c>
      <c r="G101" s="3">
        <v>5250</v>
      </c>
      <c r="H101" s="11">
        <f>('adjusted numbers'!G101-'adjusted numbers'!H101+('adjusted numbers'!H101*0.05)+('adjusted numbers'!I101*0.0025))/'adjusted numbers'!G101</f>
        <v>0.10731286404761897</v>
      </c>
      <c r="I101" s="11">
        <f>('underlying numbers'!G101-'underlying numbers'!H101+('underlying numbers'!H101*0.05)+('underlying numbers'!I101*0.0025))/'underlying numbers'!G101</f>
        <v>0.13079258095238097</v>
      </c>
      <c r="J101" s="1">
        <v>5016</v>
      </c>
      <c r="K101" s="11">
        <f>('adjusted numbers'!J101-'adjusted numbers'!K101+('adjusted numbers'!K101*0.05)+('adjusted numbers'!L101*0.0025))/'adjusted numbers'!J101</f>
        <v>0.11753683761961708</v>
      </c>
      <c r="L101" s="11">
        <f>('underlying numbers'!J101-'underlying numbers'!K101+('underlying numbers'!K101*0.05)+('underlying numbers'!L101*0.0025))/'underlying numbers'!J101</f>
        <v>0.14535319876395522</v>
      </c>
      <c r="M101" s="1">
        <v>4910</v>
      </c>
      <c r="N101" s="11">
        <f>('adjusted numbers'!M101-'adjusted numbers'!N101+('adjusted numbers'!N101*0.05)+('adjusted numbers'!O101*0.0025))/'adjusted numbers'!M101</f>
        <v>0.13028665173116122</v>
      </c>
      <c r="O101" s="11">
        <f>('underlying numbers'!M101-'underlying numbers'!N101+('underlying numbers'!N101*0.05)+('underlying numbers'!O101*0.0025))/'underlying numbers'!M101</f>
        <v>0.16359457739307573</v>
      </c>
      <c r="P101" s="1">
        <v>4576</v>
      </c>
      <c r="Q101" s="11">
        <f>('adjusted numbers'!P101-'adjusted numbers'!Q101+('adjusted numbers'!Q101*0.05)+('adjusted numbers'!R101*0.0025))/'adjusted numbers'!P101</f>
        <v>0.12356724387500007</v>
      </c>
      <c r="R101" s="11">
        <f>('underlying numbers'!P101-'underlying numbers'!Q101+('underlying numbers'!Q101*0.05)+('underlying numbers'!R101*0.0025))/'underlying numbers'!P101</f>
        <v>0.15396414775000003</v>
      </c>
      <c r="S101" s="1">
        <v>4747</v>
      </c>
      <c r="T101" s="11">
        <f>('adjusted numbers'!S101-'adjusted numbers'!T101+('adjusted numbers'!T101*0.05)+('adjusted numbers'!U101*0.0025))/'adjusted numbers'!S101</f>
        <v>0.11219584300000009</v>
      </c>
      <c r="U101" s="11">
        <f>('underlying numbers'!S101-'underlying numbers'!T101+('underlying numbers'!T101*0.05)+('underlying numbers'!U101*0.0025))/'underlying numbers'!S101</f>
        <v>0.13769641475000002</v>
      </c>
      <c r="V101" s="1">
        <v>4969</v>
      </c>
      <c r="W101" s="11">
        <f>('adjusted numbers'!V101-'adjusted numbers'!W101+('adjusted numbers'!W101*0.05)+('adjusted numbers'!X101*0.0025))/'adjusted numbers'!V101</f>
        <v>0.10544127100000007</v>
      </c>
      <c r="X101" s="11">
        <f>('underlying numbers'!V101-'underlying numbers'!W101+('underlying numbers'!W101*0.05)+('underlying numbers'!X101*0.0025))/'underlying numbers'!V101</f>
        <v>0.12807008475000009</v>
      </c>
      <c r="Y101" s="1">
        <v>4887</v>
      </c>
      <c r="Z101" s="11">
        <f>('adjusted numbers'!Y101-'adjusted numbers'!Z101+('adjusted numbers'!Z101*0.05)+('adjusted numbers'!AA101*0.0025))/'adjusted numbers'!Y101</f>
        <v>0.10331004587499996</v>
      </c>
      <c r="AA101" s="11">
        <f>('underlying numbers'!Y101-'underlying numbers'!Z101+('underlying numbers'!Z101*0.05)+('underlying numbers'!AA101*0.0025))/'underlying numbers'!Y101</f>
        <v>0.12507569474999988</v>
      </c>
      <c r="AB101" s="1">
        <v>4903</v>
      </c>
      <c r="AC101" s="11">
        <f>('adjusted numbers'!AB101-'adjusted numbers'!AC101+('adjusted numbers'!AC101*0.05)+('adjusted numbers'!AD101*0.0025))/'adjusted numbers'!AB101</f>
        <v>8.8600338750000174E-2</v>
      </c>
      <c r="AD101" s="11">
        <f>('underlying numbers'!AB101-'underlying numbers'!AC101+('underlying numbers'!AC101*0.05)+('underlying numbers'!AD101*0.0025))/'underlying numbers'!AB101</f>
        <v>0.10406637650000013</v>
      </c>
      <c r="AE101" s="1">
        <v>5102</v>
      </c>
      <c r="AF101" s="11">
        <f>('adjusted numbers'!AE101-'adjusted numbers'!AF101+('adjusted numbers'!AF101*0.05)+('adjusted numbers'!AG101*0.0025))/'adjusted numbers'!AE101</f>
        <v>8.2903784249999876E-2</v>
      </c>
      <c r="AG101" s="11">
        <f>('underlying numbers'!AE101-'underlying numbers'!AF101+('underlying numbers'!AF101*0.05)+('underlying numbers'!AG101*0.0025))/'underlying numbers'!AE101</f>
        <v>9.5919767499999864E-2</v>
      </c>
    </row>
    <row r="102" spans="1:33" x14ac:dyDescent="0.25">
      <c r="A102" t="s">
        <v>217</v>
      </c>
      <c r="B102" t="s">
        <v>218</v>
      </c>
      <c r="C102" t="s">
        <v>212</v>
      </c>
      <c r="D102" s="1">
        <v>3480</v>
      </c>
      <c r="E102" s="11">
        <f>('adjusted numbers'!D102-'adjusted numbers'!E102+('adjusted numbers'!E102*0.05)+('adjusted numbers'!F102*0.0025))/'adjusted numbers'!D102</f>
        <v>0.11162262931034454</v>
      </c>
      <c r="F102" s="11">
        <f>('underlying numbers'!D102-'underlying numbers'!E102+('underlying numbers'!E102*0.05)+('underlying numbers'!F102*0.0025))/'underlying numbers'!D102</f>
        <v>0.13691344827586172</v>
      </c>
      <c r="G102" s="1">
        <v>3594</v>
      </c>
      <c r="H102" s="11">
        <f>('adjusted numbers'!G102-'adjusted numbers'!H102+('adjusted numbers'!H102*0.05)+('adjusted numbers'!I102*0.0025))/'adjusted numbers'!G102</f>
        <v>0.11049711985253187</v>
      </c>
      <c r="I102" s="11">
        <f>('underlying numbers'!G102-'underlying numbers'!H102+('underlying numbers'!H102*0.05)+('underlying numbers'!I102*0.0025))/'underlying numbers'!G102</f>
        <v>0.13532192612687796</v>
      </c>
      <c r="J102" s="1">
        <v>3517</v>
      </c>
      <c r="K102" s="11">
        <f>('adjusted numbers'!J102-'adjusted numbers'!K102+('adjusted numbers'!K102*0.05)+('adjusted numbers'!L102*0.0025))/'adjusted numbers'!J102</f>
        <v>0.12290158729030425</v>
      </c>
      <c r="L102" s="11">
        <f>('underlying numbers'!J102-'underlying numbers'!K102+('underlying numbers'!K102*0.05)+('underlying numbers'!L102*0.0025))/'underlying numbers'!J102</f>
        <v>0.15308144583451808</v>
      </c>
      <c r="M102" s="1">
        <v>3357</v>
      </c>
      <c r="N102" s="11">
        <f>('adjusted numbers'!M102-'adjusted numbers'!N102+('adjusted numbers'!N102*0.05)+('adjusted numbers'!O102*0.0025))/'adjusted numbers'!M102</f>
        <v>0.13812614722966932</v>
      </c>
      <c r="O102" s="11">
        <f>('underlying numbers'!M102-'underlying numbers'!N102+('underlying numbers'!N102*0.05)+('underlying numbers'!O102*0.0025))/'underlying numbers'!M102</f>
        <v>0.17487161081322616</v>
      </c>
      <c r="P102" s="1">
        <v>3276</v>
      </c>
      <c r="Q102" s="11">
        <f>('adjusted numbers'!P102-'adjusted numbers'!Q102+('adjusted numbers'!Q102*0.05)+('adjusted numbers'!R102*0.0025))/'adjusted numbers'!P102</f>
        <v>0.13648655099999996</v>
      </c>
      <c r="R102" s="11">
        <f>('underlying numbers'!P102-'underlying numbers'!Q102+('underlying numbers'!Q102*0.05)+('underlying numbers'!R102*0.0025))/'underlying numbers'!P102</f>
        <v>0.17253660424999998</v>
      </c>
      <c r="S102" s="1">
        <v>3368</v>
      </c>
      <c r="T102" s="11">
        <f>('adjusted numbers'!S102-'adjusted numbers'!T102+('adjusted numbers'!T102*0.05)+('adjusted numbers'!U102*0.0025))/'adjusted numbers'!S102</f>
        <v>0.13381456824999999</v>
      </c>
      <c r="U102" s="11">
        <f>('underlying numbers'!S102-'underlying numbers'!T102+('underlying numbers'!T102*0.05)+('underlying numbers'!U102*0.0025))/'underlying numbers'!S102</f>
        <v>0.16872623249999999</v>
      </c>
      <c r="V102" s="1">
        <v>3451</v>
      </c>
      <c r="W102" s="11">
        <f>('adjusted numbers'!V102-'adjusted numbers'!W102+('adjusted numbers'!W102*0.05)+('adjusted numbers'!X102*0.0025))/'adjusted numbers'!V102</f>
        <v>9.8094019249999942E-2</v>
      </c>
      <c r="X102" s="11">
        <f>('underlying numbers'!V102-'underlying numbers'!W102+('underlying numbers'!W102*0.05)+('underlying numbers'!X102*0.0025))/'underlying numbers'!V102</f>
        <v>0.11765356224999997</v>
      </c>
      <c r="Y102" s="1">
        <v>3356</v>
      </c>
      <c r="Z102" s="11">
        <f>('adjusted numbers'!Y102-'adjusted numbers'!Z102+('adjusted numbers'!Z102*0.05)+('adjusted numbers'!AA102*0.0025))/'adjusted numbers'!Y102</f>
        <v>9.1484276499999947E-2</v>
      </c>
      <c r="AA102" s="11">
        <f>('underlying numbers'!Y102-'underlying numbers'!Z102+('underlying numbers'!Z102*0.05)+('underlying numbers'!AA102*0.0025))/'underlying numbers'!Y102</f>
        <v>0.10819650599999996</v>
      </c>
      <c r="AB102" s="1">
        <v>3624</v>
      </c>
      <c r="AC102" s="11">
        <f>('adjusted numbers'!AB102-'adjusted numbers'!AC102+('adjusted numbers'!AC102*0.05)+('adjusted numbers'!AD102*0.0025))/'adjusted numbers'!AB102</f>
        <v>0.10518002525000004</v>
      </c>
      <c r="AD102" s="11">
        <f>('underlying numbers'!AB102-'underlying numbers'!AC102+('underlying numbers'!AC102*0.05)+('underlying numbers'!AD102*0.0025))/'underlying numbers'!AB102</f>
        <v>0.12775589774999999</v>
      </c>
      <c r="AE102" s="1">
        <v>3687</v>
      </c>
      <c r="AF102" s="11">
        <f>('adjusted numbers'!AE102-'adjusted numbers'!AF102+('adjusted numbers'!AF102*0.05)+('adjusted numbers'!AG102*0.0025))/'adjusted numbers'!AE102</f>
        <v>9.2640357750000013E-2</v>
      </c>
      <c r="AG102" s="11">
        <f>('underlying numbers'!AE102-'underlying numbers'!AF102+('underlying numbers'!AF102*0.05)+('underlying numbers'!AG102*0.0025))/'underlying numbers'!AE102</f>
        <v>0.10984608049999996</v>
      </c>
    </row>
    <row r="103" spans="1:33" s="4" customFormat="1" x14ac:dyDescent="0.25">
      <c r="A103" s="4" t="s">
        <v>450</v>
      </c>
      <c r="B103" s="4" t="s">
        <v>433</v>
      </c>
      <c r="C103" t="s">
        <v>212</v>
      </c>
      <c r="D103" s="5">
        <f t="shared" ref="D103:AE103" si="16">SUM(D99:D102)</f>
        <v>13973</v>
      </c>
      <c r="E103" s="11">
        <f>('adjusted numbers'!D103-'adjusted numbers'!E103+('adjusted numbers'!E103*0.05)+('adjusted numbers'!F103*0.0025))/'adjusted numbers'!D103</f>
        <v>0.10841394707650447</v>
      </c>
      <c r="F103" s="11">
        <f>('underlying numbers'!D103-'underlying numbers'!E103+('underlying numbers'!E103*0.05)+('underlying numbers'!F103*0.0025))/'underlying numbers'!D103</f>
        <v>0.13232538771201574</v>
      </c>
      <c r="G103" s="5">
        <f t="shared" si="16"/>
        <v>13900</v>
      </c>
      <c r="H103" s="11">
        <f>('adjusted numbers'!G103-'adjusted numbers'!H103+('adjusted numbers'!H103*0.05)+('adjusted numbers'!I103*0.0025))/'adjusted numbers'!G103</f>
        <v>0.11620630710431659</v>
      </c>
      <c r="I103" s="11">
        <f>('underlying numbers'!G103-'underlying numbers'!H103+('underlying numbers'!H103*0.05)+('underlying numbers'!I103*0.0025))/'underlying numbers'!G103</f>
        <v>0.14348226187050359</v>
      </c>
      <c r="J103" s="5">
        <f t="shared" si="16"/>
        <v>13223</v>
      </c>
      <c r="K103" s="11">
        <f>('adjusted numbers'!J103-'adjusted numbers'!K103+('adjusted numbers'!K103*0.05)+('adjusted numbers'!L103*0.0025))/'adjusted numbers'!J103</f>
        <v>0.12220293598275722</v>
      </c>
      <c r="L103" s="11">
        <f>('underlying numbers'!J103-'underlying numbers'!K103+('underlying numbers'!K103*0.05)+('underlying numbers'!L103*0.0025))/'underlying numbers'!J103</f>
        <v>0.15205297171594942</v>
      </c>
      <c r="M103" s="5">
        <f t="shared" si="16"/>
        <v>12864</v>
      </c>
      <c r="N103" s="11">
        <f>('adjusted numbers'!M103-'adjusted numbers'!N103+('adjusted numbers'!N103*0.05)+('adjusted numbers'!O103*0.0025))/'adjusted numbers'!M103</f>
        <v>0.13584343312733219</v>
      </c>
      <c r="O103" s="11">
        <f>('underlying numbers'!M103-'underlying numbers'!N103+('underlying numbers'!N103*0.05)+('underlying numbers'!O103*0.0025))/'underlying numbers'!M103</f>
        <v>0.17158263137437818</v>
      </c>
      <c r="P103" s="5">
        <f t="shared" si="16"/>
        <v>11988</v>
      </c>
      <c r="Q103" s="11">
        <f>('adjusted numbers'!P103-'adjusted numbers'!Q103+('adjusted numbers'!Q103*0.05)+('adjusted numbers'!R103*0.0025))/'adjusted numbers'!P103</f>
        <v>0.13180460677031186</v>
      </c>
      <c r="R103" s="11">
        <f>('underlying numbers'!P103-'underlying numbers'!Q103+('underlying numbers'!Q103*0.05)+('underlying numbers'!R103*0.0025))/'underlying numbers'!P103</f>
        <v>0.16579536391962788</v>
      </c>
      <c r="S103" s="5">
        <f t="shared" si="16"/>
        <v>12358</v>
      </c>
      <c r="T103" s="11">
        <f>('adjusted numbers'!S103-'adjusted numbers'!T103+('adjusted numbers'!T103*0.05)+('adjusted numbers'!U103*0.0025))/'adjusted numbers'!S103</f>
        <v>0.12181046773603127</v>
      </c>
      <c r="U103" s="11">
        <f>('underlying numbers'!S103-'underlying numbers'!T103+('underlying numbers'!T103*0.05)+('underlying numbers'!U103*0.0025))/'underlying numbers'!S103</f>
        <v>0.15150145772467222</v>
      </c>
      <c r="V103" s="5">
        <f t="shared" si="16"/>
        <v>12895</v>
      </c>
      <c r="W103" s="11">
        <f>('adjusted numbers'!V103-'adjusted numbers'!W103+('adjusted numbers'!W103*0.05)+('adjusted numbers'!X103*0.0025))/'adjusted numbers'!V103</f>
        <v>0.10538428106202025</v>
      </c>
      <c r="X103" s="11">
        <f>('underlying numbers'!V103-'underlying numbers'!W103+('underlying numbers'!W103*0.05)+('underlying numbers'!X103*0.0025))/'underlying numbers'!V103</f>
        <v>0.12802756379728578</v>
      </c>
      <c r="Y103" s="5">
        <f t="shared" si="16"/>
        <v>12752</v>
      </c>
      <c r="Z103" s="11">
        <f>('adjusted numbers'!Y103-'adjusted numbers'!Z103+('adjusted numbers'!Z103*0.05)+('adjusted numbers'!AA103*0.0025))/'adjusted numbers'!Y103</f>
        <v>0.10032553005714792</v>
      </c>
      <c r="AA103" s="11">
        <f>('underlying numbers'!Y103-'underlying numbers'!Z103+('underlying numbers'!Z103*0.05)+('underlying numbers'!AA103*0.0025))/'underlying numbers'!Y103</f>
        <v>0.12082731102133</v>
      </c>
      <c r="AB103" s="5">
        <f t="shared" si="16"/>
        <v>13089</v>
      </c>
      <c r="AC103" s="11">
        <f>('adjusted numbers'!AB103-'adjusted numbers'!AC103+('adjusted numbers'!AC103*0.05)+('adjusted numbers'!AD103*0.0025))/'adjusted numbers'!AB103</f>
        <v>9.3375622720070328E-2</v>
      </c>
      <c r="AD103" s="11">
        <f>('underlying numbers'!AB103-'underlying numbers'!AC103+('underlying numbers'!AC103*0.05)+('underlying numbers'!AD103*0.0025))/'underlying numbers'!AB103</f>
        <v>0.11089003585545121</v>
      </c>
      <c r="AE103" s="5">
        <f t="shared" si="16"/>
        <v>13392</v>
      </c>
      <c r="AF103" s="11">
        <f>('adjusted numbers'!AE103-'adjusted numbers'!AF103+('adjusted numbers'!AF103*0.05)+('adjusted numbers'!AG103*0.0025))/'adjusted numbers'!AE103</f>
        <v>8.7218683556703688E-2</v>
      </c>
      <c r="AG103" s="11">
        <f>('underlying numbers'!AE103-'underlying numbers'!AF103+('underlying numbers'!AF103*0.05)+('underlying numbers'!AG103*0.0025))/'underlying numbers'!AE103</f>
        <v>0.10209267908615222</v>
      </c>
    </row>
    <row r="104" spans="1:33" x14ac:dyDescent="0.25">
      <c r="A104" t="s">
        <v>219</v>
      </c>
      <c r="B104" t="s">
        <v>468</v>
      </c>
      <c r="C104" t="s">
        <v>221</v>
      </c>
      <c r="D104" s="1">
        <v>2729</v>
      </c>
      <c r="E104" s="11">
        <f>('adjusted numbers'!D104-'adjusted numbers'!E104+('adjusted numbers'!E104*0.05)+('adjusted numbers'!F104*0.0025))/'adjusted numbers'!D104</f>
        <v>0.11066250000000002</v>
      </c>
      <c r="F104" s="11">
        <f>('underlying numbers'!D104-'underlying numbers'!E104+('underlying numbers'!E104*0.05)+('underlying numbers'!F104*0.0025))/'underlying numbers'!D104</f>
        <v>0.13560500000000003</v>
      </c>
      <c r="G104" s="1">
        <v>2936</v>
      </c>
      <c r="H104" s="11">
        <f>('adjusted numbers'!G104-'adjusted numbers'!H104+('adjusted numbers'!H104*0.05)+('adjusted numbers'!I104*0.0025))/'adjusted numbers'!G104</f>
        <v>0.12125625000000002</v>
      </c>
      <c r="I104" s="11">
        <f>('underlying numbers'!G104-'underlying numbers'!H104+('underlying numbers'!H104*0.05)+('underlying numbers'!I104*0.0025))/'underlying numbers'!G104</f>
        <v>0.15075250000000004</v>
      </c>
      <c r="J104" s="1">
        <v>2750</v>
      </c>
      <c r="K104" s="11">
        <f>('adjusted numbers'!J104-'adjusted numbers'!K104+('adjusted numbers'!K104*0.05)+('adjusted numbers'!L104*0.0025))/'adjusted numbers'!J104</f>
        <v>0.13782374999999994</v>
      </c>
      <c r="L104" s="11">
        <f>('underlying numbers'!J104-'underlying numbers'!K104+('underlying numbers'!K104*0.05)+('underlying numbers'!L104*0.0025))/'underlying numbers'!J104</f>
        <v>0.17444999999999999</v>
      </c>
      <c r="M104" s="1">
        <v>2603</v>
      </c>
      <c r="N104" s="11">
        <f>('adjusted numbers'!M104-'adjusted numbers'!N104+('adjusted numbers'!N104*0.05)+('adjusted numbers'!O104*0.0025))/'adjusted numbers'!M104</f>
        <v>0.17360125000000004</v>
      </c>
      <c r="O104" s="11">
        <f>('underlying numbers'!M104-'underlying numbers'!N104+('underlying numbers'!N104*0.05)+('underlying numbers'!O104*0.0025))/'underlying numbers'!M104</f>
        <v>0.22562000000000004</v>
      </c>
      <c r="P104" s="3">
        <v>2578</v>
      </c>
      <c r="Q104" s="11">
        <f>('adjusted numbers'!P104-'adjusted numbers'!Q104+('adjusted numbers'!Q104*0.05)+('adjusted numbers'!R104*0.0025))/'adjusted numbers'!P104</f>
        <v>0.20464523532454104</v>
      </c>
      <c r="R104" s="11">
        <f>('underlying numbers'!P104-'underlying numbers'!Q104+('underlying numbers'!Q104*0.05)+('underlying numbers'!R104*0.0025))/'underlying numbers'!P104</f>
        <v>0.26993227954486676</v>
      </c>
      <c r="S104" s="1">
        <v>2964</v>
      </c>
      <c r="T104" s="11">
        <f>('adjusted numbers'!S104-'adjusted numbers'!T104+('adjusted numbers'!T104*0.05)+('adjusted numbers'!U104*0.0025))/'adjusted numbers'!S104</f>
        <v>0.1689777327935223</v>
      </c>
      <c r="U104" s="11">
        <f>('underlying numbers'!S104-'underlying numbers'!T104+('underlying numbers'!T104*0.05)+('underlying numbers'!U104*0.0025))/'underlying numbers'!S104</f>
        <v>0.21897267206477733</v>
      </c>
      <c r="V104" s="1">
        <v>2921</v>
      </c>
      <c r="W104" s="11">
        <f>('adjusted numbers'!V104-'adjusted numbers'!W104+('adjusted numbers'!W104*0.05)+('adjusted numbers'!X104*0.0025))/'adjusted numbers'!V104</f>
        <v>0.1743495378295104</v>
      </c>
      <c r="X104" s="11">
        <f>('underlying numbers'!V104-'underlying numbers'!W104+('underlying numbers'!W104*0.05)+('underlying numbers'!X104*0.0025))/'underlying numbers'!V104</f>
        <v>0.22666980486134883</v>
      </c>
      <c r="Y104" s="1">
        <v>2865</v>
      </c>
      <c r="Z104" s="11">
        <f>('adjusted numbers'!Y104-'adjusted numbers'!Z104+('adjusted numbers'!Z104*0.05)+('adjusted numbers'!AA104*0.0025))/'adjusted numbers'!Y104</f>
        <v>0.15038263525305415</v>
      </c>
      <c r="AA104" s="11">
        <f>('underlying numbers'!Y104-'underlying numbers'!Z104+('underlying numbers'!Z104*0.05)+('underlying numbers'!AA104*0.0025))/'underlying numbers'!Y104</f>
        <v>0.19239790575916227</v>
      </c>
      <c r="AB104" s="1">
        <v>2867</v>
      </c>
      <c r="AC104" s="11">
        <f>('adjusted numbers'!AB104-'adjusted numbers'!AC104+('adjusted numbers'!AC104*0.05)+('adjusted numbers'!AD104*0.0025))/'adjusted numbers'!AB104</f>
        <v>0.12539196023718169</v>
      </c>
      <c r="AD104" s="11">
        <f>('underlying numbers'!AB104-'underlying numbers'!AC104+('underlying numbers'!AC104*0.05)+('underlying numbers'!AD104*0.0025))/'underlying numbers'!AB104</f>
        <v>0.15667596791070806</v>
      </c>
      <c r="AE104" s="1">
        <v>2981</v>
      </c>
      <c r="AF104" s="11">
        <f>('adjusted numbers'!AE104-'adjusted numbers'!AF104+('adjusted numbers'!AF104*0.05)+('adjusted numbers'!AG104*0.0025))/'adjusted numbers'!AE104</f>
        <v>0.11689030526668903</v>
      </c>
      <c r="AG104" s="11">
        <f>('underlying numbers'!AE104-'underlying numbers'!AF104+('underlying numbers'!AF104*0.05)+('underlying numbers'!AG104*0.0025))/'underlying numbers'!AE104</f>
        <v>0.14455635692720564</v>
      </c>
    </row>
    <row r="105" spans="1:33" x14ac:dyDescent="0.25">
      <c r="A105" t="s">
        <v>222</v>
      </c>
      <c r="B105" t="s">
        <v>223</v>
      </c>
      <c r="C105" t="s">
        <v>221</v>
      </c>
      <c r="D105" s="1">
        <v>3897</v>
      </c>
      <c r="E105" s="11">
        <f>('adjusted numbers'!D105-'adjusted numbers'!E105+('adjusted numbers'!E105*0.05)+('adjusted numbers'!F105*0.0025))/'adjusted numbers'!D105</f>
        <v>0.13228124999999996</v>
      </c>
      <c r="F105" s="11">
        <f>('underlying numbers'!D105-'underlying numbers'!E105+('underlying numbers'!E105*0.05)+('underlying numbers'!F105*0.0025))/'underlying numbers'!D105</f>
        <v>0.16638499999999992</v>
      </c>
      <c r="G105" s="1">
        <v>4233</v>
      </c>
      <c r="H105" s="11">
        <f>('adjusted numbers'!G105-'adjusted numbers'!H105+('adjusted numbers'!H105*0.05)+('adjusted numbers'!I105*0.0025))/'adjusted numbers'!G105</f>
        <v>0.15681750000000005</v>
      </c>
      <c r="I105" s="11">
        <f>('underlying numbers'!G105-'underlying numbers'!H105+('underlying numbers'!H105*0.05)+('underlying numbers'!I105*0.0025))/'underlying numbers'!G105</f>
        <v>0.20149000000000006</v>
      </c>
      <c r="J105" s="1">
        <v>4652</v>
      </c>
      <c r="K105" s="11">
        <f>('adjusted numbers'!J105-'adjusted numbers'!K105+('adjusted numbers'!K105*0.05)+('adjusted numbers'!L105*0.0025))/'adjusted numbers'!J105</f>
        <v>0.17009625000000003</v>
      </c>
      <c r="L105" s="11">
        <f>('underlying numbers'!J105-'underlying numbers'!K105+('underlying numbers'!K105*0.05)+('underlying numbers'!L105*0.0025))/'underlying numbers'!J105</f>
        <v>0.22049750000000001</v>
      </c>
      <c r="M105" s="1">
        <v>4344</v>
      </c>
      <c r="N105" s="11">
        <f>('adjusted numbers'!M105-'adjusted numbers'!N105+('adjusted numbers'!N105*0.05)+('adjusted numbers'!O105*0.0025))/'adjusted numbers'!M105</f>
        <v>0.17409875</v>
      </c>
      <c r="O105" s="11">
        <f>('underlying numbers'!M105-'underlying numbers'!N105+('underlying numbers'!N105*0.05)+('underlying numbers'!O105*0.0025))/'underlying numbers'!M105</f>
        <v>0.22623750000000006</v>
      </c>
      <c r="P105" s="1">
        <v>4166</v>
      </c>
      <c r="Q105" s="11">
        <f>('adjusted numbers'!P105-'adjusted numbers'!Q105+('adjusted numbers'!Q105*0.05)+('adjusted numbers'!R105*0.0025))/'adjusted numbers'!P105</f>
        <v>0.21403650662499998</v>
      </c>
      <c r="R105" s="11">
        <f>('underlying numbers'!P105-'underlying numbers'!Q105+('underlying numbers'!Q105*0.05)+('underlying numbers'!R105*0.0025))/'underlying numbers'!P105</f>
        <v>0.28341809074999996</v>
      </c>
      <c r="S105" s="1">
        <v>4908</v>
      </c>
      <c r="T105" s="11">
        <f>('adjusted numbers'!S105-'adjusted numbers'!T105+('adjusted numbers'!T105*0.05)+('adjusted numbers'!U105*0.0025))/'adjusted numbers'!S105</f>
        <v>0.2245456396249999</v>
      </c>
      <c r="U105" s="11">
        <f>('underlying numbers'!S105-'underlying numbers'!T105+('underlying numbers'!T105*0.05)+('underlying numbers'!U105*0.0025))/'underlying numbers'!S105</f>
        <v>0.29844743249999994</v>
      </c>
      <c r="V105" s="1">
        <v>4811</v>
      </c>
      <c r="W105" s="11">
        <f>('adjusted numbers'!V105-'adjusted numbers'!W105+('adjusted numbers'!W105*0.05)+('adjusted numbers'!X105*0.0025))/'adjusted numbers'!V105</f>
        <v>0.15671479049999998</v>
      </c>
      <c r="X105" s="11">
        <f>('underlying numbers'!V105-'underlying numbers'!W105+('underlying numbers'!W105*0.05)+('underlying numbers'!X105*0.0025))/'underlying numbers'!V105</f>
        <v>0.20153082424999999</v>
      </c>
      <c r="Y105" s="1">
        <v>4692</v>
      </c>
      <c r="Z105" s="11">
        <f>('adjusted numbers'!Y105-'adjusted numbers'!Z105+('adjusted numbers'!Z105*0.05)+('adjusted numbers'!AA105*0.0025))/'adjusted numbers'!Y105</f>
        <v>0.13361438387499996</v>
      </c>
      <c r="AA105" s="11">
        <f>('underlying numbers'!Y105-'underlying numbers'!Z105+('underlying numbers'!Z105*0.05)+('underlying numbers'!AA105*0.0025))/'underlying numbers'!Y105</f>
        <v>0.16846652024999995</v>
      </c>
      <c r="AB105" s="1">
        <v>4841</v>
      </c>
      <c r="AC105" s="11">
        <f>('adjusted numbers'!AB105-'adjusted numbers'!AC105+('adjusted numbers'!AC105*0.05)+('adjusted numbers'!AD105*0.0025))/'adjusted numbers'!AB105</f>
        <v>0.11247389212499995</v>
      </c>
      <c r="AD105" s="11">
        <f>('underlying numbers'!AB105-'underlying numbers'!AC105+('underlying numbers'!AC105*0.05)+('underlying numbers'!AD105*0.0025))/'underlying numbers'!AB105</f>
        <v>0.13821468750000002</v>
      </c>
      <c r="AE105" s="1">
        <v>4951</v>
      </c>
      <c r="AF105" s="11">
        <f>('adjusted numbers'!AE105-'adjusted numbers'!AF105+('adjusted numbers'!AF105*0.05)+('adjusted numbers'!AG105*0.0025))/'adjusted numbers'!AE105</f>
        <v>8.7472226375000059E-2</v>
      </c>
      <c r="AG105" s="11">
        <f>('underlying numbers'!AE105-'underlying numbers'!AF105+('underlying numbers'!AF105*0.05)+('underlying numbers'!AG105*0.0025))/'underlying numbers'!AE105</f>
        <v>0.10246768125000009</v>
      </c>
    </row>
    <row r="106" spans="1:33" x14ac:dyDescent="0.25">
      <c r="A106" t="s">
        <v>224</v>
      </c>
      <c r="B106" t="s">
        <v>225</v>
      </c>
      <c r="C106" t="s">
        <v>221</v>
      </c>
      <c r="D106" s="1">
        <v>3555</v>
      </c>
      <c r="E106" s="11">
        <f>('adjusted numbers'!D106-'adjusted numbers'!E106+('adjusted numbers'!E106*0.05)+('adjusted numbers'!F106*0.0025))/'adjusted numbers'!D106</f>
        <v>0.18534624999999993</v>
      </c>
      <c r="F106" s="11">
        <f>('underlying numbers'!D106-'underlying numbers'!E106+('underlying numbers'!E106*0.05)+('underlying numbers'!F106*0.0025))/'underlying numbers'!D106</f>
        <v>0.24231499999999995</v>
      </c>
      <c r="G106" s="1">
        <v>3902</v>
      </c>
      <c r="H106" s="11">
        <f>('adjusted numbers'!G106-'adjusted numbers'!H106+('adjusted numbers'!H106*0.05)+('adjusted numbers'!I106*0.0025))/'adjusted numbers'!G106</f>
        <v>0.18287124999999996</v>
      </c>
      <c r="I106" s="11">
        <f>('underlying numbers'!G106-'underlying numbers'!H106+('underlying numbers'!H106*0.05)+('underlying numbers'!I106*0.0025))/'underlying numbers'!G106</f>
        <v>0.238875</v>
      </c>
      <c r="J106" s="1">
        <v>3651</v>
      </c>
      <c r="K106" s="11">
        <f>('adjusted numbers'!J106-'adjusted numbers'!K106+('adjusted numbers'!K106*0.05)+('adjusted numbers'!L106*0.0025))/'adjusted numbers'!J106</f>
        <v>0.19275999999999996</v>
      </c>
      <c r="L106" s="11">
        <f>('underlying numbers'!J106-'underlying numbers'!K106+('underlying numbers'!K106*0.05)+('underlying numbers'!L106*0.0025))/'underlying numbers'!J106</f>
        <v>0.25298999999999994</v>
      </c>
      <c r="M106" s="3">
        <v>3543</v>
      </c>
      <c r="N106" s="11">
        <f>('adjusted numbers'!M106-'adjusted numbers'!N106+('adjusted numbers'!N106*0.05)+('adjusted numbers'!O106*0.0025))/'adjusted numbers'!M106</f>
        <v>0.21206628092953236</v>
      </c>
      <c r="O106" s="11">
        <f>('underlying numbers'!M106-'underlying numbers'!N106+('underlying numbers'!N106*0.05)+('underlying numbers'!O106*0.0025))/'underlying numbers'!M106</f>
        <v>0.2805516746636561</v>
      </c>
      <c r="P106" s="1">
        <v>3554</v>
      </c>
      <c r="Q106" s="11">
        <f>('adjusted numbers'!P106-'adjusted numbers'!Q106+('adjusted numbers'!Q106*0.05)+('adjusted numbers'!R106*0.0025))/'adjusted numbers'!P106</f>
        <v>0.23838109762499995</v>
      </c>
      <c r="R106" s="11">
        <f>('underlying numbers'!P106-'underlying numbers'!Q106+('underlying numbers'!Q106*0.05)+('underlying numbers'!R106*0.0025))/'underlying numbers'!P106</f>
        <v>0.31815004074999997</v>
      </c>
      <c r="S106" s="1">
        <v>4014</v>
      </c>
      <c r="T106" s="11">
        <f>('adjusted numbers'!S106-'adjusted numbers'!T106+('adjusted numbers'!T106*0.05)+('adjusted numbers'!U106*0.0025))/'adjusted numbers'!S106</f>
        <v>0.24842927850000007</v>
      </c>
      <c r="U106" s="11">
        <f>('underlying numbers'!S106-'underlying numbers'!T106+('underlying numbers'!T106*0.05)+('underlying numbers'!U106*0.0025))/'underlying numbers'!S106</f>
        <v>0.33253803624999995</v>
      </c>
      <c r="V106" s="1">
        <v>4093</v>
      </c>
      <c r="W106" s="11">
        <f>('adjusted numbers'!V106-'adjusted numbers'!W106+('adjusted numbers'!W106*0.05)+('adjusted numbers'!X106*0.0025))/'adjusted numbers'!V106</f>
        <v>0.19683913149999993</v>
      </c>
      <c r="X106" s="11">
        <f>('underlying numbers'!V106-'underlying numbers'!W106+('underlying numbers'!W106*0.05)+('underlying numbers'!X106*0.0025))/'underlying numbers'!V106</f>
        <v>0.25881629449999993</v>
      </c>
      <c r="Y106" s="1">
        <v>3845</v>
      </c>
      <c r="Z106" s="11">
        <f>('adjusted numbers'!Y106-'adjusted numbers'!Z106+('adjusted numbers'!Z106*0.05)+('adjusted numbers'!AA106*0.0025))/'adjusted numbers'!Y106</f>
        <v>0.15297108912499993</v>
      </c>
      <c r="AA106" s="11">
        <f>('underlying numbers'!Y106-'underlying numbers'!Z106+('underlying numbers'!Z106*0.05)+('underlying numbers'!AA106*0.0025))/'underlying numbers'!Y106</f>
        <v>0.19610536424999994</v>
      </c>
      <c r="AB106" s="1">
        <v>4497</v>
      </c>
      <c r="AC106" s="11">
        <f>('adjusted numbers'!AB106-'adjusted numbers'!AC106+('adjusted numbers'!AC106*0.05)+('adjusted numbers'!AD106*0.0025))/'adjusted numbers'!AB106</f>
        <v>0.16795924924999997</v>
      </c>
      <c r="AD106" s="11">
        <f>('underlying numbers'!AB106-'underlying numbers'!AC106+('underlying numbers'!AC106*0.05)+('underlying numbers'!AD106*0.0025))/'underlying numbers'!AB106</f>
        <v>0.21752175875000002</v>
      </c>
      <c r="AE106" s="1">
        <v>4473</v>
      </c>
      <c r="AF106" s="11">
        <f>('adjusted numbers'!AE106-'adjusted numbers'!AF106+('adjusted numbers'!AF106*0.05)+('adjusted numbers'!AG106*0.0025))/'adjusted numbers'!AE106</f>
        <v>0.12566315624999999</v>
      </c>
      <c r="AG106" s="11">
        <f>('underlying numbers'!AE106-'underlying numbers'!AF106+('underlying numbers'!AF106*0.05)+('underlying numbers'!AG106*0.0025))/'underlying numbers'!AE106</f>
        <v>0.15705065249999994</v>
      </c>
    </row>
    <row r="107" spans="1:33" x14ac:dyDescent="0.25">
      <c r="A107" t="s">
        <v>226</v>
      </c>
      <c r="B107" t="s">
        <v>227</v>
      </c>
      <c r="C107" t="s">
        <v>221</v>
      </c>
      <c r="D107" s="1">
        <v>2339</v>
      </c>
      <c r="E107" s="11">
        <f>('adjusted numbers'!D107-'adjusted numbers'!E107+('adjusted numbers'!E107*0.05)+('adjusted numbers'!F107*0.0025))/'adjusted numbers'!D107</f>
        <v>0.14582250000000005</v>
      </c>
      <c r="F107" s="11">
        <f>('underlying numbers'!D107-'underlying numbers'!E107+('underlying numbers'!E107*0.05)+('underlying numbers'!F107*0.0025))/'underlying numbers'!D107</f>
        <v>0.18591750000000001</v>
      </c>
      <c r="G107" s="1">
        <v>2434</v>
      </c>
      <c r="H107" s="11">
        <f>('adjusted numbers'!G107-'adjusted numbers'!H107+('adjusted numbers'!H107*0.05)+('adjusted numbers'!I107*0.0025))/'adjusted numbers'!G107</f>
        <v>0.14976874999999998</v>
      </c>
      <c r="I107" s="11">
        <f>('underlying numbers'!G107-'underlying numbers'!H107+('underlying numbers'!H107*0.05)+('underlying numbers'!I107*0.0025))/'underlying numbers'!G107</f>
        <v>0.1915450000000001</v>
      </c>
      <c r="J107" s="1">
        <v>2415</v>
      </c>
      <c r="K107" s="11">
        <f>('adjusted numbers'!J107-'adjusted numbers'!K107+('adjusted numbers'!K107*0.05)+('adjusted numbers'!L107*0.0025))/'adjusted numbers'!J107</f>
        <v>0.17226500000000003</v>
      </c>
      <c r="L107" s="11">
        <f>('underlying numbers'!J107-'underlying numbers'!K107+('underlying numbers'!K107*0.05)+('underlying numbers'!L107*0.0025))/'underlying numbers'!J107</f>
        <v>0.22370250000000003</v>
      </c>
      <c r="M107" s="1">
        <v>2656</v>
      </c>
      <c r="N107" s="11">
        <f>('adjusted numbers'!M107-'adjusted numbers'!N107+('adjusted numbers'!N107*0.05)+('adjusted numbers'!O107*0.0025))/'adjusted numbers'!M107</f>
        <v>0.17420875000000013</v>
      </c>
      <c r="O107" s="11">
        <f>('underlying numbers'!M107-'underlying numbers'!N107+('underlying numbers'!N107*0.05)+('underlying numbers'!O107*0.0025))/'underlying numbers'!M107</f>
        <v>0.22645750000000009</v>
      </c>
      <c r="P107" s="1">
        <v>5304</v>
      </c>
      <c r="Q107" s="11">
        <f>('adjusted numbers'!P107-'adjusted numbers'!Q107+('adjusted numbers'!Q107*0.05)+('adjusted numbers'!R107*0.0025))/'adjusted numbers'!P107</f>
        <v>0.16987909400000006</v>
      </c>
      <c r="R107" s="11">
        <f>('underlying numbers'!P107-'underlying numbers'!Q107+('underlying numbers'!Q107*0.05)+('underlying numbers'!R107*0.0025))/'underlying numbers'!P107</f>
        <v>0.22021350849999996</v>
      </c>
      <c r="S107" s="1">
        <v>3080</v>
      </c>
      <c r="T107" s="11">
        <f>('adjusted numbers'!S107-'adjusted numbers'!T107+('adjusted numbers'!T107*0.05)+('adjusted numbers'!U107*0.0025))/'adjusted numbers'!S107</f>
        <v>0.20866601612499996</v>
      </c>
      <c r="U107" s="11">
        <f>('underlying numbers'!S107-'underlying numbers'!T107+('underlying numbers'!T107*0.05)+('underlying numbers'!U107*0.0025))/'underlying numbers'!S107</f>
        <v>0.27572730975000004</v>
      </c>
      <c r="V107" s="1">
        <v>2975</v>
      </c>
      <c r="W107" s="11">
        <f>('adjusted numbers'!V107-'adjusted numbers'!W107+('adjusted numbers'!W107*0.05)+('adjusted numbers'!X107*0.0025))/'adjusted numbers'!V107</f>
        <v>0.22841719174999991</v>
      </c>
      <c r="X107" s="11">
        <f>('underlying numbers'!V107-'underlying numbers'!W107+('underlying numbers'!W107*0.05)+('underlying numbers'!X107*0.0025))/'underlying numbers'!V107</f>
        <v>0.30396381524999999</v>
      </c>
      <c r="Y107" s="1">
        <v>3133</v>
      </c>
      <c r="Z107" s="11">
        <f>('adjusted numbers'!Y107-'adjusted numbers'!Z107+('adjusted numbers'!Z107*0.05)+('adjusted numbers'!AA107*0.0025))/'adjusted numbers'!Y107</f>
        <v>0.18803302449999992</v>
      </c>
      <c r="AA107" s="11">
        <f>('underlying numbers'!Y107-'underlying numbers'!Z107+('underlying numbers'!Z107*0.05)+('underlying numbers'!AA107*0.0025))/'underlying numbers'!Y107</f>
        <v>0.24621048549999996</v>
      </c>
      <c r="AB107" s="1">
        <v>3316</v>
      </c>
      <c r="AC107" s="11">
        <f>('adjusted numbers'!AB107-'adjusted numbers'!AC107+('adjusted numbers'!AC107*0.05)+('adjusted numbers'!AD107*0.0025))/'adjusted numbers'!AB107</f>
        <v>0.14559520150000005</v>
      </c>
      <c r="AD107" s="11">
        <f>('underlying numbers'!AB107-'underlying numbers'!AC107+('underlying numbers'!AC107*0.05)+('underlying numbers'!AD107*0.0025))/'underlying numbers'!AB107</f>
        <v>0.18552620975000006</v>
      </c>
      <c r="AE107" s="1">
        <v>3746</v>
      </c>
      <c r="AF107" s="11">
        <f>('adjusted numbers'!AE107-'adjusted numbers'!AF107+('adjusted numbers'!AF107*0.05)+('adjusted numbers'!AG107*0.0025))/'adjusted numbers'!AE107</f>
        <v>0.12752973062499998</v>
      </c>
      <c r="AG107" s="11">
        <f>('underlying numbers'!AE107-'underlying numbers'!AF107+('underlying numbers'!AF107*0.05)+('underlying numbers'!AG107*0.0025))/'underlying numbers'!AE107</f>
        <v>0.15973042524999989</v>
      </c>
    </row>
    <row r="108" spans="1:33" x14ac:dyDescent="0.25">
      <c r="A108" t="s">
        <v>228</v>
      </c>
      <c r="B108" t="s">
        <v>469</v>
      </c>
      <c r="C108" t="s">
        <v>221</v>
      </c>
      <c r="D108" s="1">
        <v>3213</v>
      </c>
      <c r="E108" s="11">
        <f>('adjusted numbers'!D108-'adjusted numbers'!E108+('adjusted numbers'!E108*0.05)+('adjusted numbers'!F108*0.0025))/'adjusted numbers'!D108</f>
        <v>0.15616250000000007</v>
      </c>
      <c r="F108" s="11">
        <f>('underlying numbers'!D108-'underlying numbers'!E108+('underlying numbers'!E108*0.05)+('underlying numbers'!F108*0.0025))/'underlying numbers'!D108</f>
        <v>0.20055750000000008</v>
      </c>
      <c r="G108" s="1">
        <v>3188</v>
      </c>
      <c r="H108" s="11">
        <f>('adjusted numbers'!G108-'adjusted numbers'!H108+('adjusted numbers'!H108*0.05)+('adjusted numbers'!I108*0.0025))/'adjusted numbers'!G108</f>
        <v>0.16147624999999996</v>
      </c>
      <c r="I108" s="11">
        <f>('underlying numbers'!G108-'underlying numbers'!H108+('underlying numbers'!H108*0.05)+('underlying numbers'!I108*0.0025))/'underlying numbers'!G108</f>
        <v>0.20816500000000002</v>
      </c>
      <c r="J108" s="1">
        <v>2899</v>
      </c>
      <c r="K108" s="11">
        <f>('adjusted numbers'!J108-'adjusted numbers'!K108+('adjusted numbers'!K108*0.05)+('adjusted numbers'!L108*0.0025))/'adjusted numbers'!J108</f>
        <v>0.15749749999999998</v>
      </c>
      <c r="L108" s="11">
        <f>('underlying numbers'!J108-'underlying numbers'!K108+('underlying numbers'!K108*0.05)+('underlying numbers'!L108*0.0025))/'underlying numbers'!J108</f>
        <v>0.20247250000000008</v>
      </c>
      <c r="M108" s="3">
        <v>2798</v>
      </c>
      <c r="N108" s="11">
        <f>('adjusted numbers'!M108-'adjusted numbers'!N108+('adjusted numbers'!N108*0.05)+('adjusted numbers'!O108*0.0025))/'adjusted numbers'!M108</f>
        <v>0.19792248927805572</v>
      </c>
      <c r="O108" s="11">
        <f>('underlying numbers'!M108-'underlying numbers'!N108+('underlying numbers'!N108*0.05)+('underlying numbers'!O108*0.0025))/'underlying numbers'!M108</f>
        <v>0.26031116869192283</v>
      </c>
      <c r="P108" s="3">
        <v>2799</v>
      </c>
      <c r="Q108" s="11">
        <f>('adjusted numbers'!P108-'adjusted numbers'!Q108+('adjusted numbers'!Q108*0.05)+('adjusted numbers'!R108*0.0025))/'adjusted numbers'!P108</f>
        <v>0.20306701798261281</v>
      </c>
      <c r="R108" s="11">
        <f>('underlying numbers'!P108-'underlying numbers'!Q108+('underlying numbers'!Q108*0.05)+('underlying numbers'!R108*0.0025))/'underlying numbers'!P108</f>
        <v>0.26767714659997621</v>
      </c>
      <c r="S108" s="3">
        <v>2799</v>
      </c>
      <c r="T108" s="11">
        <f>('adjusted numbers'!S108-'adjusted numbers'!T108+('adjusted numbers'!T108*0.05)+('adjusted numbers'!U108*0.0025))/'adjusted numbers'!S108</f>
        <v>0.22168780516851255</v>
      </c>
      <c r="U108" s="11">
        <f>('underlying numbers'!S108-'underlying numbers'!T108+('underlying numbers'!T108*0.05)+('underlying numbers'!U108*0.0025))/'underlying numbers'!S108</f>
        <v>0.2942865011313564</v>
      </c>
      <c r="V108" s="1">
        <v>3925</v>
      </c>
      <c r="W108" s="11">
        <f>('adjusted numbers'!V108-'adjusted numbers'!W108+('adjusted numbers'!W108*0.05)+('adjusted numbers'!X108*0.0025))/'adjusted numbers'!V108</f>
        <v>0.26918089171974519</v>
      </c>
      <c r="X108" s="11">
        <f>('underlying numbers'!V108-'underlying numbers'!W108+('underlying numbers'!W108*0.05)+('underlying numbers'!X108*0.0025))/'underlying numbers'!V108</f>
        <v>0.3621764331210191</v>
      </c>
      <c r="Y108" s="1">
        <v>3539</v>
      </c>
      <c r="Z108" s="11">
        <f>('adjusted numbers'!Y108-'adjusted numbers'!Z108+('adjusted numbers'!Z108*0.05)+('adjusted numbers'!AA108*0.0025))/'adjusted numbers'!Y108</f>
        <v>0.19421835264198931</v>
      </c>
      <c r="AA108" s="11">
        <f>('underlying numbers'!Y108-'underlying numbers'!Z108+('underlying numbers'!Z108*0.05)+('underlying numbers'!AA108*0.0025))/'underlying numbers'!Y108</f>
        <v>0.25497527550155408</v>
      </c>
      <c r="AB108" s="1">
        <v>3768</v>
      </c>
      <c r="AC108" s="11">
        <f>('adjusted numbers'!AB108-'adjusted numbers'!AC108+('adjusted numbers'!AC108*0.05)+('adjusted numbers'!AD108*0.0025))/'adjusted numbers'!AB108</f>
        <v>0.14189888535031847</v>
      </c>
      <c r="AD108" s="11">
        <f>('underlying numbers'!AB108-'underlying numbers'!AC108+('underlying numbers'!AC108*0.05)+('underlying numbers'!AD108*0.0025))/'underlying numbers'!AB108</f>
        <v>0.180203025477707</v>
      </c>
      <c r="AE108" s="1">
        <v>3973</v>
      </c>
      <c r="AF108" s="11">
        <f>('adjusted numbers'!AE108-'adjusted numbers'!AF108+('adjusted numbers'!AF108*0.05)+('adjusted numbers'!AG108*0.0025))/'adjusted numbers'!AE108</f>
        <v>0.1293248175182482</v>
      </c>
      <c r="AG108" s="11">
        <f>('underlying numbers'!AE108-'underlying numbers'!AF108+('underlying numbers'!AF108*0.05)+('underlying numbers'!AG108*0.0025))/'underlying numbers'!AE108</f>
        <v>0.16225207651648627</v>
      </c>
    </row>
    <row r="109" spans="1:33" x14ac:dyDescent="0.25">
      <c r="A109" t="s">
        <v>230</v>
      </c>
      <c r="B109" t="s">
        <v>470</v>
      </c>
      <c r="C109" t="s">
        <v>221</v>
      </c>
      <c r="D109" s="1">
        <v>3415</v>
      </c>
      <c r="E109" s="11">
        <f>('adjusted numbers'!D109-'adjusted numbers'!E109+('adjusted numbers'!E109*0.05)+('adjusted numbers'!F109*0.0025))/'adjusted numbers'!D109</f>
        <v>0.15157624999999997</v>
      </c>
      <c r="F109" s="11">
        <f>('underlying numbers'!D109-'underlying numbers'!E109+('underlying numbers'!E109*0.05)+('underlying numbers'!F109*0.0025))/'underlying numbers'!D109</f>
        <v>0.19402750000000002</v>
      </c>
      <c r="G109" s="1">
        <v>2789</v>
      </c>
      <c r="H109" s="11">
        <f>('adjusted numbers'!G109-'adjusted numbers'!H109+('adjusted numbers'!H109*0.05)+('adjusted numbers'!I109*0.0025))/'adjusted numbers'!G109</f>
        <v>0.13627125000000007</v>
      </c>
      <c r="I109" s="11">
        <f>('underlying numbers'!G109-'underlying numbers'!H109+('underlying numbers'!H109*0.05)+('underlying numbers'!I109*0.0025))/'underlying numbers'!G109</f>
        <v>0.1721</v>
      </c>
      <c r="J109" s="1">
        <v>3371</v>
      </c>
      <c r="K109" s="11">
        <f>('adjusted numbers'!J109-'adjusted numbers'!K109+('adjusted numbers'!K109*0.05)+('adjusted numbers'!L109*0.0025))/'adjusted numbers'!J109</f>
        <v>0.18798499999999999</v>
      </c>
      <c r="L109" s="11">
        <f>('underlying numbers'!J109-'underlying numbers'!K109+('underlying numbers'!K109*0.05)+('underlying numbers'!L109*0.0025))/'underlying numbers'!J109</f>
        <v>0.24608249999999995</v>
      </c>
      <c r="M109" s="3">
        <v>2659</v>
      </c>
      <c r="N109" s="11">
        <f>('adjusted numbers'!M109-'adjusted numbers'!N109+('adjusted numbers'!N109*0.05)+('adjusted numbers'!O109*0.0025))/'adjusted numbers'!M109</f>
        <v>0.19604150996615277</v>
      </c>
      <c r="O109" s="11">
        <f>('underlying numbers'!M109-'underlying numbers'!N109+('underlying numbers'!N109*0.05)+('underlying numbers'!O109*0.0025))/'underlying numbers'!M109</f>
        <v>0.25762335464460329</v>
      </c>
      <c r="P109" s="1">
        <v>3539</v>
      </c>
      <c r="Q109" s="11">
        <f>('adjusted numbers'!P109-'adjusted numbers'!Q109+('adjusted numbers'!Q109*0.05)+('adjusted numbers'!R109*0.0025))/'adjusted numbers'!P109</f>
        <v>0.22117795262500006</v>
      </c>
      <c r="R109" s="11">
        <f>('underlying numbers'!P109-'underlying numbers'!Q109+('underlying numbers'!Q109*0.05)+('underlying numbers'!R109*0.0025))/'underlying numbers'!P109</f>
        <v>0.29342753175000014</v>
      </c>
      <c r="S109" s="1">
        <v>3241</v>
      </c>
      <c r="T109" s="11">
        <f>('adjusted numbers'!S109-'adjusted numbers'!T109+('adjusted numbers'!T109*0.05)+('adjusted numbers'!U109*0.0025))/'adjusted numbers'!S109</f>
        <v>0.13727087362499982</v>
      </c>
      <c r="U109" s="11">
        <f>('underlying numbers'!S109-'underlying numbers'!T109+('underlying numbers'!T109*0.05)+('underlying numbers'!U109*0.0025))/'underlying numbers'!S109</f>
        <v>0.17358758374999986</v>
      </c>
      <c r="V109" s="1">
        <v>3417</v>
      </c>
      <c r="W109" s="11">
        <f>('adjusted numbers'!V109-'adjusted numbers'!W109+('adjusted numbers'!W109*0.05)+('adjusted numbers'!X109*0.0025))/'adjusted numbers'!V109</f>
        <v>0.11575615862499998</v>
      </c>
      <c r="X109" s="11">
        <f>('underlying numbers'!V109-'underlying numbers'!W109+('underlying numbers'!W109*0.05)+('underlying numbers'!X109*0.0025))/'underlying numbers'!V109</f>
        <v>0.14288632225000003</v>
      </c>
      <c r="Y109" s="1">
        <v>3387</v>
      </c>
      <c r="Z109" s="11">
        <f>('adjusted numbers'!Y109-'adjusted numbers'!Z109+('adjusted numbers'!Z109*0.05)+('adjusted numbers'!AA109*0.0025))/'adjusted numbers'!Y109</f>
        <v>0.10265835362500003</v>
      </c>
      <c r="AA109" s="11">
        <f>('underlying numbers'!Y109-'underlying numbers'!Z109+('underlying numbers'!Z109*0.05)+('underlying numbers'!AA109*0.0025))/'underlying numbers'!Y109</f>
        <v>0.12417261124999994</v>
      </c>
      <c r="AB109" s="1">
        <v>3340</v>
      </c>
      <c r="AC109" s="11">
        <f>('adjusted numbers'!AB109-'adjusted numbers'!AC109+('adjusted numbers'!AC109*0.05)+('adjusted numbers'!AD109*0.0025))/'adjusted numbers'!AB109</f>
        <v>8.1037443374999948E-2</v>
      </c>
      <c r="AD109" s="11">
        <f>('underlying numbers'!AB109-'underlying numbers'!AC109+('underlying numbers'!AC109*0.05)+('underlying numbers'!AD109*0.0025))/'underlying numbers'!AB109</f>
        <v>9.3299427249999956E-2</v>
      </c>
      <c r="AE109" s="1">
        <v>3429</v>
      </c>
      <c r="AF109" s="11">
        <f>('adjusted numbers'!AE109-'adjusted numbers'!AF109+('adjusted numbers'!AF109*0.05)+('adjusted numbers'!AG109*0.0025))/'adjusted numbers'!AE109</f>
        <v>8.1650652125000084E-2</v>
      </c>
      <c r="AG109" s="11">
        <f>('underlying numbers'!AE109-'underlying numbers'!AF109+('underlying numbers'!AF109*0.05)+('underlying numbers'!AG109*0.0025))/'underlying numbers'!AE109</f>
        <v>9.4177638750000056E-2</v>
      </c>
    </row>
    <row r="110" spans="1:33" x14ac:dyDescent="0.25">
      <c r="A110" t="s">
        <v>232</v>
      </c>
      <c r="B110" t="s">
        <v>233</v>
      </c>
      <c r="C110" t="s">
        <v>221</v>
      </c>
      <c r="D110" s="1">
        <v>5011</v>
      </c>
      <c r="E110" s="11">
        <f>('adjusted numbers'!D110-'adjusted numbers'!E110+('adjusted numbers'!E110*0.05)+('adjusted numbers'!F110*0.0025))/'adjusted numbers'!D110</f>
        <v>0.1953375</v>
      </c>
      <c r="F110" s="11">
        <f>('underlying numbers'!D110-'underlying numbers'!E110+('underlying numbers'!E110*0.05)+('underlying numbers'!F110*0.0025))/'underlying numbers'!D110</f>
        <v>0.25663499999999995</v>
      </c>
      <c r="G110" s="1">
        <v>4974</v>
      </c>
      <c r="H110" s="11">
        <f>('adjusted numbers'!G110-'adjusted numbers'!H110+('adjusted numbers'!H110*0.05)+('adjusted numbers'!I110*0.0025))/'adjusted numbers'!G110</f>
        <v>0.1920187499999999</v>
      </c>
      <c r="I110" s="11">
        <f>('underlying numbers'!G110-'underlying numbers'!H110+('underlying numbers'!H110*0.05)+('underlying numbers'!I110*0.0025))/'underlying numbers'!G110</f>
        <v>0.25188499999999997</v>
      </c>
      <c r="J110" s="3">
        <v>4922</v>
      </c>
      <c r="K110" s="11">
        <f>('adjusted numbers'!J110-'adjusted numbers'!K110+('adjusted numbers'!K110*0.05)+('adjusted numbers'!L110*0.0025))/'adjusted numbers'!J110</f>
        <v>0.20668087312068259</v>
      </c>
      <c r="L110" s="11">
        <f>('underlying numbers'!J110-'underlying numbers'!K110+('underlying numbers'!K110*0.05)+('underlying numbers'!L110*0.0025))/'underlying numbers'!J110</f>
        <v>0.27290424624136533</v>
      </c>
      <c r="M110" s="3">
        <v>3389</v>
      </c>
      <c r="N110" s="11">
        <f>('adjusted numbers'!M110-'adjusted numbers'!N110+('adjusted numbers'!N110*0.05)+('adjusted numbers'!O110*0.0025))/'adjusted numbers'!M110</f>
        <v>0.19106908994787059</v>
      </c>
      <c r="O110" s="11">
        <f>('underlying numbers'!M110-'underlying numbers'!N110+('underlying numbers'!N110*0.05)+('underlying numbers'!O110*0.0025))/'underlying numbers'!M110</f>
        <v>0.25051764040523261</v>
      </c>
      <c r="P110" s="1">
        <v>4492</v>
      </c>
      <c r="Q110" s="11">
        <f>('adjusted numbers'!P110-'adjusted numbers'!Q110+('adjusted numbers'!Q110*0.05)+('adjusted numbers'!R110*0.0025))/'adjusted numbers'!P110</f>
        <v>0.19760577424999989</v>
      </c>
      <c r="R110" s="11">
        <f>('underlying numbers'!P110-'underlying numbers'!Q110+('underlying numbers'!Q110*0.05)+('underlying numbers'!R110*0.0025))/'underlying numbers'!P110</f>
        <v>0.2597657384999999</v>
      </c>
      <c r="S110" s="6">
        <v>6964</v>
      </c>
      <c r="T110" s="11">
        <f>('adjusted numbers'!S110-'adjusted numbers'!T110+('adjusted numbers'!T110*0.05)+('adjusted numbers'!U110*0.0025))/'adjusted numbers'!S110</f>
        <v>0.28149465106260768</v>
      </c>
      <c r="U110" s="11">
        <f>('underlying numbers'!S110-'underlying numbers'!T110+('underlying numbers'!T110*0.05)+('underlying numbers'!U110*0.0025))/'underlying numbers'!S110</f>
        <v>0.37979537622056292</v>
      </c>
      <c r="V110" s="1">
        <v>4377</v>
      </c>
      <c r="W110" s="11">
        <f>('adjusted numbers'!V110-'adjusted numbers'!W110+('adjusted numbers'!W110*0.05)+('adjusted numbers'!X110*0.0025))/'adjusted numbers'!V110</f>
        <v>0.12625486200000011</v>
      </c>
      <c r="X110" s="11">
        <f>('underlying numbers'!V110-'underlying numbers'!W110+('underlying numbers'!W110*0.05)+('underlying numbers'!X110*0.0025))/'underlying numbers'!V110</f>
        <v>0.15792153175000012</v>
      </c>
      <c r="Y110" s="1">
        <v>5263</v>
      </c>
      <c r="Z110" s="11">
        <f>('adjusted numbers'!Y110-'adjusted numbers'!Z110+('adjusted numbers'!Z110*0.05)+('adjusted numbers'!AA110*0.0025))/'adjusted numbers'!Y110</f>
        <v>0.18713156062499994</v>
      </c>
      <c r="AA110" s="11">
        <f>('underlying numbers'!Y110-'underlying numbers'!Z110+('underlying numbers'!Z110*0.05)+('underlying numbers'!AA110*0.0025))/'underlying numbers'!Y110</f>
        <v>0.24501510624999998</v>
      </c>
      <c r="AB110" s="1">
        <v>5538</v>
      </c>
      <c r="AC110" s="11">
        <f>('adjusted numbers'!AB110-'adjusted numbers'!AC110+('adjusted numbers'!AC110*0.05)+('adjusted numbers'!AD110*0.0025))/'adjusted numbers'!AB110</f>
        <v>0.17757948375000004</v>
      </c>
      <c r="AD110" s="11">
        <f>('underlying numbers'!AB110-'underlying numbers'!AC110+('underlying numbers'!AC110*0.05)+('underlying numbers'!AD110*0.0025))/'underlying numbers'!AB110</f>
        <v>0.23135793775000002</v>
      </c>
      <c r="AE110" s="1">
        <v>6202</v>
      </c>
      <c r="AF110" s="11">
        <f>('adjusted numbers'!AE110-'adjusted numbers'!AF110+('adjusted numbers'!AF110*0.05)+('adjusted numbers'!AG110*0.0025))/'adjusted numbers'!AE110</f>
        <v>0.18642209474999999</v>
      </c>
      <c r="AG110" s="11">
        <f>('underlying numbers'!AE110-'underlying numbers'!AF110+('underlying numbers'!AF110*0.05)+('underlying numbers'!AG110*0.0025))/'underlying numbers'!AE110</f>
        <v>0.2440164075</v>
      </c>
    </row>
    <row r="111" spans="1:33" x14ac:dyDescent="0.25">
      <c r="A111" t="s">
        <v>234</v>
      </c>
      <c r="B111" t="s">
        <v>471</v>
      </c>
      <c r="C111" t="s">
        <v>221</v>
      </c>
      <c r="D111" s="1">
        <v>3555</v>
      </c>
      <c r="E111" s="11">
        <f>('adjusted numbers'!D111-'adjusted numbers'!E111+('adjusted numbers'!E111*0.05)+('adjusted numbers'!F111*0.0025))/'adjusted numbers'!D111</f>
        <v>0.18534624999999993</v>
      </c>
      <c r="F111" s="11">
        <f>('underlying numbers'!D111-'underlying numbers'!E111+('underlying numbers'!E111*0.05)+('underlying numbers'!F111*0.0025))/'underlying numbers'!D111</f>
        <v>0.24231499999999995</v>
      </c>
      <c r="G111" s="1">
        <v>3559</v>
      </c>
      <c r="H111" s="11">
        <f>('adjusted numbers'!G111-'adjusted numbers'!H111+('adjusted numbers'!H111*0.05)+('adjusted numbers'!I111*0.0025))/'adjusted numbers'!G111</f>
        <v>0.20132625000000001</v>
      </c>
      <c r="I111" s="11">
        <f>('underlying numbers'!G111-'underlying numbers'!H111+('underlying numbers'!H111*0.05)+('underlying numbers'!I111*0.0025))/'underlying numbers'!G111</f>
        <v>0.26521500000000003</v>
      </c>
      <c r="J111" s="1">
        <v>3571</v>
      </c>
      <c r="K111" s="11">
        <f>('adjusted numbers'!J111-'adjusted numbers'!K111+('adjusted numbers'!K111*0.05)+('adjusted numbers'!L111*0.0025))/'adjusted numbers'!J111</f>
        <v>0.21987000000000007</v>
      </c>
      <c r="L111" s="11">
        <f>('underlying numbers'!J111-'underlying numbers'!K111+('underlying numbers'!K111*0.05)+('underlying numbers'!L111*0.0025))/'underlying numbers'!J111</f>
        <v>0.29173250000000006</v>
      </c>
      <c r="M111" s="3">
        <v>2570</v>
      </c>
      <c r="N111" s="11">
        <f>('adjusted numbers'!M111-'adjusted numbers'!N111+('adjusted numbers'!N111*0.05)+('adjusted numbers'!O111*0.0025))/'adjusted numbers'!M111</f>
        <v>0.19412212224383918</v>
      </c>
      <c r="O111" s="11">
        <f>('underlying numbers'!M111-'underlying numbers'!N111+('underlying numbers'!N111*0.05)+('underlying numbers'!O111*0.0025))/'underlying numbers'!M111</f>
        <v>0.25488041504539549</v>
      </c>
      <c r="P111" s="3">
        <v>2570</v>
      </c>
      <c r="Q111" s="11">
        <f>('adjusted numbers'!P111-'adjusted numbers'!Q111+('adjusted numbers'!Q111*0.05)+('adjusted numbers'!R111*0.0025))/'adjusted numbers'!P111</f>
        <v>0.20988549773022044</v>
      </c>
      <c r="R111" s="11">
        <f>('underlying numbers'!P111-'underlying numbers'!Q111+('underlying numbers'!Q111*0.05)+('underlying numbers'!R111*0.0025))/'underlying numbers'!P111</f>
        <v>0.27742501621271071</v>
      </c>
      <c r="S111" s="3">
        <v>2570</v>
      </c>
      <c r="T111" s="11">
        <f>('adjusted numbers'!S111-'adjusted numbers'!T111+('adjusted numbers'!T111*0.05)+('adjusted numbers'!U111*0.0025))/'adjusted numbers'!S111</f>
        <v>0.25318644617380026</v>
      </c>
      <c r="U111" s="11">
        <f>('underlying numbers'!S111-'underlying numbers'!T111+('underlying numbers'!T111*0.05)+('underlying numbers'!U111*0.0025))/'underlying numbers'!S111</f>
        <v>0.33934987029831382</v>
      </c>
      <c r="V111" s="1">
        <v>3409</v>
      </c>
      <c r="W111" s="11">
        <f>('adjusted numbers'!V111-'adjusted numbers'!W111+('adjusted numbers'!W111*0.05)+('adjusted numbers'!X111*0.0025))/'adjusted numbers'!V111</f>
        <v>0.24311931651510704</v>
      </c>
      <c r="X111" s="11">
        <f>('underlying numbers'!V111-'underlying numbers'!W111+('underlying numbers'!W111*0.05)+('underlying numbers'!X111*0.0025))/'underlying numbers'!V111</f>
        <v>0.32488486359636259</v>
      </c>
      <c r="Y111" s="1">
        <v>3362</v>
      </c>
      <c r="Z111" s="11">
        <f>('adjusted numbers'!Y111-'adjusted numbers'!Z111+('adjusted numbers'!Z111*0.05)+('adjusted numbers'!AA111*0.0025))/'adjusted numbers'!Y111</f>
        <v>0.14921921475312308</v>
      </c>
      <c r="AA111" s="11">
        <f>('underlying numbers'!Y111-'underlying numbers'!Z111+('underlying numbers'!Z111*0.05)+('underlying numbers'!AA111*0.0025))/'underlying numbers'!Y111</f>
        <v>0.19080681142177275</v>
      </c>
      <c r="AB111" s="1">
        <v>3361</v>
      </c>
      <c r="AC111" s="11">
        <f>('adjusted numbers'!AB111-'adjusted numbers'!AC111+('adjusted numbers'!AC111*0.05)+('adjusted numbers'!AD111*0.0025))/'adjusted numbers'!AB111</f>
        <v>0.15669257661410299</v>
      </c>
      <c r="AD111" s="11">
        <f>('underlying numbers'!AB111-'underlying numbers'!AC111+('underlying numbers'!AC111*0.05)+('underlying numbers'!AD111*0.0025))/'underlying numbers'!AB111</f>
        <v>0.20146905682832492</v>
      </c>
      <c r="AE111" s="1">
        <v>3597</v>
      </c>
      <c r="AF111" s="11">
        <f>('adjusted numbers'!AE111-'adjusted numbers'!AF111+('adjusted numbers'!AF111*0.05)+('adjusted numbers'!AG111*0.0025))/'adjusted numbers'!AE111</f>
        <v>0.13200479566305259</v>
      </c>
      <c r="AG111" s="11">
        <f>('underlying numbers'!AE111-'underlying numbers'!AF111+('underlying numbers'!AF111*0.05)+('underlying numbers'!AG111*0.0025))/'underlying numbers'!AE111</f>
        <v>0.16617180984153462</v>
      </c>
    </row>
    <row r="112" spans="1:33" x14ac:dyDescent="0.25">
      <c r="A112" t="s">
        <v>236</v>
      </c>
      <c r="B112" t="s">
        <v>237</v>
      </c>
      <c r="C112" t="s">
        <v>221</v>
      </c>
      <c r="D112" s="1">
        <v>2165</v>
      </c>
      <c r="E112" s="11">
        <f>('adjusted numbers'!D112-'adjusted numbers'!E112+('adjusted numbers'!E112*0.05)+('adjusted numbers'!F112*0.0025))/'adjusted numbers'!D112</f>
        <v>0.16936750000000003</v>
      </c>
      <c r="F112" s="11">
        <f>('underlying numbers'!D112-'underlying numbers'!E112+('underlying numbers'!E112*0.05)+('underlying numbers'!F112*0.0025))/'underlying numbers'!D112</f>
        <v>0.21941750000000007</v>
      </c>
      <c r="G112" s="1">
        <v>2135</v>
      </c>
      <c r="H112" s="11">
        <f>('adjusted numbers'!G112-'adjusted numbers'!H112+('adjusted numbers'!H112*0.05)+('adjusted numbers'!I112*0.0025))/'adjusted numbers'!G112</f>
        <v>0.19454999999999995</v>
      </c>
      <c r="I112" s="11">
        <f>('underlying numbers'!G112-'underlying numbers'!H112+('underlying numbers'!H112*0.05)+('underlying numbers'!I112*0.0025))/'underlying numbers'!G112</f>
        <v>0.25543749999999998</v>
      </c>
      <c r="J112" s="1">
        <v>2134</v>
      </c>
      <c r="K112" s="11">
        <f>('adjusted numbers'!J112-'adjusted numbers'!K112+('adjusted numbers'!K112*0.05)+('adjusted numbers'!L112*0.0025))/'adjusted numbers'!J112</f>
        <v>0.19394249999999996</v>
      </c>
      <c r="L112" s="11">
        <f>('underlying numbers'!J112-'underlying numbers'!K112+('underlying numbers'!K112*0.05)+('underlying numbers'!L112*0.0025))/'underlying numbers'!J112</f>
        <v>0.25459999999999999</v>
      </c>
      <c r="M112" s="3">
        <v>2185</v>
      </c>
      <c r="N112" s="11">
        <f>('adjusted numbers'!M112-'adjusted numbers'!N112+('adjusted numbers'!N112*0.05)+('adjusted numbers'!O112*0.0025))/'adjusted numbers'!M112</f>
        <v>0.20778287566742953</v>
      </c>
      <c r="O112" s="11">
        <f>('underlying numbers'!M112-'underlying numbers'!N112+('underlying numbers'!N112*0.05)+('underlying numbers'!O112*0.0025))/'underlying numbers'!M112</f>
        <v>0.2744019145690314</v>
      </c>
      <c r="P112" s="1">
        <v>2185</v>
      </c>
      <c r="Q112" s="11">
        <f>('adjusted numbers'!P112-'adjusted numbers'!Q112+('adjusted numbers'!Q112*0.05)+('adjusted numbers'!R112*0.0025))/'adjusted numbers'!P112</f>
        <v>0.23993302625000007</v>
      </c>
      <c r="R112" s="11">
        <f>('underlying numbers'!P112-'underlying numbers'!Q112+('underlying numbers'!Q112*0.05)+('underlying numbers'!R112*0.0025))/'underlying numbers'!P112</f>
        <v>0.32024937050000007</v>
      </c>
      <c r="S112" s="1">
        <v>2333</v>
      </c>
      <c r="T112" s="11">
        <f>('adjusted numbers'!S112-'adjusted numbers'!T112+('adjusted numbers'!T112*0.05)+('adjusted numbers'!U112*0.0025))/'adjusted numbers'!S112</f>
        <v>0.23344408275</v>
      </c>
      <c r="U112" s="11">
        <f>('underlying numbers'!S112-'underlying numbers'!T112+('underlying numbers'!T112*0.05)+('underlying numbers'!U112*0.0025))/'underlying numbers'!S112</f>
        <v>0.31099231224999996</v>
      </c>
      <c r="V112" s="1">
        <v>1958</v>
      </c>
      <c r="W112" s="11">
        <f>('adjusted numbers'!V112-'adjusted numbers'!W112+('adjusted numbers'!W112*0.05)+('adjusted numbers'!X112*0.0025))/'adjusted numbers'!V112</f>
        <v>0.18002104287499993</v>
      </c>
      <c r="X112" s="11">
        <f>('underlying numbers'!V112-'underlying numbers'!W112+('underlying numbers'!W112*0.05)+('underlying numbers'!X112*0.0025))/'underlying numbers'!V112</f>
        <v>0.2346641629999999</v>
      </c>
      <c r="Y112" s="1">
        <v>2446</v>
      </c>
      <c r="Z112" s="11">
        <f>('adjusted numbers'!Y112-'adjusted numbers'!Z112+('adjusted numbers'!Z112*0.05)+('adjusted numbers'!AA112*0.0025))/'adjusted numbers'!Y112</f>
        <v>0.19525505274999996</v>
      </c>
      <c r="AA112" s="11">
        <f>('underlying numbers'!Y112-'underlying numbers'!Z112+('underlying numbers'!Z112*0.05)+('underlying numbers'!AA112*0.0025))/'underlying numbers'!Y112</f>
        <v>0.25652193625000003</v>
      </c>
      <c r="AB112" s="1">
        <v>2500</v>
      </c>
      <c r="AC112" s="11">
        <f>('adjusted numbers'!AB112-'adjusted numbers'!AC112+('adjusted numbers'!AC112*0.05)+('adjusted numbers'!AD112*0.0025))/'adjusted numbers'!AB112</f>
        <v>0.17493899999999996</v>
      </c>
      <c r="AD112" s="11">
        <f>('underlying numbers'!AB112-'underlying numbers'!AC112+('underlying numbers'!AC112*0.05)+('underlying numbers'!AD112*0.0025))/'underlying numbers'!AB112</f>
        <v>0.22746499999999992</v>
      </c>
      <c r="AE112" s="1">
        <v>2473</v>
      </c>
      <c r="AF112" s="11">
        <f>('adjusted numbers'!AE112-'adjusted numbers'!AF112+('adjusted numbers'!AF112*0.05)+('adjusted numbers'!AG112*0.0025))/'adjusted numbers'!AE112</f>
        <v>0.15572632737499997</v>
      </c>
      <c r="AG112" s="11">
        <f>('underlying numbers'!AE112-'underlying numbers'!AF112+('underlying numbers'!AF112*0.05)+('underlying numbers'!AG112*0.0025))/'underlying numbers'!AE112</f>
        <v>0.20003030300000002</v>
      </c>
    </row>
    <row r="113" spans="1:33" x14ac:dyDescent="0.25">
      <c r="A113" t="s">
        <v>238</v>
      </c>
      <c r="B113" t="s">
        <v>239</v>
      </c>
      <c r="C113" t="s">
        <v>221</v>
      </c>
      <c r="D113" s="1">
        <v>2191</v>
      </c>
      <c r="E113" s="11">
        <f>('adjusted numbers'!D113-'adjusted numbers'!E113+('adjusted numbers'!E113*0.05)+('adjusted numbers'!F113*0.0025))/'adjusted numbers'!D113</f>
        <v>0.17809250000000001</v>
      </c>
      <c r="F113" s="11">
        <f>('underlying numbers'!D113-'underlying numbers'!E113+('underlying numbers'!E113*0.05)+('underlying numbers'!F113*0.0025))/'underlying numbers'!D113</f>
        <v>0.23196</v>
      </c>
      <c r="G113" s="1">
        <v>2129</v>
      </c>
      <c r="H113" s="11">
        <f>('adjusted numbers'!G113-'adjusted numbers'!H113+('adjusted numbers'!H113*0.05)+('adjusted numbers'!I113*0.0025))/'adjusted numbers'!G113</f>
        <v>0.16879750000000007</v>
      </c>
      <c r="I113" s="11">
        <f>('underlying numbers'!G113-'underlying numbers'!H113+('underlying numbers'!H113*0.05)+('underlying numbers'!I113*0.0025))/'underlying numbers'!G113</f>
        <v>0.21865500000000007</v>
      </c>
      <c r="J113" s="1">
        <v>2033</v>
      </c>
      <c r="K113" s="11">
        <f>('adjusted numbers'!J113-'adjusted numbers'!K113+('adjusted numbers'!K113*0.05)+('adjusted numbers'!L113*0.0025))/'adjusted numbers'!J113</f>
        <v>0.16155</v>
      </c>
      <c r="L113" s="11">
        <f>('underlying numbers'!J113-'underlying numbers'!K113+('underlying numbers'!K113*0.05)+('underlying numbers'!L113*0.0025))/'underlying numbers'!J113</f>
        <v>0.20831250000000007</v>
      </c>
      <c r="M113" s="3">
        <v>1815</v>
      </c>
      <c r="N113" s="11">
        <f>('adjusted numbers'!M113-'adjusted numbers'!N113+('adjusted numbers'!N113*0.05)+('adjusted numbers'!O113*0.0025))/'adjusted numbers'!M113</f>
        <v>0.1990558999081726</v>
      </c>
      <c r="O113" s="11">
        <f>('underlying numbers'!M113-'underlying numbers'!N113+('underlying numbers'!N113*0.05)+('underlying numbers'!O113*0.0025))/'underlying numbers'!M113</f>
        <v>0.26193089990817259</v>
      </c>
      <c r="P113" s="1">
        <v>2181</v>
      </c>
      <c r="Q113" s="11">
        <f>('adjusted numbers'!P113-'adjusted numbers'!Q113+('adjusted numbers'!Q113*0.05)+('adjusted numbers'!R113*0.0025))/'adjusted numbers'!P113</f>
        <v>0.22185239612499999</v>
      </c>
      <c r="R113" s="11">
        <f>('underlying numbers'!P113-'underlying numbers'!Q113+('underlying numbers'!Q113*0.05)+('underlying numbers'!R113*0.0025))/'underlying numbers'!P113</f>
        <v>0.29444984349999992</v>
      </c>
      <c r="S113" s="1">
        <v>2176</v>
      </c>
      <c r="T113" s="11">
        <f>('adjusted numbers'!S113-'adjusted numbers'!T113+('adjusted numbers'!T113*0.05)+('adjusted numbers'!U113*0.0025))/'adjusted numbers'!S113</f>
        <v>0.21671765187499994</v>
      </c>
      <c r="U113" s="11">
        <f>('underlying numbers'!S113-'underlying numbers'!T113+('underlying numbers'!T113*0.05)+('underlying numbers'!U113*0.0025))/'underlying numbers'!S113</f>
        <v>0.28708072524999995</v>
      </c>
      <c r="V113" s="1">
        <v>2055</v>
      </c>
      <c r="W113" s="11">
        <f>('adjusted numbers'!V113-'adjusted numbers'!W113+('adjusted numbers'!W113*0.05)+('adjusted numbers'!X113*0.0025))/'adjusted numbers'!V113</f>
        <v>0.1639579974999999</v>
      </c>
      <c r="X113" s="11">
        <f>('underlying numbers'!V113-'underlying numbers'!W113+('underlying numbers'!W113*0.05)+('underlying numbers'!X113*0.0025))/'underlying numbers'!V113</f>
        <v>0.21167270399999991</v>
      </c>
      <c r="Y113" s="1">
        <v>2184</v>
      </c>
      <c r="Z113" s="11">
        <f>('adjusted numbers'!Y113-'adjusted numbers'!Z113+('adjusted numbers'!Z113*0.05)+('adjusted numbers'!AA113*0.0025))/'adjusted numbers'!Y113</f>
        <v>0.15720065837500002</v>
      </c>
      <c r="AA113" s="11">
        <f>('underlying numbers'!Y113-'underlying numbers'!Z113+('underlying numbers'!Z113*0.05)+('underlying numbers'!AA113*0.0025))/'underlying numbers'!Y113</f>
        <v>0.20209591699999999</v>
      </c>
      <c r="AB113" s="1">
        <v>2313</v>
      </c>
      <c r="AC113" s="11">
        <f>('adjusted numbers'!AB113-'adjusted numbers'!AC113+('adjusted numbers'!AC113*0.05)+('adjusted numbers'!AD113*0.0025))/'adjusted numbers'!AB113</f>
        <v>0.130529051875</v>
      </c>
      <c r="AD113" s="11">
        <f>('underlying numbers'!AB113-'underlying numbers'!AC113+('underlying numbers'!AC113*0.05)+('underlying numbers'!AD113*0.0025))/'underlying numbers'!AB113</f>
        <v>0.16400234500000008</v>
      </c>
      <c r="AE113" s="1">
        <v>2263</v>
      </c>
      <c r="AF113" s="11">
        <f>('adjusted numbers'!AE113-'adjusted numbers'!AF113+('adjusted numbers'!AF113*0.05)+('adjusted numbers'!AG113*0.0025))/'adjusted numbers'!AE113</f>
        <v>9.8043498375000038E-2</v>
      </c>
      <c r="AG113" s="11">
        <f>('underlying numbers'!AE113-'underlying numbers'!AF113+('underlying numbers'!AF113*0.05)+('underlying numbers'!AG113*0.0025))/'underlying numbers'!AE113</f>
        <v>0.11756403425000005</v>
      </c>
    </row>
    <row r="114" spans="1:33" x14ac:dyDescent="0.25">
      <c r="A114" t="s">
        <v>240</v>
      </c>
      <c r="B114" t="s">
        <v>241</v>
      </c>
      <c r="C114" t="s">
        <v>221</v>
      </c>
      <c r="D114" s="1">
        <v>2071</v>
      </c>
      <c r="E114" s="11">
        <f>('adjusted numbers'!D114-'adjusted numbers'!E114+('adjusted numbers'!E114*0.05)+('adjusted numbers'!F114*0.0025))/'adjusted numbers'!D114</f>
        <v>0.16171625000000006</v>
      </c>
      <c r="F114" s="11">
        <f>('underlying numbers'!D114-'underlying numbers'!E114+('underlying numbers'!E114*0.05)+('underlying numbers'!F114*0.0025))/'underlying numbers'!D114</f>
        <v>0.20864500000000008</v>
      </c>
      <c r="G114" s="1">
        <v>2831</v>
      </c>
      <c r="H114" s="11">
        <f>('adjusted numbers'!G114-'adjusted numbers'!H114+('adjusted numbers'!H114*0.05)+('adjusted numbers'!I114*0.0025))/'adjusted numbers'!G114</f>
        <v>0.14643499999999993</v>
      </c>
      <c r="I114" s="11">
        <f>('underlying numbers'!G114-'underlying numbers'!H114+('underlying numbers'!H114*0.05)+('underlying numbers'!I114*0.0025))/'underlying numbers'!G114</f>
        <v>0.18676500000000001</v>
      </c>
      <c r="J114" s="1">
        <v>2849</v>
      </c>
      <c r="K114" s="11">
        <f>('adjusted numbers'!J114-'adjusted numbers'!K114+('adjusted numbers'!K114*0.05)+('adjusted numbers'!L114*0.0025))/'adjusted numbers'!J114</f>
        <v>0.15042249999999996</v>
      </c>
      <c r="L114" s="11">
        <f>('underlying numbers'!J114-'underlying numbers'!K114+('underlying numbers'!K114*0.05)+('underlying numbers'!L114*0.0025))/'underlying numbers'!J114</f>
        <v>0.19247499999999998</v>
      </c>
      <c r="M114" s="3">
        <v>3248</v>
      </c>
      <c r="N114" s="11">
        <f>('adjusted numbers'!M114-'adjusted numbers'!N114+('adjusted numbers'!N114*0.05)+('adjusted numbers'!O114*0.0025))/'adjusted numbers'!M114</f>
        <v>0.20363897654967159</v>
      </c>
      <c r="O114" s="11">
        <f>('underlying numbers'!M114-'underlying numbers'!N114+('underlying numbers'!N114*0.05)+('underlying numbers'!O114*0.0025))/'underlying numbers'!M114</f>
        <v>0.26848022885878498</v>
      </c>
      <c r="P114" s="1">
        <v>3191</v>
      </c>
      <c r="Q114" s="11">
        <f>('adjusted numbers'!P114-'adjusted numbers'!Q114+('adjusted numbers'!Q114*0.05)+('adjusted numbers'!R114*0.0025))/'adjusted numbers'!P114</f>
        <v>0.18360309125000007</v>
      </c>
      <c r="R114" s="11">
        <f>('underlying numbers'!P114-'underlying numbers'!Q114+('underlying numbers'!Q114*0.05)+('underlying numbers'!R114*0.0025))/'underlying numbers'!P114</f>
        <v>0.23982135650000008</v>
      </c>
      <c r="S114" s="3">
        <v>3248</v>
      </c>
      <c r="T114" s="11">
        <f>('adjusted numbers'!S114-'adjusted numbers'!T114+('adjusted numbers'!T114*0.05)+('adjusted numbers'!U114*0.0025))/'adjusted numbers'!S114</f>
        <v>0.21821069376026275</v>
      </c>
      <c r="U114" s="11">
        <f>('underlying numbers'!S114-'underlying numbers'!T114+('underlying numbers'!T114*0.05)+('underlying numbers'!U114*0.0025))/'underlying numbers'!S114</f>
        <v>0.28933330767651894</v>
      </c>
      <c r="V114" s="1">
        <v>3897</v>
      </c>
      <c r="W114" s="11">
        <f>('adjusted numbers'!V114-'adjusted numbers'!W114+('adjusted numbers'!W114*0.05)+('adjusted numbers'!X114*0.0025))/'adjusted numbers'!V114</f>
        <v>0.18918940362499992</v>
      </c>
      <c r="X114" s="11">
        <f>('underlying numbers'!V114-'underlying numbers'!W114+('underlying numbers'!W114*0.05)+('underlying numbers'!X114*0.0025))/'underlying numbers'!V114</f>
        <v>0.24789897199999994</v>
      </c>
      <c r="Y114" s="1">
        <v>3784</v>
      </c>
      <c r="Z114" s="11">
        <f>('adjusted numbers'!Y114-'adjusted numbers'!Z114+('adjusted numbers'!Z114*0.05)+('adjusted numbers'!AA114*0.0025))/'adjusted numbers'!Y114</f>
        <v>0.16422798499999997</v>
      </c>
      <c r="AA114" s="11">
        <f>('underlying numbers'!Y114-'underlying numbers'!Z114+('underlying numbers'!Z114*0.05)+('underlying numbers'!AA114*0.0025))/'underlying numbers'!Y114</f>
        <v>0.21220796025000005</v>
      </c>
      <c r="AB114" s="1">
        <v>3763</v>
      </c>
      <c r="AC114" s="11">
        <f>('adjusted numbers'!AB114-'adjusted numbers'!AC114+('adjusted numbers'!AC114*0.05)+('adjusted numbers'!AD114*0.0025))/'adjusted numbers'!AB114</f>
        <v>0.13141310675000001</v>
      </c>
      <c r="AD114" s="11">
        <f>('underlying numbers'!AB114-'underlying numbers'!AC114+('underlying numbers'!AC114*0.05)+('underlying numbers'!AD114*0.0025))/'underlying numbers'!AB114</f>
        <v>0.16528302674999998</v>
      </c>
      <c r="AE114" s="1">
        <v>4126</v>
      </c>
      <c r="AF114" s="11">
        <f>('adjusted numbers'!AE114-'adjusted numbers'!AF114+('adjusted numbers'!AF114*0.05)+('adjusted numbers'!AG114*0.0025))/'adjusted numbers'!AE114</f>
        <v>0.12380056612499994</v>
      </c>
      <c r="AG114" s="11">
        <f>('underlying numbers'!AE114-'underlying numbers'!AF114+('underlying numbers'!AF114*0.05)+('underlying numbers'!AG114*0.0025))/'underlying numbers'!AE114</f>
        <v>0.1543867757499999</v>
      </c>
    </row>
    <row r="115" spans="1:33" x14ac:dyDescent="0.25">
      <c r="A115" t="s">
        <v>242</v>
      </c>
      <c r="B115" t="s">
        <v>243</v>
      </c>
      <c r="C115" t="s">
        <v>221</v>
      </c>
      <c r="D115" s="1">
        <v>3180</v>
      </c>
      <c r="E115" s="11">
        <f>('adjusted numbers'!D115-'adjusted numbers'!E115+('adjusted numbers'!E115*0.05)+('adjusted numbers'!F115*0.0025))/'adjusted numbers'!D115</f>
        <v>0.12393999999999997</v>
      </c>
      <c r="F115" s="11">
        <f>('underlying numbers'!D115-'underlying numbers'!E115+('underlying numbers'!E115*0.05)+('underlying numbers'!F115*0.0025))/'underlying numbers'!D115</f>
        <v>0.15461</v>
      </c>
      <c r="G115" s="1">
        <v>3097</v>
      </c>
      <c r="H115" s="11">
        <f>('adjusted numbers'!G115-'adjusted numbers'!H115+('adjusted numbers'!H115*0.05)+('adjusted numbers'!I115*0.0025))/'adjusted numbers'!G115</f>
        <v>0.13455749999999994</v>
      </c>
      <c r="I115" s="11">
        <f>('underlying numbers'!G115-'underlying numbers'!H115+('underlying numbers'!H115*0.05)+('underlying numbers'!I115*0.0025))/'underlying numbers'!G115</f>
        <v>0.16980499999999993</v>
      </c>
      <c r="J115" s="1">
        <v>3141</v>
      </c>
      <c r="K115" s="11">
        <f>('adjusted numbers'!J115-'adjusted numbers'!K115+('adjusted numbers'!K115*0.05)+('adjusted numbers'!L115*0.0025))/'adjusted numbers'!J115</f>
        <v>0.14182999999999993</v>
      </c>
      <c r="L115" s="11">
        <f>('underlying numbers'!J115-'underlying numbers'!K115+('underlying numbers'!K115*0.05)+('underlying numbers'!L115*0.0025))/'underlying numbers'!J115</f>
        <v>0.18019749999999995</v>
      </c>
      <c r="M115" s="3">
        <v>2732</v>
      </c>
      <c r="N115" s="11">
        <f>('adjusted numbers'!M115-'adjusted numbers'!N115+('adjusted numbers'!N115*0.05)+('adjusted numbers'!O115*0.0025))/'adjusted numbers'!M115</f>
        <v>0.19912840104929241</v>
      </c>
      <c r="O115" s="11">
        <f>('underlying numbers'!M115-'underlying numbers'!N115+('underlying numbers'!N115*0.05)+('underlying numbers'!O115*0.0025))/'underlying numbers'!M115</f>
        <v>0.26203433992191316</v>
      </c>
      <c r="P115" s="1">
        <v>3386</v>
      </c>
      <c r="Q115" s="11">
        <f>('adjusted numbers'!P115-'adjusted numbers'!Q115+('adjusted numbers'!Q115*0.05)+('adjusted numbers'!R115*0.0025))/'adjusted numbers'!P115</f>
        <v>0.18361786162499985</v>
      </c>
      <c r="R115" s="11">
        <f>('underlying numbers'!P115-'underlying numbers'!Q115+('underlying numbers'!Q115*0.05)+('underlying numbers'!R115*0.0025))/'underlying numbers'!P115</f>
        <v>0.23981544999999987</v>
      </c>
      <c r="S115" s="1">
        <v>3624</v>
      </c>
      <c r="T115" s="11">
        <f>('adjusted numbers'!S115-'adjusted numbers'!T115+('adjusted numbers'!T115*0.05)+('adjusted numbers'!U115*0.0025))/'adjusted numbers'!S115</f>
        <v>0.19380380987499998</v>
      </c>
      <c r="U115" s="11">
        <f>('underlying numbers'!S115-'underlying numbers'!T115+('underlying numbers'!T115*0.05)+('underlying numbers'!U115*0.0025))/'underlying numbers'!S115</f>
        <v>0.25437845199999998</v>
      </c>
      <c r="V115" s="1">
        <v>3357</v>
      </c>
      <c r="W115" s="11">
        <f>('adjusted numbers'!V115-'adjusted numbers'!W115+('adjusted numbers'!W115*0.05)+('adjusted numbers'!X115*0.0025))/'adjusted numbers'!V115</f>
        <v>0.14449098725000015</v>
      </c>
      <c r="X115" s="11">
        <f>('underlying numbers'!V115-'underlying numbers'!W115+('underlying numbers'!W115*0.05)+('underlying numbers'!X115*0.0025))/'underlying numbers'!V115</f>
        <v>0.18396708125000014</v>
      </c>
      <c r="Y115" s="1">
        <v>3741</v>
      </c>
      <c r="Z115" s="11">
        <f>('adjusted numbers'!Y115-'adjusted numbers'!Z115+('adjusted numbers'!Z115*0.05)+('adjusted numbers'!AA115*0.0025))/'adjusted numbers'!Y115</f>
        <v>0.12801122412499999</v>
      </c>
      <c r="AA115" s="11">
        <f>('underlying numbers'!Y115-'underlying numbers'!Z115+('underlying numbers'!Z115*0.05)+('underlying numbers'!AA115*0.0025))/'underlying numbers'!Y115</f>
        <v>0.16043437175</v>
      </c>
      <c r="AB115" s="1">
        <v>3902</v>
      </c>
      <c r="AC115" s="11">
        <f>('adjusted numbers'!AB115-'adjusted numbers'!AC115+('adjusted numbers'!AC115*0.05)+('adjusted numbers'!AD115*0.0025))/'adjusted numbers'!AB115</f>
        <v>0.12217132262500002</v>
      </c>
      <c r="AD115" s="11">
        <f>('underlying numbers'!AB115-'underlying numbers'!AC115+('underlying numbers'!AC115*0.05)+('underlying numbers'!AD115*0.0025))/'underlying numbers'!AB115</f>
        <v>0.15208034375000001</v>
      </c>
      <c r="AE115" s="1">
        <v>4072</v>
      </c>
      <c r="AF115" s="11">
        <f>('adjusted numbers'!AE115-'adjusted numbers'!AF115+('adjusted numbers'!AF115*0.05)+('adjusted numbers'!AG115*0.0025))/'adjusted numbers'!AE115</f>
        <v>0.11388385637500001</v>
      </c>
      <c r="AG115" s="11">
        <f>('underlying numbers'!AE115-'underlying numbers'!AF115+('underlying numbers'!AF115*0.05)+('underlying numbers'!AG115*0.0025))/'underlying numbers'!AE115</f>
        <v>0.14022472750000001</v>
      </c>
    </row>
    <row r="116" spans="1:33" x14ac:dyDescent="0.25">
      <c r="A116" t="s">
        <v>451</v>
      </c>
      <c r="B116" s="4" t="s">
        <v>433</v>
      </c>
      <c r="C116" t="s">
        <v>221</v>
      </c>
      <c r="D116" s="5">
        <f>SUM(D104:D115)</f>
        <v>37321</v>
      </c>
      <c r="E116" s="11">
        <f>('adjusted numbers'!D116-'adjusted numbers'!E116+('adjusted numbers'!E116*0.05)+('adjusted numbers'!F116*0.0025))/'adjusted numbers'!D116</f>
        <v>0.15970988816617984</v>
      </c>
      <c r="F116" s="11">
        <f>('underlying numbers'!D116-'underlying numbers'!E116+('underlying numbers'!E116*0.05)+('underlying numbers'!F116*0.0025))/'underlying numbers'!D116</f>
        <v>0.20568069076391313</v>
      </c>
      <c r="G116" s="5">
        <f>SUM(G104:G115)</f>
        <v>38207</v>
      </c>
      <c r="H116" s="11">
        <f>('adjusted numbers'!G116-'adjusted numbers'!H116+('adjusted numbers'!H116*0.05)+('adjusted numbers'!I116*0.0025))/'adjusted numbers'!G116</f>
        <v>0.16411657444970826</v>
      </c>
      <c r="I116" s="11">
        <f>('underlying numbers'!G116-'underlying numbers'!H116+('underlying numbers'!H116*0.05)+('underlying numbers'!I116*0.0025))/'underlying numbers'!G116</f>
        <v>0.21199554381396093</v>
      </c>
      <c r="J116" s="5">
        <f>SUM(J104:J115)</f>
        <v>38388</v>
      </c>
      <c r="K116" s="11">
        <f>('adjusted numbers'!J116-'adjusted numbers'!K116+('adjusted numbers'!K116*0.05)+('adjusted numbers'!L116*0.0025))/'adjusted numbers'!J116</f>
        <v>0.17711674729082008</v>
      </c>
      <c r="L116" s="11">
        <f>('underlying numbers'!J116-'underlying numbers'!K116+('underlying numbers'!K116*0.05)+('underlying numbers'!L116*0.0025))/'underlying numbers'!J116</f>
        <v>0.23059551357194963</v>
      </c>
      <c r="M116" s="5">
        <f>SUM(M104:M115)</f>
        <v>34542</v>
      </c>
      <c r="N116" s="11">
        <f>('adjusted numbers'!M116-'adjusted numbers'!N116+('adjusted numbers'!N116*0.05)+('adjusted numbers'!O116*0.0025))/'adjusted numbers'!M116</f>
        <v>0.19293720763852709</v>
      </c>
      <c r="O116" s="11">
        <f>('underlying numbers'!M116-'underlying numbers'!N116+('underlying numbers'!N116*0.05)+('underlying numbers'!O116*0.0025))/'underlying numbers'!M116</f>
        <v>0.25319387209773608</v>
      </c>
      <c r="P116" s="5">
        <f>SUM(P104:P115)</f>
        <v>39945</v>
      </c>
      <c r="Q116" s="11">
        <f>('adjusted numbers'!P116-'adjusted numbers'!Q116+('adjusted numbers'!Q116*0.05)+('adjusted numbers'!R116*0.0025))/'adjusted numbers'!P116</f>
        <v>0.20431598812162768</v>
      </c>
      <c r="R116" s="11">
        <f>('underlying numbers'!P116-'underlying numbers'!Q116+('underlying numbers'!Q116*0.05)+('underlying numbers'!R116*0.0025))/'underlying numbers'!P116</f>
        <v>0.26942211238836927</v>
      </c>
      <c r="S116" s="5">
        <f>SUM(S104:S115)</f>
        <v>41921</v>
      </c>
      <c r="T116" s="11">
        <f>('adjusted numbers'!S116-'adjusted numbers'!T116+('adjusted numbers'!T116*0.05)+('adjusted numbers'!U116*0.0025))/'adjusted numbers'!S116</f>
        <v>0.22295554575156948</v>
      </c>
      <c r="U116" s="11">
        <f>('underlying numbers'!S116-'underlying numbers'!T116+('underlying numbers'!T116*0.05)+('underlying numbers'!U116*0.0025))/'underlying numbers'!S116</f>
        <v>0.296105699971832</v>
      </c>
      <c r="V116" s="5">
        <f>SUM(V104:V115)</f>
        <v>41195</v>
      </c>
      <c r="W116" s="11">
        <f>('adjusted numbers'!V116-'adjusted numbers'!W116+('adjusted numbers'!W116*0.05)+('adjusted numbers'!X116*0.0025))/'adjusted numbers'!V116</f>
        <v>0.1819070489067483</v>
      </c>
      <c r="X116" s="11">
        <f>('underlying numbers'!V116-'underlying numbers'!W116+('underlying numbers'!W116*0.05)+('underlying numbers'!X116*0.0025))/'underlying numbers'!V116</f>
        <v>0.23745441122311556</v>
      </c>
      <c r="Y116" s="5">
        <f>SUM(Y104:Y115)</f>
        <v>42241</v>
      </c>
      <c r="Z116" s="11">
        <f>('adjusted numbers'!Y116-'adjusted numbers'!Z116+('adjusted numbers'!Z116*0.05)+('adjusted numbers'!AA116*0.0025))/'adjusted numbers'!Y116</f>
        <v>0.15809014988972805</v>
      </c>
      <c r="AA116" s="11">
        <f>('underlying numbers'!Y116-'underlying numbers'!Z116+('underlying numbers'!Z116*0.05)+('underlying numbers'!AA116*0.0025))/'underlying numbers'!Y116</f>
        <v>0.2034282965181102</v>
      </c>
      <c r="AB116" s="5">
        <f>SUM(AB104:AB115)</f>
        <v>44006</v>
      </c>
      <c r="AC116" s="11">
        <f>('adjusted numbers'!AB116-'adjusted numbers'!AC116+('adjusted numbers'!AC116*0.05)+('adjusted numbers'!AD116*0.0025))/'adjusted numbers'!AB116</f>
        <v>0.1401625120274109</v>
      </c>
      <c r="AD116" s="11">
        <f>('underlying numbers'!AB116-'underlying numbers'!AC116+('underlying numbers'!AC116*0.05)+('underlying numbers'!AD116*0.0025))/'underlying numbers'!AB116</f>
        <v>0.17779593382833017</v>
      </c>
      <c r="AE116" s="5">
        <f>SUM(AE104:AE115)</f>
        <v>46286</v>
      </c>
      <c r="AF116" s="11">
        <f>('adjusted numbers'!AE116-'adjusted numbers'!AF116+('adjusted numbers'!AF116*0.05)+('adjusted numbers'!AG116*0.0025))/'adjusted numbers'!AE116</f>
        <v>0.12590548271179192</v>
      </c>
      <c r="AG116" s="11">
        <f>('underlying numbers'!AE116-'underlying numbers'!AF116+('underlying numbers'!AF116*0.05)+('underlying numbers'!AG116*0.0025))/'underlying numbers'!AE116</f>
        <v>0.15742270643451026</v>
      </c>
    </row>
    <row r="117" spans="1:33" x14ac:dyDescent="0.25">
      <c r="A117" t="s">
        <v>244</v>
      </c>
      <c r="B117" t="s">
        <v>245</v>
      </c>
      <c r="C117" t="s">
        <v>246</v>
      </c>
      <c r="D117" s="1">
        <v>3272</v>
      </c>
      <c r="E117" s="11">
        <f>('adjusted numbers'!D117-'adjusted numbers'!E117+('adjusted numbers'!E117*0.05)+('adjusted numbers'!F117*0.0025))/'adjusted numbers'!D117</f>
        <v>0.12310374999999997</v>
      </c>
      <c r="F117" s="11">
        <f>('underlying numbers'!D117-'underlying numbers'!E117+('underlying numbers'!E117*0.05)+('underlying numbers'!F117*0.0025))/'underlying numbers'!D117</f>
        <v>0.15331499999999995</v>
      </c>
      <c r="G117" s="1">
        <v>3146</v>
      </c>
      <c r="H117" s="11">
        <f>('adjusted numbers'!G117-'adjusted numbers'!H117+('adjusted numbers'!H117*0.05)+('adjusted numbers'!I117*0.0025))/'adjusted numbers'!G117</f>
        <v>0.13105999999999998</v>
      </c>
      <c r="I117" s="11">
        <f>('underlying numbers'!G117-'underlying numbers'!H117+('underlying numbers'!H117*0.05)+('underlying numbers'!I117*0.0025))/'underlying numbers'!G117</f>
        <v>0.16469749999999997</v>
      </c>
      <c r="J117" s="1">
        <v>3076</v>
      </c>
      <c r="K117" s="11">
        <f>('adjusted numbers'!J117-'adjusted numbers'!K117+('adjusted numbers'!K117*0.05)+('adjusted numbers'!L117*0.0025))/'adjusted numbers'!J117</f>
        <v>0.13568624999999995</v>
      </c>
      <c r="L117" s="11">
        <f>('underlying numbers'!J117-'underlying numbers'!K117+('underlying numbers'!K117*0.05)+('underlying numbers'!L117*0.0025))/'underlying numbers'!J117</f>
        <v>0.1713075</v>
      </c>
      <c r="M117" s="1">
        <v>3115</v>
      </c>
      <c r="N117" s="11">
        <f>('adjusted numbers'!M117-'adjusted numbers'!N117+('adjusted numbers'!N117*0.05)+('adjusted numbers'!O117*0.0025))/'adjusted numbers'!M117</f>
        <v>0.14959875</v>
      </c>
      <c r="O117" s="11">
        <f>('underlying numbers'!M117-'underlying numbers'!N117+('underlying numbers'!N117*0.05)+('underlying numbers'!O117*0.0025))/'underlying numbers'!M117</f>
        <v>0.19120500000000007</v>
      </c>
      <c r="P117" s="1">
        <v>3172</v>
      </c>
      <c r="Q117" s="11">
        <f>('adjusted numbers'!P117-'adjusted numbers'!Q117+('adjusted numbers'!Q117*0.05)+('adjusted numbers'!R117*0.0025))/'adjusted numbers'!P117</f>
        <v>0.16731909375000004</v>
      </c>
      <c r="R117" s="11">
        <f>('underlying numbers'!P117-'underlying numbers'!Q117+('underlying numbers'!Q117*0.05)+('underlying numbers'!R117*0.0025))/'underlying numbers'!P117</f>
        <v>0.21656364400000003</v>
      </c>
      <c r="S117" s="1">
        <v>3804</v>
      </c>
      <c r="T117" s="11">
        <f>('adjusted numbers'!S117-'adjusted numbers'!T117+('adjusted numbers'!T117*0.05)+('adjusted numbers'!U117*0.0025))/'adjusted numbers'!S117</f>
        <v>0.24326232087499999</v>
      </c>
      <c r="U117" s="11">
        <f>('underlying numbers'!S117-'underlying numbers'!T117+('underlying numbers'!T117*0.05)+('underlying numbers'!U117*0.0025))/'underlying numbers'!S117</f>
        <v>0.32516096525000004</v>
      </c>
      <c r="V117" s="1">
        <v>3609</v>
      </c>
      <c r="W117" s="11">
        <f>('adjusted numbers'!V117-'adjusted numbers'!W117+('adjusted numbers'!W117*0.05)+('adjusted numbers'!X117*0.0025))/'adjusted numbers'!V117</f>
        <v>0.16450119725000004</v>
      </c>
      <c r="X117" s="11">
        <f>('underlying numbers'!V117-'underlying numbers'!W117+('underlying numbers'!W117*0.05)+('underlying numbers'!X117*0.0025))/'underlying numbers'!V117</f>
        <v>0.21259205975000009</v>
      </c>
      <c r="Y117" s="1">
        <v>3307</v>
      </c>
      <c r="Z117" s="11">
        <f>('adjusted numbers'!Y117-'adjusted numbers'!Z117+('adjusted numbers'!Z117*0.05)+('adjusted numbers'!AA117*0.0025))/'adjusted numbers'!Y117</f>
        <v>0.11554165762500003</v>
      </c>
      <c r="AA117" s="11">
        <f>('underlying numbers'!Y117-'underlying numbers'!Z117+('underlying numbers'!Z117*0.05)+('underlying numbers'!AA117*0.0025))/'underlying numbers'!Y117</f>
        <v>0.1426254965</v>
      </c>
      <c r="AB117" s="1">
        <v>3560</v>
      </c>
      <c r="AC117" s="11">
        <f>('adjusted numbers'!AB117-'adjusted numbers'!AC117+('adjusted numbers'!AC117*0.05)+('adjusted numbers'!AD117*0.0025))/'adjusted numbers'!AB117</f>
        <v>0.10957411687500007</v>
      </c>
      <c r="AD117" s="11">
        <f>('underlying numbers'!AB117-'underlying numbers'!AC117+('underlying numbers'!AC117*0.05)+('underlying numbers'!AD117*0.0025))/'underlying numbers'!AB117</f>
        <v>0.13409414375000001</v>
      </c>
      <c r="AE117" s="1">
        <v>3786</v>
      </c>
      <c r="AF117" s="11">
        <f>('adjusted numbers'!AE117-'adjusted numbers'!AF117+('adjusted numbers'!AF117*0.05)+('adjusted numbers'!AG117*0.0025))/'adjusted numbers'!AE117</f>
        <v>9.8114769375000035E-2</v>
      </c>
      <c r="AG117" s="11">
        <f>('underlying numbers'!AE117-'underlying numbers'!AF117+('underlying numbers'!AF117*0.05)+('underlying numbers'!AG117*0.0025))/'underlying numbers'!AE117</f>
        <v>0.11770536825000011</v>
      </c>
    </row>
    <row r="118" spans="1:33" x14ac:dyDescent="0.25">
      <c r="A118" t="s">
        <v>247</v>
      </c>
      <c r="B118" t="s">
        <v>248</v>
      </c>
      <c r="C118" t="s">
        <v>246</v>
      </c>
      <c r="D118" s="1">
        <v>1738</v>
      </c>
      <c r="E118" s="11">
        <f>('adjusted numbers'!D118-'adjusted numbers'!E118+('adjusted numbers'!E118*0.05)+('adjusted numbers'!F118*0.0025))/'adjusted numbers'!D118</f>
        <v>0.16334625000000011</v>
      </c>
      <c r="F118" s="11">
        <f>('underlying numbers'!D118-'underlying numbers'!E118+('underlying numbers'!E118*0.05)+('underlying numbers'!F118*0.0025))/'underlying numbers'!D118</f>
        <v>0.21077250000000008</v>
      </c>
      <c r="G118" s="1">
        <v>1635</v>
      </c>
      <c r="H118" s="11">
        <f>('adjusted numbers'!G118-'adjusted numbers'!H118+('adjusted numbers'!H118*0.05)+('adjusted numbers'!I118*0.0025))/'adjusted numbers'!G118</f>
        <v>0.18061874999999994</v>
      </c>
      <c r="I118" s="11">
        <f>('underlying numbers'!G118-'underlying numbers'!H118+('underlying numbers'!H118*0.05)+('underlying numbers'!I118*0.0025))/'underlying numbers'!G118</f>
        <v>0.23550249999999992</v>
      </c>
      <c r="J118" s="1">
        <v>1835</v>
      </c>
      <c r="K118" s="11">
        <f>('adjusted numbers'!J118-'adjusted numbers'!K118+('adjusted numbers'!K118*0.05)+('adjusted numbers'!L118*0.0025))/'adjusted numbers'!J118</f>
        <v>0.17878000000000002</v>
      </c>
      <c r="L118" s="11">
        <f>('underlying numbers'!J118-'underlying numbers'!K118+('underlying numbers'!K118*0.05)+('underlying numbers'!L118*0.0025))/'underlying numbers'!J118</f>
        <v>0.23295749999999993</v>
      </c>
      <c r="M118" s="1">
        <v>1663</v>
      </c>
      <c r="N118" s="11">
        <f>('adjusted numbers'!M118-'adjusted numbers'!N118+('adjusted numbers'!N118*0.05)+('adjusted numbers'!O118*0.0025))/'adjusted numbers'!M118</f>
        <v>0.17685249999999997</v>
      </c>
      <c r="O118" s="11">
        <f>('underlying numbers'!M118-'underlying numbers'!N118+('underlying numbers'!N118*0.05)+('underlying numbers'!O118*0.0025))/'underlying numbers'!M118</f>
        <v>0.230235</v>
      </c>
      <c r="P118" s="1">
        <v>1699</v>
      </c>
      <c r="Q118" s="11">
        <f>('adjusted numbers'!P118-'adjusted numbers'!Q118+('adjusted numbers'!Q118*0.05)+('adjusted numbers'!R118*0.0025))/'adjusted numbers'!P118</f>
        <v>0.19149793849999994</v>
      </c>
      <c r="R118" s="11">
        <f>('underlying numbers'!P118-'underlying numbers'!Q118+('underlying numbers'!Q118*0.05)+('underlying numbers'!R118*0.0025))/'underlying numbers'!P118</f>
        <v>0.25117421799999989</v>
      </c>
      <c r="S118" s="1">
        <v>2001</v>
      </c>
      <c r="T118" s="11">
        <f>('adjusted numbers'!S118-'adjusted numbers'!T118+('adjusted numbers'!T118*0.05)+('adjusted numbers'!U118*0.0025))/'adjusted numbers'!S118</f>
        <v>0.12741249162499993</v>
      </c>
      <c r="U118" s="11">
        <f>('underlying numbers'!S118-'underlying numbers'!T118+('underlying numbers'!T118*0.05)+('underlying numbers'!U118*0.0025))/'underlying numbers'!S118</f>
        <v>0.15950017524999999</v>
      </c>
      <c r="V118" s="1">
        <v>2355</v>
      </c>
      <c r="W118" s="11">
        <f>('adjusted numbers'!V118-'adjusted numbers'!W118+('adjusted numbers'!W118*0.05)+('adjusted numbers'!X118*0.0025))/'adjusted numbers'!V118</f>
        <v>0.17984712287500002</v>
      </c>
      <c r="X118" s="11">
        <f>('underlying numbers'!V118-'underlying numbers'!W118+('underlying numbers'!W118*0.05)+('underlying numbers'!X118*0.0025))/'underlying numbers'!V118</f>
        <v>0.23441930500000011</v>
      </c>
      <c r="Y118" s="1">
        <v>2337</v>
      </c>
      <c r="Z118" s="11">
        <f>('adjusted numbers'!Y118-'adjusted numbers'!Z118+('adjusted numbers'!Z118*0.05)+('adjusted numbers'!AA118*0.0025))/'adjusted numbers'!Y118</f>
        <v>0.15394419450000002</v>
      </c>
      <c r="AA118" s="11">
        <f>('underlying numbers'!Y118-'underlying numbers'!Z118+('underlying numbers'!Z118*0.05)+('underlying numbers'!AA118*0.0025))/'underlying numbers'!Y118</f>
        <v>0.19739842450000006</v>
      </c>
      <c r="AB118" s="1">
        <v>2435</v>
      </c>
      <c r="AC118" s="11">
        <f>('adjusted numbers'!AB118-'adjusted numbers'!AC118+('adjusted numbers'!AC118*0.05)+('adjusted numbers'!AD118*0.0025))/'adjusted numbers'!AB118</f>
        <v>0.15024329824999996</v>
      </c>
      <c r="AD118" s="11">
        <f>('underlying numbers'!AB118-'underlying numbers'!AC118+('underlying numbers'!AC118*0.05)+('underlying numbers'!AD118*0.0025))/'underlying numbers'!AB118</f>
        <v>0.19217552425000001</v>
      </c>
      <c r="AE118" s="1">
        <v>2478</v>
      </c>
      <c r="AF118" s="11">
        <f>('adjusted numbers'!AE118-'adjusted numbers'!AF118+('adjusted numbers'!AF118*0.05)+('adjusted numbers'!AG118*0.0025))/'adjusted numbers'!AE118</f>
        <v>0.14993139187499999</v>
      </c>
      <c r="AG118" s="11">
        <f>('underlying numbers'!AE118-'underlying numbers'!AF118+('underlying numbers'!AF118*0.05)+('underlying numbers'!AG118*0.0025))/'underlying numbers'!AE118</f>
        <v>0.19175846825000006</v>
      </c>
    </row>
    <row r="119" spans="1:33" x14ac:dyDescent="0.25">
      <c r="A119" t="s">
        <v>249</v>
      </c>
      <c r="B119" t="s">
        <v>250</v>
      </c>
      <c r="C119" t="s">
        <v>246</v>
      </c>
      <c r="D119" s="1">
        <v>4113</v>
      </c>
      <c r="E119" s="11">
        <f>('adjusted numbers'!D119-'adjusted numbers'!E119+('adjusted numbers'!E119*0.05)+('adjusted numbers'!F119*0.0025))/'adjusted numbers'!D119</f>
        <v>0.18797999999999995</v>
      </c>
      <c r="F119" s="11">
        <f>('underlying numbers'!D119-'underlying numbers'!E119+('underlying numbers'!E119*0.05)+('underlying numbers'!F119*0.0025))/'underlying numbers'!D119</f>
        <v>0.2460725</v>
      </c>
      <c r="G119" s="1">
        <v>3827</v>
      </c>
      <c r="H119" s="11">
        <f>('adjusted numbers'!G119-'adjusted numbers'!H119+('adjusted numbers'!H119*0.05)+('adjusted numbers'!I119*0.0025))/'adjusted numbers'!G119</f>
        <v>0.17478750000000004</v>
      </c>
      <c r="I119" s="11">
        <f>('underlying numbers'!G119-'underlying numbers'!H119+('underlying numbers'!H119*0.05)+('underlying numbers'!I119*0.0025))/'underlying numbers'!G119</f>
        <v>0.22723750000000009</v>
      </c>
      <c r="J119" s="1">
        <v>2930</v>
      </c>
      <c r="K119" s="11">
        <f>('adjusted numbers'!J119-'adjusted numbers'!K119+('adjusted numbers'!K119*0.05)+('adjusted numbers'!L119*0.0025))/'adjusted numbers'!J119</f>
        <v>0.17149500000000009</v>
      </c>
      <c r="L119" s="11">
        <f>('underlying numbers'!J119-'underlying numbers'!K119+('underlying numbers'!K119*0.05)+('underlying numbers'!L119*0.0025))/'underlying numbers'!J119</f>
        <v>0.22254000000000004</v>
      </c>
      <c r="M119" s="1">
        <v>2797</v>
      </c>
      <c r="N119" s="11">
        <f>('adjusted numbers'!M119-'adjusted numbers'!N119+('adjusted numbers'!N119*0.05)+('adjusted numbers'!O119*0.0025))/'adjusted numbers'!M119</f>
        <v>0.18871499999999988</v>
      </c>
      <c r="O119" s="11">
        <f>('underlying numbers'!M119-'underlying numbers'!N119+('underlying numbers'!N119*0.05)+('underlying numbers'!O119*0.0025))/'underlying numbers'!M119</f>
        <v>0.24716499999999994</v>
      </c>
      <c r="P119" s="1">
        <v>4144</v>
      </c>
      <c r="Q119" s="11">
        <f>('adjusted numbers'!P119-'adjusted numbers'!Q119+('adjusted numbers'!Q119*0.05)+('adjusted numbers'!R119*0.0025))/'adjusted numbers'!P119</f>
        <v>0.22373162737500002</v>
      </c>
      <c r="R119" s="11">
        <f>('underlying numbers'!P119-'underlying numbers'!Q119+('underlying numbers'!Q119*0.05)+('underlying numbers'!R119*0.0025))/'underlying numbers'!P119</f>
        <v>0.2973087989999999</v>
      </c>
      <c r="S119" s="3">
        <v>3374</v>
      </c>
      <c r="T119" s="11">
        <f>('adjusted numbers'!S119-'adjusted numbers'!T119+('adjusted numbers'!T119*0.05)+('adjusted numbers'!U119*0.0025))/'adjusted numbers'!S119</f>
        <v>0.22894462556806958</v>
      </c>
      <c r="U119" s="11">
        <f>('underlying numbers'!S119-'underlying numbers'!T119+('underlying numbers'!T119*0.05)+('underlying numbers'!U119*0.0025))/'underlying numbers'!S119</f>
        <v>0.30467410096818809</v>
      </c>
      <c r="V119" s="1">
        <v>4908</v>
      </c>
      <c r="W119" s="11">
        <f>('adjusted numbers'!V119-'adjusted numbers'!W119+('adjusted numbers'!W119*0.05)+('adjusted numbers'!X119*0.0025))/'adjusted numbers'!V119</f>
        <v>0.14899754199999998</v>
      </c>
      <c r="X119" s="11">
        <f>('underlying numbers'!V119-'underlying numbers'!W119+('underlying numbers'!W119*0.05)+('underlying numbers'!X119*0.0025))/'underlying numbers'!V119</f>
        <v>0.19034686400000006</v>
      </c>
      <c r="Y119" s="1">
        <v>4889</v>
      </c>
      <c r="Z119" s="11">
        <f>('adjusted numbers'!Y119-'adjusted numbers'!Z119+('adjusted numbers'!Z119*0.05)+('adjusted numbers'!AA119*0.0025))/'adjusted numbers'!Y119</f>
        <v>0.10769738874999994</v>
      </c>
      <c r="AA119" s="11">
        <f>('underlying numbers'!Y119-'underlying numbers'!Z119+('underlying numbers'!Z119*0.05)+('underlying numbers'!AA119*0.0025))/'underlying numbers'!Y119</f>
        <v>0.13131418450000007</v>
      </c>
      <c r="AB119" s="1">
        <v>5274</v>
      </c>
      <c r="AC119" s="11">
        <f>('adjusted numbers'!AB119-'adjusted numbers'!AC119+('adjusted numbers'!AC119*0.05)+('adjusted numbers'!AD119*0.0025))/'adjusted numbers'!AB119</f>
        <v>0.10511024375000001</v>
      </c>
      <c r="AD119" s="11">
        <f>('underlying numbers'!AB119-'underlying numbers'!AC119+('underlying numbers'!AC119*0.05)+('underlying numbers'!AD119*0.0025))/'underlying numbers'!AB119</f>
        <v>0.12765789750000003</v>
      </c>
      <c r="AE119" s="1">
        <v>5352</v>
      </c>
      <c r="AF119" s="11">
        <f>('adjusted numbers'!AE119-'adjusted numbers'!AF119+('adjusted numbers'!AF119*0.05)+('adjusted numbers'!AG119*0.0025))/'adjusted numbers'!AE119</f>
        <v>9.1368178624999949E-2</v>
      </c>
      <c r="AG119" s="11">
        <f>('underlying numbers'!AE119-'underlying numbers'!AF119+('underlying numbers'!AF119*0.05)+('underlying numbers'!AG119*0.0025))/'underlying numbers'!AE119</f>
        <v>0.10801802849999992</v>
      </c>
    </row>
    <row r="120" spans="1:33" x14ac:dyDescent="0.25">
      <c r="A120" t="s">
        <v>251</v>
      </c>
      <c r="B120" t="s">
        <v>252</v>
      </c>
      <c r="C120" t="s">
        <v>246</v>
      </c>
      <c r="D120" s="1">
        <v>3387</v>
      </c>
      <c r="E120" s="11">
        <f>('adjusted numbers'!D120-'adjusted numbers'!E120+('adjusted numbers'!E120*0.05)+('adjusted numbers'!F120*0.0025))/'adjusted numbers'!D120</f>
        <v>0.18870249999999991</v>
      </c>
      <c r="F120" s="11">
        <f>('underlying numbers'!D120-'underlying numbers'!E120+('underlying numbers'!E120*0.05)+('underlying numbers'!F120*0.0025))/'underlying numbers'!D120</f>
        <v>0.24713999999999994</v>
      </c>
      <c r="G120" s="1">
        <v>4447</v>
      </c>
      <c r="H120" s="11">
        <f>('adjusted numbers'!G120-'adjusted numbers'!H120+('adjusted numbers'!H120*0.05)+('adjusted numbers'!I120*0.0025))/'adjusted numbers'!G120</f>
        <v>0.19597249999999999</v>
      </c>
      <c r="I120" s="11">
        <f>('underlying numbers'!G120-'underlying numbers'!H120+('underlying numbers'!H120*0.05)+('underlying numbers'!I120*0.0025))/'underlying numbers'!G120</f>
        <v>0.25752749999999991</v>
      </c>
      <c r="J120" s="1">
        <v>2111</v>
      </c>
      <c r="K120" s="11">
        <f>('adjusted numbers'!J120-'adjusted numbers'!K120+('adjusted numbers'!K120*0.05)+('adjusted numbers'!L120*0.0025))/'adjusted numbers'!J120</f>
        <v>0.15163125000000002</v>
      </c>
      <c r="L120" s="11">
        <f>('underlying numbers'!J120-'underlying numbers'!K120+('underlying numbers'!K120*0.05)+('underlying numbers'!L120*0.0025))/'underlying numbers'!J120</f>
        <v>0.19413750000000005</v>
      </c>
      <c r="M120" s="1">
        <v>2343</v>
      </c>
      <c r="N120" s="11">
        <f>('adjusted numbers'!M120-'adjusted numbers'!N120+('adjusted numbers'!N120*0.05)+('adjusted numbers'!O120*0.0025))/'adjusted numbers'!M120</f>
        <v>0.16886375000000001</v>
      </c>
      <c r="O120" s="11">
        <f>('underlying numbers'!M120-'underlying numbers'!N120+('underlying numbers'!N120*0.05)+('underlying numbers'!O120*0.0025))/'underlying numbers'!M120</f>
        <v>0.21878750000000005</v>
      </c>
      <c r="P120" s="1">
        <v>2501</v>
      </c>
      <c r="Q120" s="11">
        <f>('adjusted numbers'!P120-'adjusted numbers'!Q120+('adjusted numbers'!Q120*0.05)+('adjusted numbers'!R120*0.0025))/'adjusted numbers'!P120</f>
        <v>0.17917683549999991</v>
      </c>
      <c r="R120" s="11">
        <f>('underlying numbers'!P120-'underlying numbers'!Q120+('underlying numbers'!Q120*0.05)+('underlying numbers'!R120*0.0025))/'underlying numbers'!P120</f>
        <v>0.23355358749999988</v>
      </c>
      <c r="S120" s="1">
        <v>2816</v>
      </c>
      <c r="T120" s="11">
        <f>('adjusted numbers'!S120-'adjusted numbers'!T120+('adjusted numbers'!T120*0.05)+('adjusted numbers'!U120*0.0025))/'adjusted numbers'!S120</f>
        <v>0.19289325212500003</v>
      </c>
      <c r="U120" s="11">
        <f>('underlying numbers'!S120-'underlying numbers'!T120+('underlying numbers'!T120*0.05)+('underlying numbers'!U120*0.0025))/'underlying numbers'!S120</f>
        <v>0.25312139700000003</v>
      </c>
      <c r="V120" s="1">
        <v>3443</v>
      </c>
      <c r="W120" s="11">
        <f>('adjusted numbers'!V120-'adjusted numbers'!W120+('adjusted numbers'!W120*0.05)+('adjusted numbers'!X120*0.0025))/'adjusted numbers'!V120</f>
        <v>0.18685559912500005</v>
      </c>
      <c r="X120" s="11">
        <f>('underlying numbers'!V120-'underlying numbers'!W120+('underlying numbers'!W120*0.05)+('underlying numbers'!X120*0.0025))/'underlying numbers'!V120</f>
        <v>0.24446125800000001</v>
      </c>
      <c r="Y120" s="1">
        <v>3967</v>
      </c>
      <c r="Z120" s="11">
        <f>('adjusted numbers'!Y120-'adjusted numbers'!Z120+('adjusted numbers'!Z120*0.05)+('adjusted numbers'!AA120*0.0025))/'adjusted numbers'!Y120</f>
        <v>0.14144817312500002</v>
      </c>
      <c r="AA120" s="11">
        <f>('underlying numbers'!Y120-'underlying numbers'!Z120+('underlying numbers'!Z120*0.05)+('underlying numbers'!AA120*0.0025))/'underlying numbers'!Y120</f>
        <v>0.17958088249999998</v>
      </c>
      <c r="AB120" s="1">
        <v>3899</v>
      </c>
      <c r="AC120" s="11">
        <f>('adjusted numbers'!AB120-'adjusted numbers'!AC120+('adjusted numbers'!AC120*0.05)+('adjusted numbers'!AD120*0.0025))/'adjusted numbers'!AB120</f>
        <v>0.12581244325000002</v>
      </c>
      <c r="AD120" s="11">
        <f>('underlying numbers'!AB120-'underlying numbers'!AC120+('underlying numbers'!AC120*0.05)+('underlying numbers'!AD120*0.0025))/'underlying numbers'!AB120</f>
        <v>0.15720192600000005</v>
      </c>
      <c r="AE120" s="1">
        <v>3951</v>
      </c>
      <c r="AF120" s="11">
        <f>('adjusted numbers'!AE120-'adjusted numbers'!AF120+('adjusted numbers'!AF120*0.05)+('adjusted numbers'!AG120*0.0025))/'adjusted numbers'!AE120</f>
        <v>0.10309988412499999</v>
      </c>
      <c r="AG120" s="11">
        <f>('underlying numbers'!AE120-'underlying numbers'!AF120+('underlying numbers'!AF120*0.05)+('underlying numbers'!AG120*0.0025))/'underlying numbers'!AE120</f>
        <v>0.12474948199999998</v>
      </c>
    </row>
    <row r="121" spans="1:33" x14ac:dyDescent="0.25">
      <c r="A121" t="s">
        <v>253</v>
      </c>
      <c r="B121" t="s">
        <v>254</v>
      </c>
      <c r="C121" t="s">
        <v>246</v>
      </c>
      <c r="D121" s="3">
        <v>3419</v>
      </c>
      <c r="E121" s="11">
        <f>('adjusted numbers'!D121-'adjusted numbers'!E121+('adjusted numbers'!E121*0.05)+('adjusted numbers'!F121*0.0025))/'adjusted numbers'!D121</f>
        <v>0.15229410609827437</v>
      </c>
      <c r="F121" s="11">
        <f>('underlying numbers'!D121-'underlying numbers'!E121+('underlying numbers'!E121*0.05)+('underlying numbers'!F121*0.0025))/'underlying numbers'!D121</f>
        <v>0.19508571219654874</v>
      </c>
      <c r="G121" s="3">
        <v>3731</v>
      </c>
      <c r="H121" s="11">
        <f>('adjusted numbers'!G121-'adjusted numbers'!H121+('adjusted numbers'!H121*0.05)+('adjusted numbers'!I121*0.0025))/'adjusted numbers'!G121</f>
        <v>0.19008425623157332</v>
      </c>
      <c r="I121" s="11">
        <f>('underlying numbers'!G121-'underlying numbers'!H121+('underlying numbers'!H121*0.05)+('underlying numbers'!I121*0.0025))/'underlying numbers'!G121</f>
        <v>0.24914851246314657</v>
      </c>
      <c r="J121" s="3">
        <v>2812</v>
      </c>
      <c r="K121" s="11">
        <f>('adjusted numbers'!J121-'adjusted numbers'!K121+('adjusted numbers'!K121*0.05)+('adjusted numbers'!L121*0.0025))/'adjusted numbers'!J121</f>
        <v>0.15359277916073966</v>
      </c>
      <c r="L121" s="11">
        <f>('underlying numbers'!J121-'underlying numbers'!K121+('underlying numbers'!K121*0.05)+('underlying numbers'!L121*0.0025))/'underlying numbers'!J121</f>
        <v>0.19692805832147933</v>
      </c>
      <c r="M121" s="3">
        <v>3213</v>
      </c>
      <c r="N121" s="11">
        <f>('adjusted numbers'!M121-'adjusted numbers'!N121+('adjusted numbers'!N121*0.05)+('adjusted numbers'!O121*0.0025))/'adjusted numbers'!M121</f>
        <v>0.15889106092436983</v>
      </c>
      <c r="O121" s="11">
        <f>('underlying numbers'!M121-'underlying numbers'!N121+('underlying numbers'!N121*0.05)+('underlying numbers'!O121*0.0025))/'underlying numbers'!M121</f>
        <v>0.20450462184873952</v>
      </c>
      <c r="P121" s="3">
        <v>3966</v>
      </c>
      <c r="Q121" s="11">
        <f>('adjusted numbers'!P121-'adjusted numbers'!Q121+('adjusted numbers'!Q121*0.05)+('adjusted numbers'!R121*0.0025))/'adjusted numbers'!P121</f>
        <v>0.20981180230900157</v>
      </c>
      <c r="R121" s="11">
        <f>('underlying numbers'!P121-'underlying numbers'!Q121+('underlying numbers'!Q121*0.05)+('underlying numbers'!R121*0.0025))/'underlying numbers'!P121</f>
        <v>0.27736505211800311</v>
      </c>
      <c r="S121" s="1">
        <v>4015</v>
      </c>
      <c r="T121" s="11">
        <f>('adjusted numbers'!S121-'adjusted numbers'!T121+('adjusted numbers'!T121*0.05)+('adjusted numbers'!U121*0.0025))/'adjusted numbers'!S121</f>
        <v>0.20040570862500001</v>
      </c>
      <c r="U121" s="11">
        <f>('underlying numbers'!S121-'underlying numbers'!T121+('underlying numbers'!T121*0.05)+('underlying numbers'!U121*0.0025))/'underlying numbers'!S121</f>
        <v>0.26378524125000002</v>
      </c>
      <c r="V121" s="1">
        <v>5673</v>
      </c>
      <c r="W121" s="11">
        <f>('adjusted numbers'!V121-'adjusted numbers'!W121+('adjusted numbers'!W121*0.05)+('adjusted numbers'!X121*0.0025))/'adjusted numbers'!V121</f>
        <v>0.31595715924999995</v>
      </c>
      <c r="X121" s="11">
        <f>('underlying numbers'!V121-'underlying numbers'!W121+('underlying numbers'!W121*0.05)+('underlying numbers'!X121*0.0025))/'underlying numbers'!V121</f>
        <v>0.42909306349999998</v>
      </c>
      <c r="Y121" s="1">
        <v>4713</v>
      </c>
      <c r="Z121" s="11">
        <f>('adjusted numbers'!Y121-'adjusted numbers'!Z121+('adjusted numbers'!Z121*0.05)+('adjusted numbers'!AA121*0.0025))/'adjusted numbers'!Y121</f>
        <v>0.14396883649999997</v>
      </c>
      <c r="AA121" s="11">
        <f>('underlying numbers'!Y121-'underlying numbers'!Z121+('underlying numbers'!Z121*0.05)+('underlying numbers'!AA121*0.0025))/'underlying numbers'!Y121</f>
        <v>0.18321402100000003</v>
      </c>
      <c r="AB121" s="1">
        <v>4164</v>
      </c>
      <c r="AC121" s="11">
        <f>('adjusted numbers'!AB121-'adjusted numbers'!AC121+('adjusted numbers'!AC121*0.05)+('adjusted numbers'!AD121*0.0025))/'adjusted numbers'!AB121</f>
        <v>0.10057608825000001</v>
      </c>
      <c r="AD121" s="11">
        <f>('underlying numbers'!AB121-'underlying numbers'!AC121+('underlying numbers'!AC121*0.05)+('underlying numbers'!AD121*0.0025))/'underlying numbers'!AB121</f>
        <v>0.12118278500000004</v>
      </c>
      <c r="AE121" s="1">
        <v>4571</v>
      </c>
      <c r="AF121" s="11">
        <f>('adjusted numbers'!AE121-'adjusted numbers'!AF121+('adjusted numbers'!AF121*0.05)+('adjusted numbers'!AG121*0.0025))/'adjusted numbers'!AE121</f>
        <v>8.4019653875000003E-2</v>
      </c>
      <c r="AG121" s="11">
        <f>('underlying numbers'!AE121-'underlying numbers'!AF121+('underlying numbers'!AF121*0.05)+('underlying numbers'!AG121*0.0025))/'underlying numbers'!AE121</f>
        <v>9.7535577750000019E-2</v>
      </c>
    </row>
    <row r="122" spans="1:33" x14ac:dyDescent="0.25">
      <c r="A122" t="s">
        <v>255</v>
      </c>
      <c r="B122" t="s">
        <v>256</v>
      </c>
      <c r="C122" t="s">
        <v>246</v>
      </c>
      <c r="D122" s="1">
        <v>2888</v>
      </c>
      <c r="E122" s="11">
        <f>('adjusted numbers'!D122-'adjusted numbers'!E122+('adjusted numbers'!E122*0.05)+('adjusted numbers'!F122*0.0025))/'adjusted numbers'!D122</f>
        <v>0.18736749999999994</v>
      </c>
      <c r="F122" s="11">
        <f>('underlying numbers'!D122-'underlying numbers'!E122+('underlying numbers'!E122*0.05)+('underlying numbers'!F122*0.0025))/'underlying numbers'!D122</f>
        <v>0.24522500000000003</v>
      </c>
      <c r="G122" s="1">
        <v>2892</v>
      </c>
      <c r="H122" s="11">
        <f>('adjusted numbers'!G122-'adjusted numbers'!H122+('adjusted numbers'!H122*0.05)+('adjusted numbers'!I122*0.0025))/'adjusted numbers'!G122</f>
        <v>0.21986000000000006</v>
      </c>
      <c r="I122" s="11">
        <f>('underlying numbers'!G122-'underlying numbers'!H122+('underlying numbers'!H122*0.05)+('underlying numbers'!I122*0.0025))/'underlying numbers'!G122</f>
        <v>0.29171249999999999</v>
      </c>
      <c r="J122" s="1">
        <v>2537</v>
      </c>
      <c r="K122" s="11">
        <f>('adjusted numbers'!J122-'adjusted numbers'!K122+('adjusted numbers'!K122*0.05)+('adjusted numbers'!L122*0.0025))/'adjusted numbers'!J122</f>
        <v>0.2059675</v>
      </c>
      <c r="L122" s="11">
        <f>('underlying numbers'!J122-'underlying numbers'!K122+('underlying numbers'!K122*0.05)+('underlying numbers'!L122*0.0025))/'underlying numbers'!J122</f>
        <v>0.27185500000000001</v>
      </c>
      <c r="M122" s="1">
        <v>2513</v>
      </c>
      <c r="N122" s="11">
        <f>('adjusted numbers'!M122-'adjusted numbers'!N122+('adjusted numbers'!N122*0.05)+('adjusted numbers'!O122*0.0025))/'adjusted numbers'!M122</f>
        <v>0.19737375000000007</v>
      </c>
      <c r="O122" s="11">
        <f>('underlying numbers'!M122-'underlying numbers'!N122+('underlying numbers'!N122*0.05)+('underlying numbers'!O122*0.0025))/'underlying numbers'!M122</f>
        <v>0.259575</v>
      </c>
      <c r="P122" s="1">
        <v>2013</v>
      </c>
      <c r="Q122" s="11">
        <f>('adjusted numbers'!P122-'adjusted numbers'!Q122+('adjusted numbers'!Q122*0.05)+('adjusted numbers'!R122*0.0025))/'adjusted numbers'!P122</f>
        <v>0.12498820937499999</v>
      </c>
      <c r="R122" s="11">
        <f>('underlying numbers'!P122-'underlying numbers'!Q122+('underlying numbers'!Q122*0.05)+('underlying numbers'!R122*0.0025))/'underlying numbers'!P122</f>
        <v>0.15603205275000001</v>
      </c>
      <c r="S122" s="1">
        <v>1970</v>
      </c>
      <c r="T122" s="11">
        <f>('adjusted numbers'!S122-'adjusted numbers'!T122+('adjusted numbers'!T122*0.05)+('adjusted numbers'!U122*0.0025))/'adjusted numbers'!S122</f>
        <v>0.10934960862499998</v>
      </c>
      <c r="U122" s="11">
        <f>('underlying numbers'!S122-'underlying numbers'!T122+('underlying numbers'!T122*0.05)+('underlying numbers'!U122*0.0025))/'underlying numbers'!S122</f>
        <v>0.13362308125000005</v>
      </c>
      <c r="V122" s="1">
        <v>2160</v>
      </c>
      <c r="W122" s="11">
        <f>('adjusted numbers'!V122-'adjusted numbers'!W122+('adjusted numbers'!W122*0.05)+('adjusted numbers'!X122*0.0025))/'adjusted numbers'!V122</f>
        <v>9.5563672125000054E-2</v>
      </c>
      <c r="X122" s="11">
        <f>('underlying numbers'!V122-'underlying numbers'!W122+('underlying numbers'!W122*0.05)+('underlying numbers'!X122*0.0025))/'underlying numbers'!V122</f>
        <v>0.11398497475000005</v>
      </c>
      <c r="Y122" s="1">
        <v>2317</v>
      </c>
      <c r="Z122" s="11">
        <f>('adjusted numbers'!Y122-'adjusted numbers'!Z122+('adjusted numbers'!Z122*0.05)+('adjusted numbers'!AA122*0.0025))/'adjusted numbers'!Y122</f>
        <v>0.10710780700000005</v>
      </c>
      <c r="AA122" s="11">
        <f>('underlying numbers'!Y122-'underlying numbers'!Z122+('underlying numbers'!Z122*0.05)+('underlying numbers'!AA122*0.0025))/'underlying numbers'!Y122</f>
        <v>0.13043377450000004</v>
      </c>
      <c r="AB122" s="1">
        <v>2930</v>
      </c>
      <c r="AC122" s="11">
        <f>('adjusted numbers'!AB122-'adjusted numbers'!AC122+('adjusted numbers'!AC122*0.05)+('adjusted numbers'!AD122*0.0025))/'adjusted numbers'!AB122</f>
        <v>9.3006368000000075E-2</v>
      </c>
      <c r="AD122" s="11">
        <f>('underlying numbers'!AB122-'underlying numbers'!AC122+('underlying numbers'!AC122*0.05)+('underlying numbers'!AD122*0.0025))/'underlying numbers'!AB122</f>
        <v>0.11032162750000003</v>
      </c>
      <c r="AE122" s="1">
        <v>2972</v>
      </c>
      <c r="AF122" s="11">
        <f>('adjusted numbers'!AE122-'adjusted numbers'!AF122+('adjusted numbers'!AF122*0.05)+('adjusted numbers'!AG122*0.0025))/'adjusted numbers'!AE122</f>
        <v>8.4307253374999905E-2</v>
      </c>
      <c r="AG122" s="11">
        <f>('underlying numbers'!AE122-'underlying numbers'!AF122+('underlying numbers'!AF122*0.05)+('underlying numbers'!AG122*0.0025))/'underlying numbers'!AE122</f>
        <v>9.7950829999999919E-2</v>
      </c>
    </row>
    <row r="123" spans="1:33" x14ac:dyDescent="0.25">
      <c r="A123" t="s">
        <v>257</v>
      </c>
      <c r="B123" t="s">
        <v>258</v>
      </c>
      <c r="C123" t="s">
        <v>246</v>
      </c>
      <c r="D123" s="3">
        <v>1204</v>
      </c>
      <c r="E123" s="11">
        <f>('adjusted numbers'!D123-'adjusted numbers'!E123+('adjusted numbers'!E123*0.05)+('adjusted numbers'!F123*0.0025))/'adjusted numbers'!D123</f>
        <v>0.1885483222591362</v>
      </c>
      <c r="F123" s="11">
        <f>('underlying numbers'!D123-'underlying numbers'!E123+('underlying numbers'!E123*0.05)+('underlying numbers'!F123*0.0025))/'underlying numbers'!D123</f>
        <v>0.24683164451827247</v>
      </c>
      <c r="G123" s="1">
        <v>1370</v>
      </c>
      <c r="H123" s="11">
        <f>('adjusted numbers'!G123-'adjusted numbers'!H123+('adjusted numbers'!H123*0.05)+('adjusted numbers'!I123*0.0025))/'adjusted numbers'!G123</f>
        <v>0.23751625000000001</v>
      </c>
      <c r="I123" s="11">
        <f>('underlying numbers'!G123-'underlying numbers'!H123+('underlying numbers'!H123*0.05)+('underlying numbers'!I123*0.0025))/'underlying numbers'!G123</f>
        <v>0.31683250000000002</v>
      </c>
      <c r="J123" s="3">
        <v>1495</v>
      </c>
      <c r="K123" s="11">
        <f>('adjusted numbers'!J123-'adjusted numbers'!K123+('adjusted numbers'!K123*0.05)+('adjusted numbers'!L123*0.0025))/'adjusted numbers'!J123</f>
        <v>0.24958512541806019</v>
      </c>
      <c r="L123" s="11">
        <f>('underlying numbers'!J123-'underlying numbers'!K123+('underlying numbers'!K123*0.05)+('underlying numbers'!L123*0.0025))/'underlying numbers'!J123</f>
        <v>0.33417525083612043</v>
      </c>
      <c r="M123" s="3">
        <v>1840</v>
      </c>
      <c r="N123" s="11">
        <f>('adjusted numbers'!M123-'adjusted numbers'!N123+('adjusted numbers'!N123*0.05)+('adjusted numbers'!O123*0.0025))/'adjusted numbers'!M123</f>
        <v>0.20449184782608693</v>
      </c>
      <c r="O123" s="11">
        <f>('underlying numbers'!M123-'underlying numbers'!N123+('underlying numbers'!N123*0.05)+('underlying numbers'!O123*0.0025))/'underlying numbers'!M123</f>
        <v>0.26969972826086958</v>
      </c>
      <c r="P123" s="1">
        <v>1081</v>
      </c>
      <c r="Q123" s="11">
        <f>('adjusted numbers'!P123-'adjusted numbers'!Q123+('adjusted numbers'!Q123*0.05)+('adjusted numbers'!R123*0.0025))/'adjusted numbers'!P123</f>
        <v>0.2641917170000001</v>
      </c>
      <c r="R123" s="11">
        <f>('underlying numbers'!P123-'underlying numbers'!Q123+('underlying numbers'!Q123*0.05)+('underlying numbers'!R123*0.0025))/'underlying numbers'!P123</f>
        <v>0.35505549900000011</v>
      </c>
      <c r="S123" s="3">
        <v>1433</v>
      </c>
      <c r="T123" s="11">
        <f>('adjusted numbers'!S123-'adjusted numbers'!T123+('adjusted numbers'!T123*0.05)+('adjusted numbers'!U123*0.0025))/'adjusted numbers'!S123</f>
        <v>0.28092727071842294</v>
      </c>
      <c r="U123" s="11">
        <f>('underlying numbers'!S123-'underlying numbers'!T123+('underlying numbers'!T123*0.05)+('underlying numbers'!U123*0.0025))/'underlying numbers'!S123</f>
        <v>0.37895501843684581</v>
      </c>
      <c r="V123" s="1">
        <v>1408</v>
      </c>
      <c r="W123" s="11">
        <f>('adjusted numbers'!V123-'adjusted numbers'!W123+('adjusted numbers'!W123*0.05)+('adjusted numbers'!X123*0.0025))/'adjusted numbers'!V123</f>
        <v>0.19440959937499994</v>
      </c>
      <c r="X123" s="11">
        <f>('underlying numbers'!V123-'underlying numbers'!W123+('underlying numbers'!W123*0.05)+('underlying numbers'!X123*0.0025))/'underlying numbers'!V123</f>
        <v>0.2553497522499999</v>
      </c>
      <c r="Y123" s="1">
        <v>1476</v>
      </c>
      <c r="Z123" s="11">
        <f>('adjusted numbers'!Y123-'adjusted numbers'!Z123+('adjusted numbers'!Z123*0.05)+('adjusted numbers'!AA123*0.0025))/'adjusted numbers'!Y123</f>
        <v>0.12941397962500006</v>
      </c>
      <c r="AA123" s="11">
        <f>('underlying numbers'!Y123-'underlying numbers'!Z123+('underlying numbers'!Z123*0.05)+('underlying numbers'!AA123*0.0025))/'underlying numbers'!Y123</f>
        <v>0.16233743125000008</v>
      </c>
      <c r="AB123" s="1">
        <v>1809</v>
      </c>
      <c r="AC123" s="11">
        <f>('adjusted numbers'!AB123-'adjusted numbers'!AC123+('adjusted numbers'!AC123*0.05)+('adjusted numbers'!AD123*0.0025))/'adjusted numbers'!AB123</f>
        <v>0.13573729625000008</v>
      </c>
      <c r="AD123" s="11">
        <f>('underlying numbers'!AB123-'underlying numbers'!AC123+('underlying numbers'!AC123*0.05)+('underlying numbers'!AD123*0.0025))/'underlying numbers'!AB123</f>
        <v>0.17139581375000007</v>
      </c>
      <c r="AE123" s="1">
        <v>1989</v>
      </c>
      <c r="AF123" s="11">
        <f>('adjusted numbers'!AE123-'adjusted numbers'!AF123+('adjusted numbers'!AF123*0.05)+('adjusted numbers'!AG123*0.0025))/'adjusted numbers'!AE123</f>
        <v>0.14062595574999998</v>
      </c>
      <c r="AG123" s="11">
        <f>('underlying numbers'!AE123-'underlying numbers'!AF123+('underlying numbers'!AF123*0.05)+('underlying numbers'!AG123*0.0025))/'underlying numbers'!AE123</f>
        <v>0.17845652949999999</v>
      </c>
    </row>
    <row r="124" spans="1:33" x14ac:dyDescent="0.25">
      <c r="A124" t="s">
        <v>259</v>
      </c>
      <c r="B124" t="s">
        <v>260</v>
      </c>
      <c r="C124" t="s">
        <v>246</v>
      </c>
      <c r="D124" s="3">
        <v>1855</v>
      </c>
      <c r="E124" s="11">
        <f>('adjusted numbers'!D124-'adjusted numbers'!E124+('adjusted numbers'!E124*0.05)+('adjusted numbers'!F124*0.0025))/'adjusted numbers'!D124</f>
        <v>0.16686927223719678</v>
      </c>
      <c r="F124" s="11">
        <f>('underlying numbers'!D124-'underlying numbers'!E124+('underlying numbers'!E124*0.05)+('underlying numbers'!F124*0.0025))/'underlying numbers'!D124</f>
        <v>0.21591374663072777</v>
      </c>
      <c r="G124" s="3">
        <v>1855</v>
      </c>
      <c r="H124" s="11">
        <f>('adjusted numbers'!G124-'adjusted numbers'!H124+('adjusted numbers'!H124*0.05)+('adjusted numbers'!I124*0.0025))/'adjusted numbers'!G124</f>
        <v>0.17366374663072776</v>
      </c>
      <c r="I124" s="11">
        <f>('underlying numbers'!G124-'underlying numbers'!H124+('underlying numbers'!H124*0.05)+('underlying numbers'!I124*0.0025))/'underlying numbers'!G124</f>
        <v>0.22563611859838276</v>
      </c>
      <c r="J124" s="3">
        <v>1858</v>
      </c>
      <c r="K124" s="11">
        <f>('adjusted numbers'!J124-'adjusted numbers'!K124+('adjusted numbers'!K124*0.05)+('adjusted numbers'!L124*0.0025))/'adjusted numbers'!J124</f>
        <v>0.18274555974165776</v>
      </c>
      <c r="L124" s="11">
        <f>('underlying numbers'!J124-'underlying numbers'!K124+('underlying numbers'!K124*0.05)+('underlying numbers'!L124*0.0025))/'underlying numbers'!J124</f>
        <v>0.2386289020452099</v>
      </c>
      <c r="M124" s="3">
        <v>1855</v>
      </c>
      <c r="N124" s="11">
        <f>('adjusted numbers'!M124-'adjusted numbers'!N124+('adjusted numbers'!N124*0.05)+('adjusted numbers'!O124*0.0025))/'adjusted numbers'!M124</f>
        <v>0.20433086253369276</v>
      </c>
      <c r="O124" s="11">
        <f>('underlying numbers'!M124-'underlying numbers'!N124+('underlying numbers'!N124*0.05)+('underlying numbers'!O124*0.0025))/'underlying numbers'!M124</f>
        <v>0.26946900269541779</v>
      </c>
      <c r="P124" s="3">
        <v>1855</v>
      </c>
      <c r="Q124" s="11">
        <f>('adjusted numbers'!P124-'adjusted numbers'!Q124+('adjusted numbers'!Q124*0.05)+('adjusted numbers'!R124*0.0025))/'adjusted numbers'!P124</f>
        <v>0.22574393530997308</v>
      </c>
      <c r="R124" s="11">
        <f>('underlying numbers'!P124-'underlying numbers'!Q124+('underlying numbers'!Q124*0.05)+('underlying numbers'!R124*0.0025))/'underlying numbers'!P124</f>
        <v>0.30008490566037738</v>
      </c>
      <c r="S124" s="3">
        <v>1855</v>
      </c>
      <c r="T124" s="11">
        <f>('adjusted numbers'!S124-'adjusted numbers'!T124+('adjusted numbers'!T124*0.05)+('adjusted numbers'!U124*0.0025))/'adjusted numbers'!S124</f>
        <v>0.23361388140161721</v>
      </c>
      <c r="U124" s="11">
        <f>('underlying numbers'!S124-'underlying numbers'!T124+('underlying numbers'!T124*0.05)+('underlying numbers'!U124*0.0025))/'underlying numbers'!S124</f>
        <v>0.31134770889487873</v>
      </c>
      <c r="V124" s="1">
        <v>1971</v>
      </c>
      <c r="W124" s="11">
        <f>('adjusted numbers'!V124-'adjusted numbers'!W124+('adjusted numbers'!W124*0.05)+('adjusted numbers'!X124*0.0025))/'adjusted numbers'!V124</f>
        <v>9.2669330000000008E-2</v>
      </c>
      <c r="X124" s="11">
        <f>('underlying numbers'!V124-'underlying numbers'!W124+('underlying numbers'!W124*0.05)+('underlying numbers'!X124*0.0025))/'underlying numbers'!V124</f>
        <v>0.10985540299999998</v>
      </c>
      <c r="Y124" s="1">
        <v>1939</v>
      </c>
      <c r="Z124" s="11">
        <f>('adjusted numbers'!Y124-'adjusted numbers'!Z124+('adjusted numbers'!Z124*0.05)+('adjusted numbers'!AA124*0.0025))/'adjusted numbers'!Y124</f>
        <v>0.11123129262500002</v>
      </c>
      <c r="AA124" s="11">
        <f>('underlying numbers'!Y124-'underlying numbers'!Z124+('underlying numbers'!Z124*0.05)+('underlying numbers'!AA124*0.0025))/'underlying numbers'!Y124</f>
        <v>0.13647625900000004</v>
      </c>
      <c r="AB124" s="1">
        <v>2146</v>
      </c>
      <c r="AC124" s="11">
        <f>('adjusted numbers'!AB124-'adjusted numbers'!AC124+('adjusted numbers'!AC124*0.05)+('adjusted numbers'!AD124*0.0025))/'adjusted numbers'!AB124</f>
        <v>0.10925558287499999</v>
      </c>
      <c r="AD124" s="11">
        <f>('underlying numbers'!AB124-'underlying numbers'!AC124+('underlying numbers'!AC124*0.05)+('underlying numbers'!AD124*0.0025))/'underlying numbers'!AB124</f>
        <v>0.13364397600000003</v>
      </c>
      <c r="AE124" s="1">
        <v>2140</v>
      </c>
      <c r="AF124" s="11">
        <f>('adjusted numbers'!AE124-'adjusted numbers'!AF124+('adjusted numbers'!AF124*0.05)+('adjusted numbers'!AG124*0.0025))/'adjusted numbers'!AE124</f>
        <v>0.12301988900000012</v>
      </c>
      <c r="AG124" s="11">
        <f>('underlying numbers'!AE124-'underlying numbers'!AF124+('underlying numbers'!AF124*0.05)+('underlying numbers'!AG124*0.0025))/'underlying numbers'!AE124</f>
        <v>0.1533201352500001</v>
      </c>
    </row>
    <row r="125" spans="1:33" s="4" customFormat="1" x14ac:dyDescent="0.25">
      <c r="A125" s="4" t="s">
        <v>452</v>
      </c>
      <c r="B125" s="4" t="s">
        <v>433</v>
      </c>
      <c r="C125" t="s">
        <v>246</v>
      </c>
      <c r="D125" s="5">
        <f>SUM(D117:D124)</f>
        <v>21876</v>
      </c>
      <c r="E125" s="11">
        <f>('adjusted numbers'!D125-'adjusted numbers'!E125+('adjusted numbers'!E125*0.05)+('adjusted numbers'!F125*0.0025))/'adjusted numbers'!D125</f>
        <v>0.16901416752377033</v>
      </c>
      <c r="F125" s="11">
        <f>('underlying numbers'!D125-'underlying numbers'!E125+('underlying numbers'!E125*0.05)+('underlying numbers'!F125*0.0025))/'underlying numbers'!D125</f>
        <v>0.21896333001919904</v>
      </c>
      <c r="G125" s="5">
        <f>SUM(G117:G124)</f>
        <v>22903</v>
      </c>
      <c r="H125" s="11">
        <f>('adjusted numbers'!G125-'adjusted numbers'!H125+('adjusted numbers'!H125*0.05)+('adjusted numbers'!I125*0.0025))/'adjusted numbers'!G125</f>
        <v>0.18515525820853163</v>
      </c>
      <c r="I125" s="11">
        <f>('underlying numbers'!G125-'underlying numbers'!H125+('underlying numbers'!H125*0.05)+('underlying numbers'!I125*0.0025))/'underlying numbers'!G125</f>
        <v>0.24205862998297159</v>
      </c>
      <c r="J125" s="5">
        <f>SUM(J117:J124)</f>
        <v>18654</v>
      </c>
      <c r="K125" s="11">
        <f>('adjusted numbers'!J125-'adjusted numbers'!K125+('adjusted numbers'!K125*0.05)+('adjusted numbers'!L125*0.0025))/'adjusted numbers'!J125</f>
        <v>0.17342766048836705</v>
      </c>
      <c r="L125" s="11">
        <f>('underlying numbers'!J125-'underlying numbers'!K125+('underlying numbers'!K125*0.05)+('underlying numbers'!L125*0.0025))/'underlying numbers'!J125</f>
        <v>0.22529793502733991</v>
      </c>
      <c r="M125" s="5">
        <f>SUM(M117:M124)</f>
        <v>19339</v>
      </c>
      <c r="N125" s="11">
        <f>('adjusted numbers'!M125-'adjusted numbers'!N125+('adjusted numbers'!N125*0.05)+('adjusted numbers'!O125*0.0025))/'adjusted numbers'!M125</f>
        <v>0.17815840516572728</v>
      </c>
      <c r="O125" s="11">
        <f>('underlying numbers'!M125-'underlying numbers'!N125+('underlying numbers'!N125*0.05)+('underlying numbers'!O125*0.0025))/'underlying numbers'!M125</f>
        <v>0.23206586806453278</v>
      </c>
      <c r="P125" s="5">
        <f>SUM(P117:P124)</f>
        <v>20431</v>
      </c>
      <c r="Q125" s="11">
        <f>('adjusted numbers'!P125-'adjusted numbers'!Q125+('adjusted numbers'!Q125*0.05)+('adjusted numbers'!R125*0.0025))/'adjusted numbers'!P125</f>
        <v>0.19673131084236578</v>
      </c>
      <c r="R125" s="11">
        <f>('underlying numbers'!P125-'underlying numbers'!Q125+('underlying numbers'!Q125*0.05)+('underlying numbers'!R125*0.0025))/'underlying numbers'!P125</f>
        <v>0.25864837129108953</v>
      </c>
      <c r="S125" s="5">
        <f>SUM(S117:S124)</f>
        <v>21268</v>
      </c>
      <c r="T125" s="11">
        <f>('adjusted numbers'!S125-'adjusted numbers'!T125+('adjusted numbers'!T125*0.05)+('adjusted numbers'!U125*0.0025))/'adjusted numbers'!S125</f>
        <v>0.20462380134760763</v>
      </c>
      <c r="U125" s="11">
        <f>('underlying numbers'!S125-'underlying numbers'!T125+('underlying numbers'!T125*0.05)+('underlying numbers'!U125*0.0025))/'underlying numbers'!S125</f>
        <v>0.2698777594605119</v>
      </c>
      <c r="V125" s="5">
        <f>SUM(V117:V124)</f>
        <v>25527</v>
      </c>
      <c r="W125" s="11">
        <f>('adjusted numbers'!V125-'adjusted numbers'!W125+('adjusted numbers'!W125*0.05)+('adjusted numbers'!X125*0.0025))/'adjusted numbers'!V125</f>
        <v>0.18988016691089835</v>
      </c>
      <c r="X125" s="11">
        <f>('underlying numbers'!V125-'underlying numbers'!W125+('underlying numbers'!W125*0.05)+('underlying numbers'!X125*0.0025))/'underlying numbers'!V125</f>
        <v>0.24882338981843749</v>
      </c>
      <c r="Y125" s="5">
        <f>SUM(Y117:Y124)</f>
        <v>24945</v>
      </c>
      <c r="Z125" s="11">
        <f>('adjusted numbers'!Y125-'adjusted numbers'!Z125+('adjusted numbers'!Z125*0.05)+('adjusted numbers'!AA125*0.0025))/'adjusted numbers'!Y125</f>
        <v>0.12679525781791429</v>
      </c>
      <c r="AA125" s="11">
        <f>('underlying numbers'!Y125-'underlying numbers'!Z125+('underlying numbers'!Z125*0.05)+('underlying numbers'!AA125*0.0025))/'underlying numbers'!Y125</f>
        <v>0.15864162337524543</v>
      </c>
      <c r="AB125" s="5">
        <f>SUM(AB117:AB124)</f>
        <v>26217</v>
      </c>
      <c r="AC125" s="11">
        <f>('adjusted numbers'!AB125-'adjusted numbers'!AC125+('adjusted numbers'!AC125*0.05)+('adjusted numbers'!AD125*0.0025))/'adjusted numbers'!AB125</f>
        <v>0.11336686762642564</v>
      </c>
      <c r="AD125" s="11">
        <f>('underlying numbers'!AB125-'underlying numbers'!AC125+('underlying numbers'!AC125*0.05)+('underlying numbers'!AD125*0.0025))/'underlying numbers'!AB125</f>
        <v>0.13946001064471525</v>
      </c>
      <c r="AE125" s="5">
        <f>SUM(AE117:AE124)</f>
        <v>27239</v>
      </c>
      <c r="AF125" s="11">
        <f>('adjusted numbers'!AE125-'adjusted numbers'!AF125+('adjusted numbers'!AF125*0.05)+('adjusted numbers'!AG125*0.0025))/'adjusted numbers'!AE125</f>
        <v>0.10341514825943497</v>
      </c>
      <c r="AG125" s="11">
        <f>('underlying numbers'!AE125-'underlying numbers'!AF125+('underlying numbers'!AF125*0.05)+('underlying numbers'!AG125*0.0025))/'underlying numbers'!AE125</f>
        <v>0.12525451814302108</v>
      </c>
    </row>
    <row r="126" spans="1:33" x14ac:dyDescent="0.25">
      <c r="A126" t="s">
        <v>261</v>
      </c>
      <c r="B126" t="s">
        <v>262</v>
      </c>
      <c r="C126" t="s">
        <v>263</v>
      </c>
      <c r="D126" s="1">
        <v>1932</v>
      </c>
      <c r="E126" s="11">
        <f>('adjusted numbers'!D126-'adjusted numbers'!E126+('adjusted numbers'!E126*0.05)+('adjusted numbers'!F126*0.0025))/'adjusted numbers'!D126</f>
        <v>7.5526250000000017E-2</v>
      </c>
      <c r="F126" s="11">
        <f>('underlying numbers'!D126-'underlying numbers'!E126+('underlying numbers'!E126*0.05)+('underlying numbers'!F126*0.0025))/'underlying numbers'!D126</f>
        <v>8.5340000000000055E-2</v>
      </c>
      <c r="G126" s="1">
        <v>1933</v>
      </c>
      <c r="H126" s="11">
        <f>('adjusted numbers'!G126-'adjusted numbers'!H126+('adjusted numbers'!H126*0.05)+('adjusted numbers'!I126*0.0025))/'adjusted numbers'!G126</f>
        <v>8.2805000000000017E-2</v>
      </c>
      <c r="I126" s="11">
        <f>('underlying numbers'!G126-'underlying numbers'!H126+('underlying numbers'!H126*0.05)+('underlying numbers'!I126*0.0025))/'underlying numbers'!G126</f>
        <v>9.5745000000000066E-2</v>
      </c>
      <c r="J126" s="1">
        <v>1915</v>
      </c>
      <c r="K126" s="11">
        <f>('adjusted numbers'!J126-'adjusted numbers'!K126+('adjusted numbers'!K126*0.05)+('adjusted numbers'!L126*0.0025))/'adjusted numbers'!J126</f>
        <v>8.5488750000000044E-2</v>
      </c>
      <c r="L126" s="11">
        <f>('underlying numbers'!J126-'underlying numbers'!K126+('underlying numbers'!K126*0.05)+('underlying numbers'!L126*0.0025))/'underlying numbers'!J126</f>
        <v>9.9602499999999997E-2</v>
      </c>
      <c r="M126" s="1">
        <v>1770</v>
      </c>
      <c r="N126" s="11">
        <f>('adjusted numbers'!M126-'adjusted numbers'!N126+('adjusted numbers'!N126*0.05)+('adjusted numbers'!O126*0.0025))/'adjusted numbers'!M126</f>
        <v>0.10466749999999993</v>
      </c>
      <c r="O126" s="11">
        <f>('underlying numbers'!M126-'underlying numbers'!N126+('underlying numbers'!N126*0.05)+('underlying numbers'!O126*0.0025))/'underlying numbers'!M126</f>
        <v>0.12701249999999997</v>
      </c>
      <c r="P126" s="1">
        <v>1757</v>
      </c>
      <c r="Q126" s="11">
        <f>('adjusted numbers'!P126-'adjusted numbers'!Q126+('adjusted numbers'!Q126*0.05)+('adjusted numbers'!R126*0.0025))/'adjusted numbers'!P126</f>
        <v>0.11269990524999995</v>
      </c>
      <c r="R126" s="11">
        <f>('underlying numbers'!P126-'underlying numbers'!Q126+('underlying numbers'!Q126*0.05)+('underlying numbers'!R126*0.0025))/'underlying numbers'!P126</f>
        <v>0.13852303725000001</v>
      </c>
      <c r="S126" s="1">
        <v>1718</v>
      </c>
      <c r="T126" s="11">
        <f>('adjusted numbers'!S126-'adjusted numbers'!T126+('adjusted numbers'!T126*0.05)+('adjusted numbers'!U126*0.0025))/'adjusted numbers'!S126</f>
        <v>0.12723588325000001</v>
      </c>
      <c r="U126" s="11">
        <f>('underlying numbers'!S126-'underlying numbers'!T126+('underlying numbers'!T126*0.05)+('underlying numbers'!U126*0.0025))/'underlying numbers'!S126</f>
        <v>0.15934371149999998</v>
      </c>
      <c r="V126" s="1">
        <v>1805</v>
      </c>
      <c r="W126" s="11">
        <f>('adjusted numbers'!V126-'adjusted numbers'!W126+('adjusted numbers'!W126*0.05)+('adjusted numbers'!X126*0.0025))/'adjusted numbers'!V126</f>
        <v>0.12291067074999994</v>
      </c>
      <c r="X126" s="11">
        <f>('underlying numbers'!V126-'underlying numbers'!W126+('underlying numbers'!W126*0.05)+('underlying numbers'!X126*0.0025))/'underlying numbers'!V126</f>
        <v>0.15316621349999998</v>
      </c>
      <c r="Y126" s="1">
        <v>1896</v>
      </c>
      <c r="Z126" s="11">
        <f>('adjusted numbers'!Y126-'adjusted numbers'!Z126+('adjusted numbers'!Z126*0.05)+('adjusted numbers'!AA126*0.0025))/'adjusted numbers'!Y126</f>
        <v>9.577792450000007E-2</v>
      </c>
      <c r="AA126" s="11">
        <f>('underlying numbers'!Y126-'underlying numbers'!Z126+('underlying numbers'!Z126*0.05)+('underlying numbers'!AA126*0.0025))/'underlying numbers'!Y126</f>
        <v>0.11436704700000008</v>
      </c>
      <c r="AB126" s="1">
        <v>1936</v>
      </c>
      <c r="AC126" s="11">
        <f>('adjusted numbers'!AB126-'adjusted numbers'!AC126+('adjusted numbers'!AC126*0.05)+('adjusted numbers'!AD126*0.0025))/'adjusted numbers'!AB126</f>
        <v>9.6902117768595031E-2</v>
      </c>
      <c r="AD126" s="11">
        <f>('underlying numbers'!AB126-'underlying numbers'!AC126+('underlying numbers'!AC126*0.05)+('underlying numbers'!AD126*0.0025))/'underlying numbers'!AB126</f>
        <v>0.1159555785123967</v>
      </c>
      <c r="AE126" s="1">
        <v>1943</v>
      </c>
      <c r="AF126" s="11">
        <f>('adjusted numbers'!AE126-'adjusted numbers'!AF126+('adjusted numbers'!AF126*0.05)+('adjusted numbers'!AG126*0.0025))/'adjusted numbers'!AE126</f>
        <v>8.1078872876994321E-2</v>
      </c>
      <c r="AG126" s="11">
        <f>('underlying numbers'!AE126-'underlying numbers'!AF126+('underlying numbers'!AF126*0.05)+('underlying numbers'!AG126*0.0025))/'underlying numbers'!AE126</f>
        <v>9.3337622233659281E-2</v>
      </c>
    </row>
    <row r="127" spans="1:33" x14ac:dyDescent="0.25">
      <c r="A127" t="s">
        <v>264</v>
      </c>
      <c r="B127" t="s">
        <v>265</v>
      </c>
      <c r="C127" t="s">
        <v>263</v>
      </c>
      <c r="D127" s="1">
        <v>1890</v>
      </c>
      <c r="E127" s="11">
        <f>('adjusted numbers'!D127-'adjusted numbers'!E127+('adjusted numbers'!E127*0.05)+('adjusted numbers'!F127*0.0025))/'adjusted numbers'!D127</f>
        <v>9.6046249999999986E-2</v>
      </c>
      <c r="F127" s="11">
        <f>('underlying numbers'!D127-'underlying numbers'!E127+('underlying numbers'!E127*0.05)+('underlying numbers'!F127*0.0025))/'underlying numbers'!D127</f>
        <v>0.1146775</v>
      </c>
      <c r="G127" s="1">
        <v>1762</v>
      </c>
      <c r="H127" s="11">
        <f>('adjusted numbers'!G127-'adjusted numbers'!H127+('adjusted numbers'!H127*0.05)+('adjusted numbers'!I127*0.0025))/'adjusted numbers'!G127</f>
        <v>9.5413750000000019E-2</v>
      </c>
      <c r="I127" s="11">
        <f>('underlying numbers'!G127-'underlying numbers'!H127+('underlying numbers'!H127*0.05)+('underlying numbers'!I127*0.0025))/'underlying numbers'!G127</f>
        <v>0.11378999999999999</v>
      </c>
      <c r="J127" s="1">
        <v>1832</v>
      </c>
      <c r="K127" s="11">
        <f>('adjusted numbers'!J127-'adjusted numbers'!K127+('adjusted numbers'!K127*0.05)+('adjusted numbers'!L127*0.0025))/'adjusted numbers'!J127</f>
        <v>0.10466624999999991</v>
      </c>
      <c r="L127" s="11">
        <f>('underlying numbers'!J127-'underlying numbers'!K127+('underlying numbers'!K127*0.05)+('underlying numbers'!L127*0.0025))/'underlying numbers'!J127</f>
        <v>0.12700999999999993</v>
      </c>
      <c r="M127" s="1">
        <v>1765</v>
      </c>
      <c r="N127" s="11">
        <f>('adjusted numbers'!M127-'adjusted numbers'!N127+('adjusted numbers'!N127*0.05)+('adjusted numbers'!O127*0.0025))/'adjusted numbers'!M127</f>
        <v>0.11336124999999998</v>
      </c>
      <c r="O127" s="11">
        <f>('underlying numbers'!M127-'underlying numbers'!N127+('underlying numbers'!N127*0.05)+('underlying numbers'!O127*0.0025))/'underlying numbers'!M127</f>
        <v>0.13949249999999996</v>
      </c>
      <c r="P127" s="1">
        <v>1680</v>
      </c>
      <c r="Q127" s="11">
        <f>('adjusted numbers'!P127-'adjusted numbers'!Q127+('adjusted numbers'!Q127*0.05)+('adjusted numbers'!R127*0.0025))/'adjusted numbers'!P127</f>
        <v>0.11785787112500007</v>
      </c>
      <c r="R127" s="11">
        <f>('underlying numbers'!P127-'underlying numbers'!Q127+('underlying numbers'!Q127*0.05)+('underlying numbers'!R127*0.0025))/'underlying numbers'!P127</f>
        <v>0.14591515600000005</v>
      </c>
      <c r="S127" s="1">
        <v>1705</v>
      </c>
      <c r="T127" s="11">
        <f>('adjusted numbers'!S127-'adjusted numbers'!T127+('adjusted numbers'!T127*0.05)+('adjusted numbers'!U127*0.0025))/'adjusted numbers'!S127</f>
        <v>0.11414733950000003</v>
      </c>
      <c r="U127" s="11">
        <f>('underlying numbers'!S127-'underlying numbers'!T127+('underlying numbers'!T127*0.05)+('underlying numbers'!U127*0.0025))/'underlying numbers'!S127</f>
        <v>0.14059087874999998</v>
      </c>
      <c r="V127" s="1">
        <v>1775</v>
      </c>
      <c r="W127" s="11">
        <f>('adjusted numbers'!V127-'adjusted numbers'!W127+('adjusted numbers'!W127*0.05)+('adjusted numbers'!X127*0.0025))/'adjusted numbers'!V127</f>
        <v>9.9733101374999897E-2</v>
      </c>
      <c r="X127" s="11">
        <f>('underlying numbers'!V127-'underlying numbers'!W127+('underlying numbers'!W127*0.05)+('underlying numbers'!X127*0.0025))/'underlying numbers'!V127</f>
        <v>0.11995634199999991</v>
      </c>
      <c r="Y127" s="1">
        <v>1787</v>
      </c>
      <c r="Z127" s="11">
        <f>('adjusted numbers'!Y127-'adjusted numbers'!Z127+('adjusted numbers'!Z127*0.05)+('adjusted numbers'!AA127*0.0025))/'adjusted numbers'!Y127</f>
        <v>9.538684637500007E-2</v>
      </c>
      <c r="AA127" s="11">
        <f>('underlying numbers'!Y127-'underlying numbers'!Z127+('underlying numbers'!Z127*0.05)+('underlying numbers'!AA127*0.0025))/'underlying numbers'!Y127</f>
        <v>0.11376892200000002</v>
      </c>
      <c r="AB127" s="1">
        <v>1853</v>
      </c>
      <c r="AC127" s="11">
        <f>('adjusted numbers'!AB127-'adjusted numbers'!AC127+('adjusted numbers'!AC127*0.05)+('adjusted numbers'!AD127*0.0025))/'adjusted numbers'!AB127</f>
        <v>9.4575001499999922E-2</v>
      </c>
      <c r="AD127" s="11">
        <f>('underlying numbers'!AB127-'underlying numbers'!AC127+('underlying numbers'!AC127*0.05)+('underlying numbers'!AD127*0.0025))/'underlying numbers'!AB127</f>
        <v>0.11261061424999991</v>
      </c>
      <c r="AE127" s="1">
        <v>1830</v>
      </c>
      <c r="AF127" s="11">
        <f>('adjusted numbers'!AE127-'adjusted numbers'!AF127+('adjusted numbers'!AF127*0.05)+('adjusted numbers'!AG127*0.0025))/'adjusted numbers'!AE127</f>
        <v>9.7662561000000009E-2</v>
      </c>
      <c r="AG127" s="11">
        <f>('underlying numbers'!AE127-'underlying numbers'!AF127+('underlying numbers'!AF127*0.05)+('underlying numbers'!AG127*0.0025))/'underlying numbers'!AE127</f>
        <v>0.11703960700000002</v>
      </c>
    </row>
    <row r="128" spans="1:33" x14ac:dyDescent="0.25">
      <c r="A128" t="s">
        <v>266</v>
      </c>
      <c r="B128" t="s">
        <v>267</v>
      </c>
      <c r="C128" t="s">
        <v>263</v>
      </c>
      <c r="D128" s="1">
        <v>7515</v>
      </c>
      <c r="E128" s="11">
        <f>('adjusted numbers'!D128-'adjusted numbers'!E128+('adjusted numbers'!E128*0.05)+('adjusted numbers'!F128*0.0025))/'adjusted numbers'!D128</f>
        <v>0.11204851630073169</v>
      </c>
      <c r="F128" s="11">
        <f>('underlying numbers'!D128-'underlying numbers'!E128+('underlying numbers'!E128*0.05)+('underlying numbers'!F128*0.0025))/'underlying numbers'!D128</f>
        <v>0.13759038589487663</v>
      </c>
      <c r="G128" s="1">
        <v>7417</v>
      </c>
      <c r="H128" s="11">
        <f>('adjusted numbers'!G128-'adjusted numbers'!H128+('adjusted numbers'!H128*0.05)+('adjusted numbers'!I128*0.0025))/'adjusted numbers'!G128</f>
        <v>0.12138196052986416</v>
      </c>
      <c r="I128" s="11">
        <f>('underlying numbers'!G128-'underlying numbers'!H128+('underlying numbers'!H128*0.05)+('underlying numbers'!I128*0.0025))/'underlying numbers'!G128</f>
        <v>0.1508581023324799</v>
      </c>
      <c r="J128" s="1">
        <v>7942</v>
      </c>
      <c r="K128" s="11">
        <f>('adjusted numbers'!J128-'adjusted numbers'!K128+('adjusted numbers'!K128*0.05)+('adjusted numbers'!L128*0.0025))/'adjusted numbers'!J128</f>
        <v>0.13220214524049353</v>
      </c>
      <c r="L128" s="11">
        <f>('underlying numbers'!J128-'underlying numbers'!K128+('underlying numbers'!K128*0.05)+('underlying numbers'!L128*0.0025))/'underlying numbers'!J128</f>
        <v>0.16636962446487019</v>
      </c>
      <c r="M128" s="1">
        <v>7660</v>
      </c>
      <c r="N128" s="11">
        <f>('adjusted numbers'!M128-'adjusted numbers'!N128+('adjusted numbers'!N128*0.05)+('adjusted numbers'!O128*0.0025))/'adjusted numbers'!M128</f>
        <v>0.14075375277415131</v>
      </c>
      <c r="O128" s="11">
        <f>('underlying numbers'!M128-'underlying numbers'!N128+('underlying numbers'!N128*0.05)+('underlying numbers'!O128*0.0025))/'underlying numbers'!M128</f>
        <v>0.17864215535248021</v>
      </c>
      <c r="P128" s="1">
        <v>7312</v>
      </c>
      <c r="Q128" s="11">
        <f>('adjusted numbers'!P128-'adjusted numbers'!Q128+('adjusted numbers'!Q128*0.05)+('adjusted numbers'!R128*0.0025))/'adjusted numbers'!P128</f>
        <v>0.14141859662499992</v>
      </c>
      <c r="R128" s="11">
        <f>('underlying numbers'!P128-'underlying numbers'!Q128+('underlying numbers'!Q128*0.05)+('underlying numbers'!R128*0.0025))/'underlying numbers'!P128</f>
        <v>0.17958737674999994</v>
      </c>
      <c r="S128" s="1">
        <v>7682</v>
      </c>
      <c r="T128" s="11">
        <f>('adjusted numbers'!S128-'adjusted numbers'!T128+('adjusted numbers'!T128*0.05)+('adjusted numbers'!U128*0.0025))/'adjusted numbers'!S128</f>
        <v>0.14447491200000004</v>
      </c>
      <c r="U128" s="11">
        <f>('underlying numbers'!S128-'underlying numbers'!T128+('underlying numbers'!T128*0.05)+('underlying numbers'!U128*0.0025))/'underlying numbers'!S128</f>
        <v>0.18396739575000007</v>
      </c>
      <c r="V128" s="1">
        <v>7583</v>
      </c>
      <c r="W128" s="11">
        <f>('adjusted numbers'!V128-'adjusted numbers'!W128+('adjusted numbers'!W128*0.05)+('adjusted numbers'!X128*0.0025))/'adjusted numbers'!V128</f>
        <v>0.11444415862500008</v>
      </c>
      <c r="X128" s="11">
        <f>('underlying numbers'!V128-'underlying numbers'!W128+('underlying numbers'!W128*0.05)+('underlying numbers'!X128*0.0025))/'underlying numbers'!V128</f>
        <v>0.14104280350000004</v>
      </c>
      <c r="Y128" s="1">
        <v>7999</v>
      </c>
      <c r="Z128" s="11">
        <f>('adjusted numbers'!Y128-'adjusted numbers'!Z128+('adjusted numbers'!Z128*0.05)+('adjusted numbers'!AA128*0.0025))/'adjusted numbers'!Y128</f>
        <v>9.8155991874999959E-2</v>
      </c>
      <c r="AA128" s="11">
        <f>('underlying numbers'!Y128-'underlying numbers'!Z128+('underlying numbers'!Z128*0.05)+('underlying numbers'!AA128*0.0025))/'underlying numbers'!Y128</f>
        <v>0.11771404974999999</v>
      </c>
      <c r="AB128" s="1">
        <v>7939</v>
      </c>
      <c r="AC128" s="11">
        <f>('adjusted numbers'!AB128-'adjusted numbers'!AC128+('adjusted numbers'!AC128*0.05)+('adjusted numbers'!AD128*0.0025))/'adjusted numbers'!AB128</f>
        <v>9.8575683624999924E-2</v>
      </c>
      <c r="AD128" s="11">
        <f>('underlying numbers'!AB128-'underlying numbers'!AC128+('underlying numbers'!AC128*0.05)+('underlying numbers'!AD128*0.0025))/'underlying numbers'!AB128</f>
        <v>0.11835618949999996</v>
      </c>
      <c r="AE128" s="1">
        <v>8054</v>
      </c>
      <c r="AF128" s="11">
        <f>('adjusted numbers'!AE128-'adjusted numbers'!AF128+('adjusted numbers'!AF128*0.05)+('adjusted numbers'!AG128*0.0025))/'adjusted numbers'!AE128</f>
        <v>9.4624748250000043E-2</v>
      </c>
      <c r="AG128" s="11">
        <f>('underlying numbers'!AE128-'underlying numbers'!AF128+('underlying numbers'!AF128*0.05)+('underlying numbers'!AG128*0.0025))/'underlying numbers'!AE128</f>
        <v>0.11270459625000001</v>
      </c>
    </row>
    <row r="129" spans="1:33" x14ac:dyDescent="0.25">
      <c r="A129" t="s">
        <v>268</v>
      </c>
      <c r="B129" t="s">
        <v>269</v>
      </c>
      <c r="C129" t="s">
        <v>263</v>
      </c>
      <c r="D129" s="1">
        <v>3603</v>
      </c>
      <c r="E129" s="11">
        <f>('adjusted numbers'!D129-'adjusted numbers'!E129+('adjusted numbers'!E129*0.05)+('adjusted numbers'!F129*0.0025))/'adjusted numbers'!D129</f>
        <v>9.1991545933944055E-2</v>
      </c>
      <c r="F129" s="11">
        <f>('underlying numbers'!D129-'underlying numbers'!E129+('underlying numbers'!E129*0.05)+('underlying numbers'!F129*0.0025))/'underlying numbers'!D129</f>
        <v>0.1088901935886763</v>
      </c>
      <c r="G129" s="1">
        <v>3200</v>
      </c>
      <c r="H129" s="11">
        <f>('adjusted numbers'!G129-'adjusted numbers'!H129+('adjusted numbers'!H129*0.05)+('adjusted numbers'!I129*0.0025))/'adjusted numbers'!G129</f>
        <v>8.5489969531250001E-2</v>
      </c>
      <c r="I129" s="11">
        <f>('underlying numbers'!G129-'underlying numbers'!H129+('underlying numbers'!H129*0.05)+('underlying numbers'!I129*0.0025))/'underlying numbers'!G129</f>
        <v>9.9595737499999989E-2</v>
      </c>
      <c r="J129" s="1">
        <v>3055</v>
      </c>
      <c r="K129" s="11">
        <f>('adjusted numbers'!J129-'adjusted numbers'!K129+('adjusted numbers'!K129*0.05)+('adjusted numbers'!L129*0.0025))/'adjusted numbers'!J129</f>
        <v>9.5328022094926454E-2</v>
      </c>
      <c r="L129" s="11">
        <f>('underlying numbers'!J129-'underlying numbers'!K129+('underlying numbers'!K129*0.05)+('underlying numbers'!L129*0.0025))/'underlying numbers'!J129</f>
        <v>0.11367340834697243</v>
      </c>
      <c r="M129" s="1">
        <v>2911</v>
      </c>
      <c r="N129" s="11">
        <f>('adjusted numbers'!M129-'adjusted numbers'!N129+('adjusted numbers'!N129*0.05)+('adjusted numbers'!O129*0.0025))/'adjusted numbers'!M129</f>
        <v>0.10832087083476494</v>
      </c>
      <c r="O129" s="11">
        <f>('underlying numbers'!M129-'underlying numbers'!N129+('underlying numbers'!N129*0.05)+('underlying numbers'!O129*0.0025))/'underlying numbers'!M129</f>
        <v>0.13222879165235343</v>
      </c>
      <c r="P129" s="1">
        <v>2894</v>
      </c>
      <c r="Q129" s="11">
        <f>('adjusted numbers'!P129-'adjusted numbers'!Q129+('adjusted numbers'!Q129*0.05)+('adjusted numbers'!R129*0.0025))/'adjusted numbers'!P129</f>
        <v>0.11575675599999991</v>
      </c>
      <c r="R129" s="11">
        <f>('underlying numbers'!P129-'underlying numbers'!Q129+('underlying numbers'!Q129*0.05)+('underlying numbers'!R129*0.0025))/'underlying numbers'!P129</f>
        <v>0.1428809862499999</v>
      </c>
      <c r="S129" s="1">
        <v>2907</v>
      </c>
      <c r="T129" s="11">
        <f>('adjusted numbers'!S129-'adjusted numbers'!T129+('adjusted numbers'!T129*0.05)+('adjusted numbers'!U129*0.0025))/'adjusted numbers'!S129</f>
        <v>0.10206484337500001</v>
      </c>
      <c r="U129" s="11">
        <f>('underlying numbers'!S129-'underlying numbers'!T129+('underlying numbers'!T129*0.05)+('underlying numbers'!U129*0.0025))/'underlying numbers'!S129</f>
        <v>0.12332043324999996</v>
      </c>
      <c r="V129" s="1">
        <v>3088</v>
      </c>
      <c r="W129" s="11">
        <f>('adjusted numbers'!V129-'adjusted numbers'!W129+('adjusted numbers'!W129*0.05)+('adjusted numbers'!X129*0.0025))/'adjusted numbers'!V129</f>
        <v>0.10325857849999996</v>
      </c>
      <c r="X129" s="11">
        <f>('underlying numbers'!V129-'underlying numbers'!W129+('underlying numbers'!W129*0.05)+('underlying numbers'!X129*0.0025))/'underlying numbers'!V129</f>
        <v>0.12504452275</v>
      </c>
      <c r="Y129" s="1">
        <v>3100</v>
      </c>
      <c r="Z129" s="11">
        <f>('adjusted numbers'!Y129-'adjusted numbers'!Z129+('adjusted numbers'!Z129*0.05)+('adjusted numbers'!AA129*0.0025))/'adjusted numbers'!Y129</f>
        <v>9.7322557124999959E-2</v>
      </c>
      <c r="AA129" s="11">
        <f>('underlying numbers'!Y129-'underlying numbers'!Z129+('underlying numbers'!Z129*0.05)+('underlying numbers'!AA129*0.0025))/'underlying numbers'!Y129</f>
        <v>0.11657254700000003</v>
      </c>
      <c r="AB129" s="1">
        <v>3060</v>
      </c>
      <c r="AC129" s="11">
        <f>('adjusted numbers'!AB129-'adjusted numbers'!AC129+('adjusted numbers'!AC129*0.05)+('adjusted numbers'!AD129*0.0025))/'adjusted numbers'!AB129</f>
        <v>9.6829272250000042E-2</v>
      </c>
      <c r="AD129" s="11">
        <f>('underlying numbers'!AB129-'underlying numbers'!AC129+('underlying numbers'!AC129*0.05)+('underlying numbers'!AD129*0.0025))/'underlying numbers'!AB129</f>
        <v>0.11586849824999999</v>
      </c>
      <c r="AE129" s="1">
        <v>3149</v>
      </c>
      <c r="AF129" s="11">
        <f>('adjusted numbers'!AE129-'adjusted numbers'!AF129+('adjusted numbers'!AF129*0.05)+('adjusted numbers'!AG129*0.0025))/'adjusted numbers'!AE129</f>
        <v>8.168386975000011E-2</v>
      </c>
      <c r="AG129" s="11">
        <f>('underlying numbers'!AE129-'underlying numbers'!AF129+('underlying numbers'!AF129*0.05)+('underlying numbers'!AG129*0.0025))/'underlying numbers'!AE129</f>
        <v>9.4204512000000101E-2</v>
      </c>
    </row>
    <row r="130" spans="1:33" x14ac:dyDescent="0.25">
      <c r="A130" t="s">
        <v>270</v>
      </c>
      <c r="B130" t="s">
        <v>271</v>
      </c>
      <c r="C130" t="s">
        <v>263</v>
      </c>
      <c r="D130" s="1">
        <v>2974</v>
      </c>
      <c r="E130" s="11">
        <f>('adjusted numbers'!D130-'adjusted numbers'!E130+('adjusted numbers'!E130*0.05)+('adjusted numbers'!F130*0.0025))/'adjusted numbers'!D130</f>
        <v>8.8096776227303344E-2</v>
      </c>
      <c r="F130" s="11">
        <f>('underlying numbers'!D130-'underlying numbers'!E130+('underlying numbers'!E130*0.05)+('underlying numbers'!F130*0.0025))/'underlying numbers'!D130</f>
        <v>0.10328113483523869</v>
      </c>
      <c r="G130" s="1">
        <v>3223</v>
      </c>
      <c r="H130" s="11">
        <f>('adjusted numbers'!G130-'adjusted numbers'!H130+('adjusted numbers'!H130*0.05)+('adjusted numbers'!I130*0.0025))/'adjusted numbers'!G130</f>
        <v>9.3891185231150864E-2</v>
      </c>
      <c r="I130" s="11">
        <f>('underlying numbers'!G130-'underlying numbers'!H130+('underlying numbers'!H130*0.05)+('underlying numbers'!I130*0.0025))/'underlying numbers'!G130</f>
        <v>0.11158759851070396</v>
      </c>
      <c r="J130" s="1">
        <v>3110</v>
      </c>
      <c r="K130" s="11">
        <f>('adjusted numbers'!J130-'adjusted numbers'!K130+('adjusted numbers'!K130*0.05)+('adjusted numbers'!L130*0.0025))/'adjusted numbers'!J130</f>
        <v>9.9714230305466459E-2</v>
      </c>
      <c r="L130" s="11">
        <f>('underlying numbers'!J130-'underlying numbers'!K130+('underlying numbers'!K130*0.05)+('underlying numbers'!L130*0.0025))/'underlying numbers'!J130</f>
        <v>0.11991706109324783</v>
      </c>
      <c r="M130" s="1">
        <v>3008</v>
      </c>
      <c r="N130" s="11">
        <f>('adjusted numbers'!M130-'adjusted numbers'!N130+('adjusted numbers'!N130*0.05)+('adjusted numbers'!O130*0.0025))/'adjusted numbers'!M130</f>
        <v>0.11281773437499996</v>
      </c>
      <c r="O130" s="11">
        <f>('underlying numbers'!M130-'underlying numbers'!N130+('underlying numbers'!N130*0.05)+('underlying numbers'!O130*0.0025))/'underlying numbers'!M130</f>
        <v>0.13865245013297858</v>
      </c>
      <c r="P130" s="1">
        <v>2935</v>
      </c>
      <c r="Q130" s="11">
        <f>('adjusted numbers'!P130-'adjusted numbers'!Q130+('adjusted numbers'!Q130*0.05)+('adjusted numbers'!R130*0.0025))/'adjusted numbers'!P130</f>
        <v>0.106501689875</v>
      </c>
      <c r="R130" s="11">
        <f>('underlying numbers'!P130-'underlying numbers'!Q130+('underlying numbers'!Q130*0.05)+('underlying numbers'!R130*0.0025))/'underlying numbers'!P130</f>
        <v>0.12963456299999998</v>
      </c>
      <c r="S130" s="1">
        <v>2936</v>
      </c>
      <c r="T130" s="11">
        <f>('adjusted numbers'!S130-'adjusted numbers'!T130+('adjusted numbers'!T130*0.05)+('adjusted numbers'!U130*0.0025))/'adjusted numbers'!S130</f>
        <v>0.10396970312500003</v>
      </c>
      <c r="U130" s="11">
        <f>('underlying numbers'!S130-'underlying numbers'!T130+('underlying numbers'!T130*0.05)+('underlying numbers'!U130*0.0025))/'underlying numbers'!S130</f>
        <v>0.12599542549999998</v>
      </c>
      <c r="V130" s="1">
        <v>3186</v>
      </c>
      <c r="W130" s="11">
        <f>('adjusted numbers'!V130-'adjusted numbers'!W130+('adjusted numbers'!W130*0.05)+('adjusted numbers'!X130*0.0025))/'adjusted numbers'!V130</f>
        <v>0.10538137937499995</v>
      </c>
      <c r="X130" s="11">
        <f>('underlying numbers'!V130-'underlying numbers'!W130+('underlying numbers'!W130*0.05)+('underlying numbers'!X130*0.0025))/'underlying numbers'!V130</f>
        <v>0.12804852699999997</v>
      </c>
      <c r="Y130" s="1">
        <v>3197</v>
      </c>
      <c r="Z130" s="11">
        <f>('adjusted numbers'!Y130-'adjusted numbers'!Z130+('adjusted numbers'!Z130*0.05)+('adjusted numbers'!AA130*0.0025))/'adjusted numbers'!Y130</f>
        <v>8.867843687500003E-2</v>
      </c>
      <c r="AA130" s="11">
        <f>('underlying numbers'!Y130-'underlying numbers'!Z130+('underlying numbers'!Z130*0.05)+('underlying numbers'!AA130*0.0025))/'underlying numbers'!Y130</f>
        <v>0.10419297674999994</v>
      </c>
      <c r="AB130" s="1">
        <v>3225</v>
      </c>
      <c r="AC130" s="11">
        <f>('adjusted numbers'!AB130-'adjusted numbers'!AC130+('adjusted numbers'!AC130*0.05)+('adjusted numbers'!AD130*0.0025))/'adjusted numbers'!AB130</f>
        <v>8.6096115374999907E-2</v>
      </c>
      <c r="AD130" s="11">
        <f>('underlying numbers'!AB130-'underlying numbers'!AC130+('underlying numbers'!AC130*0.05)+('underlying numbers'!AD130*0.0025))/'underlying numbers'!AB130</f>
        <v>0.10049533649999991</v>
      </c>
      <c r="AE130" s="1">
        <v>3447</v>
      </c>
      <c r="AF130" s="11">
        <f>('adjusted numbers'!AE130-'adjusted numbers'!AF130+('adjusted numbers'!AF130*0.05)+('adjusted numbers'!AG130*0.0025))/'adjusted numbers'!AE130</f>
        <v>8.3554547500000104E-2</v>
      </c>
      <c r="AG130" s="11">
        <f>('underlying numbers'!AE130-'underlying numbers'!AF130+('underlying numbers'!AF130*0.05)+('underlying numbers'!AG130*0.0025))/'underlying numbers'!AE130</f>
        <v>9.6867576500000122E-2</v>
      </c>
    </row>
    <row r="131" spans="1:33" s="4" customFormat="1" x14ac:dyDescent="0.25">
      <c r="A131" s="4" t="s">
        <v>455</v>
      </c>
      <c r="B131" s="4" t="s">
        <v>433</v>
      </c>
      <c r="C131" t="s">
        <v>263</v>
      </c>
      <c r="D131" s="5">
        <f>SUM(D126:D130)</f>
        <v>17914</v>
      </c>
      <c r="E131" s="11">
        <f>('adjusted numbers'!D131-'adjusted numbers'!E131+('adjusted numbers'!E131*0.05)+('adjusted numbers'!F131*0.0025))/'adjusted numbers'!D131</f>
        <v>9.8410967958021567E-2</v>
      </c>
      <c r="F131" s="11">
        <f>('underlying numbers'!D131-'underlying numbers'!E131+('underlying numbers'!E131*0.05)+('underlying numbers'!F131*0.0025))/'underlying numbers'!D131</f>
        <v>0.11806958621748337</v>
      </c>
      <c r="G131" s="5">
        <f t="shared" ref="G131:AE131" si="17">SUM(G126:G130)</f>
        <v>17535</v>
      </c>
      <c r="H131" s="11">
        <f>('adjusted numbers'!G131-'adjusted numbers'!H131+('adjusted numbers'!H131*0.05)+('adjusted numbers'!I131*0.0025))/'adjusted numbers'!G131</f>
        <v>0.10291703942115774</v>
      </c>
      <c r="I131" s="11">
        <f>('underlying numbers'!G131-'underlying numbers'!H131+('underlying numbers'!H131*0.05)+('underlying numbers'!I131*0.0025))/'underlying numbers'!G131</f>
        <v>0.12448479041916183</v>
      </c>
      <c r="J131" s="5">
        <f t="shared" si="17"/>
        <v>17854</v>
      </c>
      <c r="K131" s="11">
        <f>('adjusted numbers'!J131-'adjusted numbers'!K131+('adjusted numbers'!K131*0.05)+('adjusted numbers'!L131*0.0025))/'adjusted numbers'!J131</f>
        <v>0.11239763232328892</v>
      </c>
      <c r="L131" s="11">
        <f>('underlying numbers'!J131-'underlying numbers'!K131+('underlying numbers'!K131*0.05)+('underlying numbers'!L131*0.0025))/'underlying numbers'!J131</f>
        <v>0.13806110605466562</v>
      </c>
      <c r="M131" s="5">
        <f t="shared" si="17"/>
        <v>17114</v>
      </c>
      <c r="N131" s="11">
        <f>('adjusted numbers'!M131-'adjusted numbers'!N131+('adjusted numbers'!N131*0.05)+('adjusted numbers'!O131*0.0025))/'adjusted numbers'!M131</f>
        <v>0.12376975736239335</v>
      </c>
      <c r="O131" s="11">
        <f>('underlying numbers'!M131-'underlying numbers'!N131+('underlying numbers'!N131*0.05)+('underlying numbers'!O131*0.0025))/'underlying numbers'!M131</f>
        <v>0.15434146780413693</v>
      </c>
      <c r="P131" s="5">
        <f t="shared" si="17"/>
        <v>16578</v>
      </c>
      <c r="Q131" s="11">
        <f>('adjusted numbers'!P131-'adjusted numbers'!Q131+('adjusted numbers'!Q131*0.05)+('adjusted numbers'!R131*0.0025))/'adjusted numbers'!P131</f>
        <v>0.1253257478093483</v>
      </c>
      <c r="R131" s="11">
        <f>('underlying numbers'!P131-'underlying numbers'!Q131+('underlying numbers'!Q131*0.05)+('underlying numbers'!R131*0.0025))/'underlying numbers'!P131</f>
        <v>0.15657138098303477</v>
      </c>
      <c r="S131" s="5">
        <f t="shared" si="17"/>
        <v>16948</v>
      </c>
      <c r="T131" s="11">
        <f>('adjusted numbers'!S131-'adjusted numbers'!T131+('adjusted numbers'!T131*0.05)+('adjusted numbers'!U131*0.0025))/'adjusted numbers'!S131</f>
        <v>0.12538507690117567</v>
      </c>
      <c r="U131" s="11">
        <f>('underlying numbers'!S131-'underlying numbers'!T131+('underlying numbers'!T131*0.05)+('underlying numbers'!U131*0.0025))/'underlying numbers'!S131</f>
        <v>0.15666229333862405</v>
      </c>
      <c r="V131" s="5">
        <f t="shared" si="17"/>
        <v>17437</v>
      </c>
      <c r="W131" s="11">
        <f>('adjusted numbers'!V131-'adjusted numbers'!W131+('adjusted numbers'!W131*0.05)+('adjusted numbers'!X131*0.0025))/'adjusted numbers'!V131</f>
        <v>0.11018624967566087</v>
      </c>
      <c r="X131" s="11">
        <f>('underlying numbers'!V131-'underlying numbers'!W131+('underlying numbers'!W131*0.05)+('underlying numbers'!X131*0.0025))/'underlying numbers'!V131</f>
        <v>0.13494380883362955</v>
      </c>
      <c r="Y131" s="5">
        <f t="shared" si="17"/>
        <v>17979</v>
      </c>
      <c r="Z131" s="11">
        <f>('adjusted numbers'!Y131-'adjusted numbers'!Z131+('adjusted numbers'!Z131*0.05)+('adjusted numbers'!AA131*0.0025))/'adjusted numbers'!Y131</f>
        <v>9.5800984932928712E-2</v>
      </c>
      <c r="AA131" s="11">
        <f>('underlying numbers'!Y131-'underlying numbers'!Z131+('underlying numbers'!Z131*0.05)+('underlying numbers'!AA131*0.0025))/'underlying numbers'!Y131</f>
        <v>0.11436784643450688</v>
      </c>
      <c r="AB131" s="5">
        <f t="shared" si="17"/>
        <v>18013</v>
      </c>
      <c r="AC131" s="11">
        <f>('adjusted numbers'!AB131-'adjusted numbers'!AC131+('adjusted numbers'!AC131*0.05)+('adjusted numbers'!AD131*0.0025))/'adjusted numbers'!AB131</f>
        <v>9.5453276813842788E-2</v>
      </c>
      <c r="AD131" s="11">
        <f>('underlying numbers'!AB131-'underlying numbers'!AC131+('underlying numbers'!AC131*0.05)+('underlying numbers'!AD131*0.0025))/'underlying numbers'!AB131</f>
        <v>0.11388676630784718</v>
      </c>
      <c r="AE131" s="5">
        <f t="shared" si="17"/>
        <v>18423</v>
      </c>
      <c r="AF131" s="11">
        <f>('adjusted numbers'!AE131-'adjusted numbers'!AF131+('adjusted numbers'!AF131*0.05)+('adjusted numbers'!AG131*0.0025))/'adjusted numbers'!AE131</f>
        <v>8.9214649628765699E-2</v>
      </c>
      <c r="AG131" s="11">
        <f>('underlying numbers'!AE131-'underlying numbers'!AF131+('underlying numbers'!AF131*0.05)+('underlying numbers'!AG131*0.0025))/'underlying numbers'!AE131</f>
        <v>0.10496731495907292</v>
      </c>
    </row>
    <row r="132" spans="1:33" x14ac:dyDescent="0.25">
      <c r="A132" t="s">
        <v>272</v>
      </c>
      <c r="B132" t="s">
        <v>273</v>
      </c>
      <c r="C132" t="s">
        <v>274</v>
      </c>
      <c r="D132" s="1">
        <v>3078</v>
      </c>
      <c r="E132" s="11">
        <f>('adjusted numbers'!D132-'adjusted numbers'!E132+('adjusted numbers'!E132*0.05)+('adjusted numbers'!F132*0.0025))/'adjusted numbers'!D132</f>
        <v>9.1455000000000022E-2</v>
      </c>
      <c r="F132" s="11">
        <f>('underlying numbers'!D132-'underlying numbers'!E132+('underlying numbers'!E132*0.05)+('underlying numbers'!F132*0.0025))/'underlying numbers'!D132</f>
        <v>0.10813750000000008</v>
      </c>
      <c r="G132" s="1">
        <v>2999</v>
      </c>
      <c r="H132" s="11">
        <f>('adjusted numbers'!G132-'adjusted numbers'!H132+('adjusted numbers'!H132*0.05)+('adjusted numbers'!I132*0.0025))/'adjusted numbers'!G132</f>
        <v>8.4833749999999958E-2</v>
      </c>
      <c r="I132" s="11">
        <f>('underlying numbers'!G132-'underlying numbers'!H132+('underlying numbers'!H132*0.05)+('underlying numbers'!I132*0.0025))/'underlying numbers'!G132</f>
        <v>9.8670000000000008E-2</v>
      </c>
      <c r="J132" s="1">
        <v>3063</v>
      </c>
      <c r="K132" s="11">
        <f>('adjusted numbers'!J132-'adjusted numbers'!K132+('adjusted numbers'!K132*0.05)+('adjusted numbers'!L132*0.0025))/'adjusted numbers'!J132</f>
        <v>0.10336124999999995</v>
      </c>
      <c r="L132" s="11">
        <f>('underlying numbers'!J132-'underlying numbers'!K132+('underlying numbers'!K132*0.05)+('underlying numbers'!L132*0.0025))/'underlying numbers'!J132</f>
        <v>0.12515499999999991</v>
      </c>
      <c r="M132" s="1">
        <v>2784</v>
      </c>
      <c r="N132" s="11">
        <f>('adjusted numbers'!M132-'adjusted numbers'!N132+('adjusted numbers'!N132*0.05)+('adjusted numbers'!O132*0.0025))/'adjusted numbers'!M132</f>
        <v>0.11865750000000005</v>
      </c>
      <c r="O132" s="11">
        <f>('underlying numbers'!M132-'underlying numbers'!N132+('underlying numbers'!N132*0.05)+('underlying numbers'!O132*0.0025))/'underlying numbers'!M132</f>
        <v>0.14706500000000003</v>
      </c>
      <c r="P132" s="1">
        <v>2818</v>
      </c>
      <c r="Q132" s="11">
        <f>('adjusted numbers'!P132-'adjusted numbers'!Q132+('adjusted numbers'!Q132*0.05)+('adjusted numbers'!R132*0.0025))/'adjusted numbers'!P132</f>
        <v>0.12810501487500012</v>
      </c>
      <c r="R132" s="11">
        <f>('underlying numbers'!P132-'underlying numbers'!Q132+('underlying numbers'!Q132*0.05)+('underlying numbers'!R132*0.0025))/'underlying numbers'!P132</f>
        <v>0.1605748412500001</v>
      </c>
      <c r="S132" s="1">
        <v>2971</v>
      </c>
      <c r="T132" s="11">
        <f>('adjusted numbers'!S132-'adjusted numbers'!T132+('adjusted numbers'!T132*0.05)+('adjusted numbers'!U132*0.0025))/'adjusted numbers'!S132</f>
        <v>0.11036139574999997</v>
      </c>
      <c r="U132" s="11">
        <f>('underlying numbers'!S132-'underlying numbers'!T132+('underlying numbers'!T132*0.05)+('underlying numbers'!U132*0.0025))/'underlying numbers'!S132</f>
        <v>0.135186785</v>
      </c>
      <c r="V132" s="1">
        <v>3028</v>
      </c>
      <c r="W132" s="11">
        <f>('adjusted numbers'!V132-'adjusted numbers'!W132+('adjusted numbers'!W132*0.05)+('adjusted numbers'!X132*0.0025))/'adjusted numbers'!V132</f>
        <v>0.10730762975000008</v>
      </c>
      <c r="X132" s="11">
        <f>('underlying numbers'!V132-'underlying numbers'!W132+('underlying numbers'!W132*0.05)+('underlying numbers'!X132*0.0025))/'underlying numbers'!V132</f>
        <v>0.13082315199999997</v>
      </c>
      <c r="Y132" s="1">
        <v>2623</v>
      </c>
      <c r="Z132" s="11">
        <f>('adjusted numbers'!Y132-'adjusted numbers'!Z132+('adjusted numbers'!Z132*0.05)+('adjusted numbers'!AA132*0.0025))/'adjusted numbers'!Y132</f>
        <v>9.2844034375000134E-2</v>
      </c>
      <c r="AA132" s="11">
        <f>('underlying numbers'!Y132-'underlying numbers'!Z132+('underlying numbers'!Z132*0.05)+('underlying numbers'!AA132*0.0025))/'underlying numbers'!Y132</f>
        <v>0.11016102175000007</v>
      </c>
      <c r="AB132" s="1">
        <v>2876</v>
      </c>
      <c r="AC132" s="11">
        <f>('adjusted numbers'!AB132-'adjusted numbers'!AC132+('adjusted numbers'!AC132*0.05)+('adjusted numbers'!AD132*0.0025))/'adjusted numbers'!AB132</f>
        <v>8.5147319750000047E-2</v>
      </c>
      <c r="AD132" s="11">
        <f>('underlying numbers'!AB132-'underlying numbers'!AC132+('underlying numbers'!AC132*0.05)+('underlying numbers'!AD132*0.0025))/'underlying numbers'!AB132</f>
        <v>9.9155916749999962E-2</v>
      </c>
      <c r="AE132" s="1">
        <v>2868</v>
      </c>
      <c r="AF132" s="11">
        <f>('adjusted numbers'!AE132-'adjusted numbers'!AF132+('adjusted numbers'!AF132*0.05)+('adjusted numbers'!AG132*0.0025))/'adjusted numbers'!AE132</f>
        <v>8.2243737500000039E-2</v>
      </c>
      <c r="AG132" s="11">
        <f>('underlying numbers'!AE132-'underlying numbers'!AF132+('underlying numbers'!AF132*0.05)+('underlying numbers'!AG132*0.0025))/'underlying numbers'!AE132</f>
        <v>9.5007864750000087E-2</v>
      </c>
    </row>
    <row r="133" spans="1:33" x14ac:dyDescent="0.25">
      <c r="A133" t="s">
        <v>275</v>
      </c>
      <c r="B133" t="s">
        <v>276</v>
      </c>
      <c r="C133" t="s">
        <v>274</v>
      </c>
      <c r="D133" s="1">
        <v>2131</v>
      </c>
      <c r="E133" s="11">
        <f>('adjusted numbers'!D133-'adjusted numbers'!E133+('adjusted numbers'!E133*0.05)+('adjusted numbers'!F133*0.0025))/'adjusted numbers'!D133</f>
        <v>8.2166249999999941E-2</v>
      </c>
      <c r="F133" s="11">
        <f>('underlying numbers'!D133-'underlying numbers'!E133+('underlying numbers'!E133*0.05)+('underlying numbers'!F133*0.0025))/'underlying numbers'!D133</f>
        <v>9.4844999999999999E-2</v>
      </c>
      <c r="G133" s="1">
        <v>2063</v>
      </c>
      <c r="H133" s="11">
        <f>('adjusted numbers'!G133-'adjusted numbers'!H133+('adjusted numbers'!H133*0.05)+('adjusted numbers'!I133*0.0025))/'adjusted numbers'!G133</f>
        <v>8.946875E-2</v>
      </c>
      <c r="I133" s="11">
        <f>('underlying numbers'!G133-'underlying numbers'!H133+('underlying numbers'!H133*0.05)+('underlying numbers'!I133*0.0025))/'underlying numbers'!G133</f>
        <v>0.10529750000000002</v>
      </c>
      <c r="J133" s="1">
        <v>2067</v>
      </c>
      <c r="K133" s="11">
        <f>('adjusted numbers'!J133-'adjusted numbers'!K133+('adjusted numbers'!K133*0.05)+('adjusted numbers'!L133*0.0025))/'adjusted numbers'!J133</f>
        <v>9.6712499999999965E-2</v>
      </c>
      <c r="L133" s="11">
        <f>('underlying numbers'!J133-'underlying numbers'!K133+('underlying numbers'!K133*0.05)+('underlying numbers'!L133*0.0025))/'underlying numbers'!J133</f>
        <v>0.11563249999999992</v>
      </c>
      <c r="M133" s="1">
        <v>1896</v>
      </c>
      <c r="N133" s="11">
        <f>('adjusted numbers'!M133-'adjusted numbers'!N133+('adjusted numbers'!N133*0.05)+('adjusted numbers'!O133*0.0025))/'adjusted numbers'!M133</f>
        <v>9.8736249999999887E-2</v>
      </c>
      <c r="O133" s="11">
        <f>('underlying numbers'!M133-'underlying numbers'!N133+('underlying numbers'!N133*0.05)+('underlying numbers'!O133*0.0025))/'underlying numbers'!M133</f>
        <v>0.1185474999999999</v>
      </c>
      <c r="P133" s="1">
        <v>1905</v>
      </c>
      <c r="Q133" s="11">
        <f>('adjusted numbers'!P133-'adjusted numbers'!Q133+('adjusted numbers'!Q133*0.05)+('adjusted numbers'!R133*0.0025))/'adjusted numbers'!P133</f>
        <v>0.11636619050000008</v>
      </c>
      <c r="R133" s="11">
        <f>('underlying numbers'!P133-'underlying numbers'!Q133+('underlying numbers'!Q133*0.05)+('underlying numbers'!R133*0.0025))/'underlying numbers'!P133</f>
        <v>0.14377041100000004</v>
      </c>
      <c r="S133" s="1">
        <v>1913</v>
      </c>
      <c r="T133" s="11">
        <f>('adjusted numbers'!S133-'adjusted numbers'!T133+('adjusted numbers'!T133*0.05)+('adjusted numbers'!U133*0.0025))/'adjusted numbers'!S133</f>
        <v>0.11117684562500001</v>
      </c>
      <c r="U133" s="11">
        <f>('underlying numbers'!S133-'underlying numbers'!T133+('underlying numbers'!T133*0.05)+('underlying numbers'!U133*0.0025))/'underlying numbers'!S133</f>
        <v>0.13630688950000003</v>
      </c>
      <c r="V133" s="1">
        <v>1989</v>
      </c>
      <c r="W133" s="11">
        <f>('adjusted numbers'!V133-'adjusted numbers'!W133+('adjusted numbers'!W133*0.05)+('adjusted numbers'!X133*0.0025))/'adjusted numbers'!V133</f>
        <v>9.9023987749999945E-2</v>
      </c>
      <c r="X133" s="11">
        <f>('underlying numbers'!V133-'underlying numbers'!W133+('underlying numbers'!W133*0.05)+('underlying numbers'!X133*0.0025))/'underlying numbers'!V133</f>
        <v>0.11897684524999994</v>
      </c>
      <c r="Y133" s="1">
        <v>1909</v>
      </c>
      <c r="Z133" s="11">
        <f>('adjusted numbers'!Y133-'adjusted numbers'!Z133+('adjusted numbers'!Z133*0.05)+('adjusted numbers'!AA133*0.0025))/'adjusted numbers'!Y133</f>
        <v>8.3303386125000045E-2</v>
      </c>
      <c r="AA133" s="11">
        <f>('underlying numbers'!Y133-'underlying numbers'!Z133+('underlying numbers'!Z133*0.05)+('underlying numbers'!AA133*0.0025))/'underlying numbers'!Y133</f>
        <v>9.6507269250000027E-2</v>
      </c>
      <c r="AB133" s="1">
        <v>2057</v>
      </c>
      <c r="AC133" s="11">
        <f>('adjusted numbers'!AB133-'adjusted numbers'!AC133+('adjusted numbers'!AC133*0.05)+('adjusted numbers'!AD133*0.0025))/'adjusted numbers'!AB133</f>
        <v>8.3995438499999991E-2</v>
      </c>
      <c r="AD133" s="11">
        <f>('underlying numbers'!AB133-'underlying numbers'!AC133+('underlying numbers'!AC133*0.05)+('underlying numbers'!AD133*0.0025))/'underlying numbers'!AB133</f>
        <v>9.7505984250000025E-2</v>
      </c>
      <c r="AE133" s="1">
        <v>2133</v>
      </c>
      <c r="AF133" s="11">
        <f>('adjusted numbers'!AE133-'adjusted numbers'!AF133+('adjusted numbers'!AF133*0.05)+('adjusted numbers'!AG133*0.0025))/'adjusted numbers'!AE133</f>
        <v>8.2885621250000138E-2</v>
      </c>
      <c r="AG133" s="11">
        <f>('underlying numbers'!AE133-'underlying numbers'!AF133+('underlying numbers'!AF133*0.05)+('underlying numbers'!AG133*0.0025))/'underlying numbers'!AE133</f>
        <v>9.592711825000004E-2</v>
      </c>
    </row>
    <row r="134" spans="1:33" x14ac:dyDescent="0.25">
      <c r="A134" t="s">
        <v>277</v>
      </c>
      <c r="B134" t="s">
        <v>278</v>
      </c>
      <c r="C134" t="s">
        <v>274</v>
      </c>
      <c r="D134" s="1">
        <v>2111</v>
      </c>
      <c r="E134" s="11">
        <f>('adjusted numbers'!D134-'adjusted numbers'!E134+('adjusted numbers'!E134*0.05)+('adjusted numbers'!F134*0.0025))/'adjusted numbers'!D134</f>
        <v>8.6298124703931986E-2</v>
      </c>
      <c r="F134" s="11">
        <f>('underlying numbers'!D134-'underlying numbers'!E134+('underlying numbers'!E134*0.05)+('underlying numbers'!F134*0.0025))/'underlying numbers'!D134</f>
        <v>0.10078527356703008</v>
      </c>
      <c r="G134" s="1">
        <v>2124</v>
      </c>
      <c r="H134" s="11">
        <f>('adjusted numbers'!G134-'adjusted numbers'!H134+('adjusted numbers'!H134*0.05)+('adjusted numbers'!I134*0.0025))/'adjusted numbers'!G134</f>
        <v>7.3286530131826955E-2</v>
      </c>
      <c r="I134" s="11">
        <f>('underlying numbers'!G134-'underlying numbers'!H134+('underlying numbers'!H134*0.05)+('underlying numbers'!I134*0.0025))/'underlying numbers'!G134</f>
        <v>8.2177900188324285E-2</v>
      </c>
      <c r="J134" s="1">
        <v>2097</v>
      </c>
      <c r="K134" s="11">
        <f>('adjusted numbers'!J134-'adjusted numbers'!K134+('adjusted numbers'!K134*0.05)+('adjusted numbers'!L134*0.0025))/'adjusted numbers'!J134</f>
        <v>8.7147504768717132E-2</v>
      </c>
      <c r="L134" s="11">
        <f>('underlying numbers'!J134-'underlying numbers'!K134+('underlying numbers'!K134*0.05)+('underlying numbers'!L134*0.0025))/'underlying numbers'!J134</f>
        <v>0.10200551263710045</v>
      </c>
      <c r="M134" s="1">
        <v>1963</v>
      </c>
      <c r="N134" s="11">
        <f>('adjusted numbers'!M134-'adjusted numbers'!N134+('adjusted numbers'!N134*0.05)+('adjusted numbers'!O134*0.0025))/'adjusted numbers'!M134</f>
        <v>0.10249357679572063</v>
      </c>
      <c r="O134" s="11">
        <f>('underlying numbers'!M134-'underlying numbers'!N134+('underlying numbers'!N134*0.05)+('underlying numbers'!O134*0.0025))/'underlying numbers'!M134</f>
        <v>0.12395157666836441</v>
      </c>
      <c r="P134" s="1">
        <v>1965</v>
      </c>
      <c r="Q134" s="11">
        <f>('adjusted numbers'!P134-'adjusted numbers'!Q134+('adjusted numbers'!Q134*0.05)+('adjusted numbers'!R134*0.0025))/'adjusted numbers'!P134</f>
        <v>0.11247204887500009</v>
      </c>
      <c r="R134" s="11">
        <f>('underlying numbers'!P134-'underlying numbers'!Q134+('underlying numbers'!Q134*0.05)+('underlying numbers'!R134*0.0025))/'underlying numbers'!P134</f>
        <v>0.13824814700000004</v>
      </c>
      <c r="S134" s="1">
        <v>1898</v>
      </c>
      <c r="T134" s="11">
        <f>('adjusted numbers'!S134-'adjusted numbers'!T134+('adjusted numbers'!T134*0.05)+('adjusted numbers'!U134*0.0025))/'adjusted numbers'!S134</f>
        <v>9.3628157249999983E-2</v>
      </c>
      <c r="U134" s="11">
        <f>('underlying numbers'!S134-'underlying numbers'!T134+('underlying numbers'!T134*0.05)+('underlying numbers'!U134*0.0025))/'underlying numbers'!S134</f>
        <v>0.11128687525000001</v>
      </c>
      <c r="V134" s="1">
        <v>2034</v>
      </c>
      <c r="W134" s="11">
        <f>('adjusted numbers'!V134-'adjusted numbers'!W134+('adjusted numbers'!W134*0.05)+('adjusted numbers'!X134*0.0025))/'adjusted numbers'!V134</f>
        <v>8.9920081749999964E-2</v>
      </c>
      <c r="X134" s="11">
        <f>('underlying numbers'!V134-'underlying numbers'!W134+('underlying numbers'!W134*0.05)+('underlying numbers'!X134*0.0025))/'underlying numbers'!V134</f>
        <v>0.10599676650000002</v>
      </c>
      <c r="Y134" s="1">
        <v>2110</v>
      </c>
      <c r="Z134" s="11">
        <f>('adjusted numbers'!Y134-'adjusted numbers'!Z134+('adjusted numbers'!Z134*0.05)+('adjusted numbers'!AA134*0.0025))/'adjusted numbers'!Y134</f>
        <v>8.1980474875000126E-2</v>
      </c>
      <c r="AA134" s="11">
        <f>('underlying numbers'!Y134-'underlying numbers'!Z134+('underlying numbers'!Z134*0.05)+('underlying numbers'!AA134*0.0025))/'underlying numbers'!Y134</f>
        <v>9.464340025000012E-2</v>
      </c>
      <c r="AB134" s="1">
        <v>1998</v>
      </c>
      <c r="AC134" s="11">
        <f>('adjusted numbers'!AB134-'adjusted numbers'!AC134+('adjusted numbers'!AC134*0.05)+('adjusted numbers'!AD134*0.0025))/'adjusted numbers'!AB134</f>
        <v>7.864737112499999E-2</v>
      </c>
      <c r="AD134" s="11">
        <f>('underlying numbers'!AB134-'underlying numbers'!AC134+('underlying numbers'!AC134*0.05)+('underlying numbers'!AD134*0.0025))/'underlying numbers'!AB134</f>
        <v>8.9868581000000045E-2</v>
      </c>
      <c r="AE134" s="1">
        <v>2114</v>
      </c>
      <c r="AF134" s="11">
        <f>('adjusted numbers'!AE134-'adjusted numbers'!AF134+('adjusted numbers'!AF134*0.05)+('adjusted numbers'!AG134*0.0025))/'adjusted numbers'!AE134</f>
        <v>7.5959695375000108E-2</v>
      </c>
      <c r="AG134" s="11">
        <f>('underlying numbers'!AE134-'underlying numbers'!AF134+('underlying numbers'!AF134*0.05)+('underlying numbers'!AG134*0.0025))/'underlying numbers'!AE134</f>
        <v>8.6026521250000043E-2</v>
      </c>
    </row>
    <row r="135" spans="1:33" x14ac:dyDescent="0.25">
      <c r="A135" t="s">
        <v>279</v>
      </c>
      <c r="B135" t="s">
        <v>280</v>
      </c>
      <c r="C135" t="s">
        <v>274</v>
      </c>
      <c r="D135" s="1">
        <v>2976</v>
      </c>
      <c r="E135" s="11">
        <f>('adjusted numbers'!D135-'adjusted numbers'!E135+('adjusted numbers'!E135*0.05)+('adjusted numbers'!F135*0.0025))/'adjusted numbers'!D135</f>
        <v>7.7547743615591566E-2</v>
      </c>
      <c r="F135" s="11">
        <f>('underlying numbers'!D135-'underlying numbers'!E135+('underlying numbers'!E135*0.05)+('underlying numbers'!F135*0.0025))/'underlying numbers'!D135</f>
        <v>8.8276871639785121E-2</v>
      </c>
      <c r="G135" s="1">
        <v>2813</v>
      </c>
      <c r="H135" s="11">
        <f>('adjusted numbers'!G135-'adjusted numbers'!H135+('adjusted numbers'!H135*0.05)+('adjusted numbers'!I135*0.0025))/'adjusted numbers'!G135</f>
        <v>7.2332330252399435E-2</v>
      </c>
      <c r="I135" s="11">
        <f>('underlying numbers'!G135-'underlying numbers'!H135+('underlying numbers'!H135*0.05)+('underlying numbers'!I135*0.0025))/'underlying numbers'!G135</f>
        <v>8.0817920369711943E-2</v>
      </c>
      <c r="J135" s="1">
        <v>2952</v>
      </c>
      <c r="K135" s="11">
        <f>('adjusted numbers'!J135-'adjusted numbers'!K135+('adjusted numbers'!K135*0.05)+('adjusted numbers'!L135*0.0025))/'adjusted numbers'!J135</f>
        <v>8.4681576897019106E-2</v>
      </c>
      <c r="L135" s="11">
        <f>('underlying numbers'!J135-'underlying numbers'!K135+('underlying numbers'!K135*0.05)+('underlying numbers'!L135*0.0025))/'underlying numbers'!J135</f>
        <v>9.847831554878074E-2</v>
      </c>
      <c r="M135" s="1">
        <v>2835</v>
      </c>
      <c r="N135" s="11">
        <f>('adjusted numbers'!M135-'adjusted numbers'!N135+('adjusted numbers'!N135*0.05)+('adjusted numbers'!O135*0.0025))/'adjusted numbers'!M135</f>
        <v>9.3615739417989272E-2</v>
      </c>
      <c r="O135" s="11">
        <f>('underlying numbers'!M135-'underlying numbers'!N135+('underlying numbers'!N135*0.05)+('underlying numbers'!O135*0.0025))/'underlying numbers'!M135</f>
        <v>0.11125670458553771</v>
      </c>
      <c r="P135" s="1">
        <v>2800</v>
      </c>
      <c r="Q135" s="11">
        <f>('adjusted numbers'!P135-'adjusted numbers'!Q135+('adjusted numbers'!Q135*0.05)+('adjusted numbers'!R135*0.0025))/'adjusted numbers'!P135</f>
        <v>9.7159375000000062E-2</v>
      </c>
      <c r="R135" s="11">
        <f>('underlying numbers'!P135-'underlying numbers'!Q135+('underlying numbers'!Q135*0.05)+('underlying numbers'!R135*0.0025))/'underlying numbers'!P135</f>
        <v>0.1163375</v>
      </c>
      <c r="S135" s="1">
        <v>3058</v>
      </c>
      <c r="T135" s="11">
        <f>('adjusted numbers'!S135-'adjusted numbers'!T135+('adjusted numbers'!T135*0.05)+('adjusted numbers'!U135*0.0025))/'adjusted numbers'!S135</f>
        <v>9.2509430125000069E-2</v>
      </c>
      <c r="U135" s="11">
        <f>('underlying numbers'!S135-'underlying numbers'!T135+('underlying numbers'!T135*0.05)+('underlying numbers'!U135*0.0025))/'underlying numbers'!S135</f>
        <v>0.10968120500000014</v>
      </c>
      <c r="V135" s="1">
        <v>3224</v>
      </c>
      <c r="W135" s="11">
        <f>('adjusted numbers'!V135-'adjusted numbers'!W135+('adjusted numbers'!W135*0.05)+('adjusted numbers'!X135*0.0025))/'adjusted numbers'!V135</f>
        <v>8.8583301124999986E-2</v>
      </c>
      <c r="X135" s="11">
        <f>('underlying numbers'!V135-'underlying numbers'!W135+('underlying numbers'!W135*0.05)+('underlying numbers'!X135*0.0025))/'underlying numbers'!V135</f>
        <v>0.10405865074999994</v>
      </c>
      <c r="Y135" s="1">
        <v>3329</v>
      </c>
      <c r="Z135" s="11">
        <f>('adjusted numbers'!Y135-'adjusted numbers'!Z135+('adjusted numbers'!Z135*0.05)+('adjusted numbers'!AA135*0.0025))/'adjusted numbers'!Y135</f>
        <v>7.9116457750000035E-2</v>
      </c>
      <c r="AA135" s="11">
        <f>('underlying numbers'!Y135-'underlying numbers'!Z135+('underlying numbers'!Z135*0.05)+('underlying numbers'!AA135*0.0025))/'underlying numbers'!Y135</f>
        <v>9.0537672249999979E-2</v>
      </c>
      <c r="AB135" s="1">
        <v>3329</v>
      </c>
      <c r="AC135" s="11">
        <f>('adjusted numbers'!AB135-'adjusted numbers'!AC135+('adjusted numbers'!AC135*0.05)+('adjusted numbers'!AD135*0.0025))/'adjusted numbers'!AB135</f>
        <v>7.8700846249999942E-2</v>
      </c>
      <c r="AD135" s="11">
        <f>('underlying numbers'!AB135-'underlying numbers'!AC135+('underlying numbers'!AC135*0.05)+('underlying numbers'!AD135*0.0025))/'underlying numbers'!AB135</f>
        <v>8.993321349999997E-2</v>
      </c>
      <c r="AE135" s="1">
        <v>3382</v>
      </c>
      <c r="AF135" s="11">
        <f>('adjusted numbers'!AE135-'adjusted numbers'!AF135+('adjusted numbers'!AF135*0.05)+('adjusted numbers'!AG135*0.0025))/'adjusted numbers'!AE135</f>
        <v>7.5556994625000012E-2</v>
      </c>
      <c r="AG135" s="11">
        <f>('underlying numbers'!AE135-'underlying numbers'!AF135+('underlying numbers'!AF135*0.05)+('underlying numbers'!AG135*0.0025))/'underlying numbers'!AE135</f>
        <v>8.5442787750000013E-2</v>
      </c>
    </row>
    <row r="136" spans="1:33" x14ac:dyDescent="0.25">
      <c r="A136" t="s">
        <v>281</v>
      </c>
      <c r="B136" t="s">
        <v>472</v>
      </c>
      <c r="C136" t="s">
        <v>274</v>
      </c>
      <c r="D136" s="1">
        <v>6489</v>
      </c>
      <c r="E136" s="11">
        <f>('adjusted numbers'!D136-'adjusted numbers'!E136+('adjusted numbers'!E136*0.05)+('adjusted numbers'!F136*0.0025))/'adjusted numbers'!D136</f>
        <v>0.10200411504083834</v>
      </c>
      <c r="F136" s="11">
        <f>('underlying numbers'!D136-'underlying numbers'!E136+('underlying numbers'!E136*0.05)+('underlying numbers'!F136*0.0025))/'underlying numbers'!D136</f>
        <v>0.1232363364925258</v>
      </c>
      <c r="G136" s="1">
        <v>6461</v>
      </c>
      <c r="H136" s="11">
        <f>('adjusted numbers'!G136-'adjusted numbers'!H136+('adjusted numbers'!H136*0.05)+('adjusted numbers'!I136*0.0025))/'adjusted numbers'!G136</f>
        <v>9.3796937587060661E-2</v>
      </c>
      <c r="I136" s="11">
        <f>('underlying numbers'!G136-'underlying numbers'!H136+('underlying numbers'!H136*0.05)+('underlying numbers'!I136*0.0025))/'underlying numbers'!G136</f>
        <v>0.11149004643244048</v>
      </c>
      <c r="J136" s="1">
        <v>6327</v>
      </c>
      <c r="K136" s="11">
        <f>('adjusted numbers'!J136-'adjusted numbers'!K136+('adjusted numbers'!K136*0.05)+('adjusted numbers'!L136*0.0025))/'adjusted numbers'!J136</f>
        <v>0.10480838292239586</v>
      </c>
      <c r="L136" s="11">
        <f>('underlying numbers'!J136-'underlying numbers'!K136+('underlying numbers'!K136*0.05)+('underlying numbers'!L136*0.0025))/'underlying numbers'!J136</f>
        <v>0.12724814485538138</v>
      </c>
      <c r="M136" s="1">
        <v>6094</v>
      </c>
      <c r="N136" s="11">
        <f>('adjusted numbers'!M136-'adjusted numbers'!N136+('adjusted numbers'!N136*0.05)+('adjusted numbers'!O136*0.0025))/'adjusted numbers'!M136</f>
        <v>0.11438452289136868</v>
      </c>
      <c r="O136" s="11">
        <f>('underlying numbers'!M136-'underlying numbers'!N136+('underlying numbers'!N136*0.05)+('underlying numbers'!O136*0.0025))/'underlying numbers'!M136</f>
        <v>0.14094516778798841</v>
      </c>
      <c r="P136" s="1">
        <v>6045</v>
      </c>
      <c r="Q136" s="11">
        <f>('adjusted numbers'!P136-'adjusted numbers'!Q136+('adjusted numbers'!Q136*0.05)+('adjusted numbers'!R136*0.0025))/'adjusted numbers'!P136</f>
        <v>0.12804547849999989</v>
      </c>
      <c r="R136" s="11">
        <f>('underlying numbers'!P136-'underlying numbers'!Q136+('underlying numbers'!Q136*0.05)+('underlying numbers'!R136*0.0025))/'underlying numbers'!P136</f>
        <v>0.16050163474999996</v>
      </c>
      <c r="S136" s="1">
        <v>5936</v>
      </c>
      <c r="T136" s="11">
        <f>('adjusted numbers'!S136-'adjusted numbers'!T136+('adjusted numbers'!T136*0.05)+('adjusted numbers'!U136*0.0025))/'adjusted numbers'!S136</f>
        <v>0.12162185725000006</v>
      </c>
      <c r="U136" s="11">
        <f>('underlying numbers'!S136-'underlying numbers'!T136+('underlying numbers'!T136*0.05)+('underlying numbers'!U136*0.0025))/'underlying numbers'!S136</f>
        <v>0.15131482100000004</v>
      </c>
      <c r="V136" s="1">
        <v>6399</v>
      </c>
      <c r="W136" s="11">
        <f>('adjusted numbers'!V136-'adjusted numbers'!W136+('adjusted numbers'!W136*0.05)+('adjusted numbers'!X136*0.0025))/'adjusted numbers'!V136</f>
        <v>0.10615192262499996</v>
      </c>
      <c r="X136" s="11">
        <f>('underlying numbers'!V136-'underlying numbers'!W136+('underlying numbers'!W136*0.05)+('underlying numbers'!X136*0.0025))/'underlying numbers'!V136</f>
        <v>0.12918617925000003</v>
      </c>
      <c r="Y136" s="1">
        <v>6407</v>
      </c>
      <c r="Z136" s="11">
        <f>('adjusted numbers'!Y136-'adjusted numbers'!Z136+('adjusted numbers'!Z136*0.05)+('adjusted numbers'!AA136*0.0025))/'adjusted numbers'!Y136</f>
        <v>0.1022639851250001</v>
      </c>
      <c r="AA136" s="11">
        <f>('underlying numbers'!Y136-'underlying numbers'!Z136+('underlying numbers'!Z136*0.05)+('underlying numbers'!AA136*0.0025))/'underlying numbers'!Y136</f>
        <v>0.12362853200000012</v>
      </c>
      <c r="AB136" s="1">
        <v>6703</v>
      </c>
      <c r="AC136" s="11">
        <f>('adjusted numbers'!AB136-'adjusted numbers'!AC136+('adjusted numbers'!AC136*0.05)+('adjusted numbers'!AD136*0.0025))/'adjusted numbers'!AB136</f>
        <v>0.10371294462500007</v>
      </c>
      <c r="AD136" s="11">
        <f>('underlying numbers'!AB136-'underlying numbers'!AC136+('underlying numbers'!AC136*0.05)+('underlying numbers'!AD136*0.0025))/'underlying numbers'!AB136</f>
        <v>0.1256967815000001</v>
      </c>
      <c r="AE136" s="1">
        <v>6709</v>
      </c>
      <c r="AF136" s="11">
        <f>('adjusted numbers'!AE136-'adjusted numbers'!AF136+('adjusted numbers'!AF136*0.05)+('adjusted numbers'!AG136*0.0025))/'adjusted numbers'!AE136</f>
        <v>9.4292748874999971E-2</v>
      </c>
      <c r="AG136" s="11">
        <f>('underlying numbers'!AE136-'underlying numbers'!AF136+('underlying numbers'!AF136*0.05)+('underlying numbers'!AG136*0.0025))/'underlying numbers'!AE136</f>
        <v>0.11222798849999994</v>
      </c>
    </row>
    <row r="137" spans="1:33" s="4" customFormat="1" x14ac:dyDescent="0.25">
      <c r="A137" s="4" t="s">
        <v>454</v>
      </c>
      <c r="B137" s="4" t="s">
        <v>433</v>
      </c>
      <c r="C137" t="s">
        <v>274</v>
      </c>
      <c r="D137" s="5">
        <f>SUM(D132:D136)</f>
        <v>16785</v>
      </c>
      <c r="E137" s="11">
        <f>('adjusted numbers'!D137-'adjusted numbers'!E137+('adjusted numbers'!E137*0.05)+('adjusted numbers'!F137*0.0025))/'adjusted numbers'!D137</f>
        <v>9.123961260053616E-2</v>
      </c>
      <c r="F137" s="11">
        <f>('underlying numbers'!D137-'underlying numbers'!E137+('underlying numbers'!E137*0.05)+('underlying numbers'!F137*0.0025))/'underlying numbers'!D137</f>
        <v>0.10784105987488833</v>
      </c>
      <c r="G137" s="5">
        <f t="shared" ref="G137:AE137" si="18">SUM(G132:G136)</f>
        <v>16460</v>
      </c>
      <c r="H137" s="11">
        <f>('adjusted numbers'!G137-'adjusted numbers'!H137+('adjusted numbers'!H137*0.05)+('adjusted numbers'!I137*0.0025))/'adjusted numbers'!G137</f>
        <v>8.5306433551032762E-2</v>
      </c>
      <c r="I137" s="11">
        <f>('underlying numbers'!G137-'underlying numbers'!H137+('underlying numbers'!H137*0.05)+('underlying numbers'!I137*0.0025))/'underlying numbers'!G137</f>
        <v>9.9353823359659768E-2</v>
      </c>
      <c r="J137" s="5">
        <f t="shared" si="18"/>
        <v>16506</v>
      </c>
      <c r="K137" s="11">
        <f>('adjusted numbers'!J137-'adjusted numbers'!K137+('adjusted numbers'!K137*0.05)+('adjusted numbers'!L137*0.0025))/'adjusted numbers'!J137</f>
        <v>9.7682734611656288E-2</v>
      </c>
      <c r="L137" s="11">
        <f>('underlying numbers'!J137-'underlying numbers'!K137+('underlying numbers'!K137*0.05)+('underlying numbers'!L137*0.0025))/'underlying numbers'!J137</f>
        <v>0.11705287183448432</v>
      </c>
      <c r="M137" s="5">
        <f t="shared" si="18"/>
        <v>15572</v>
      </c>
      <c r="N137" s="11">
        <f>('adjusted numbers'!M137-'adjusted numbers'!N137+('adjusted numbers'!N137*0.05)+('adjusted numbers'!O137*0.0025))/'adjusted numbers'!M137</f>
        <v>0.10796308791420496</v>
      </c>
      <c r="O137" s="11">
        <f>('underlying numbers'!M137-'underlying numbers'!N137+('underlying numbers'!N137*0.05)+('underlying numbers'!O137*0.0025))/'underlying numbers'!M137</f>
        <v>0.13176499967891084</v>
      </c>
      <c r="P137" s="5">
        <f t="shared" si="18"/>
        <v>15533</v>
      </c>
      <c r="Q137" s="11">
        <f>('adjusted numbers'!P137-'adjusted numbers'!Q137+('adjusted numbers'!Q137*0.05)+('adjusted numbers'!R137*0.0025))/'adjusted numbers'!P137</f>
        <v>0.11908622084543388</v>
      </c>
      <c r="R137" s="11">
        <f>('underlying numbers'!P137-'underlying numbers'!Q137+('underlying numbers'!Q137*0.05)+('underlying numbers'!R137*0.0025))/'underlying numbers'!P137</f>
        <v>0.14768670099248374</v>
      </c>
      <c r="S137" s="5">
        <f t="shared" si="18"/>
        <v>15776</v>
      </c>
      <c r="T137" s="11">
        <f>('adjusted numbers'!S137-'adjusted numbers'!T137+('adjusted numbers'!T137*0.05)+('adjusted numbers'!U137*0.0025))/'adjusted numbers'!S137</f>
        <v>0.10922365852387332</v>
      </c>
      <c r="U137" s="11">
        <f>('underlying numbers'!S137-'underlying numbers'!T137+('underlying numbers'!T137*0.05)+('underlying numbers'!U137*0.0025))/'underlying numbers'!S137</f>
        <v>0.13357171712848637</v>
      </c>
      <c r="V137" s="5">
        <f t="shared" si="18"/>
        <v>16674</v>
      </c>
      <c r="W137" s="11">
        <f>('adjusted numbers'!V137-'adjusted numbers'!W137+('adjusted numbers'!W137*0.05)+('adjusted numbers'!X137*0.0025))/'adjusted numbers'!V137</f>
        <v>0.10013448341739392</v>
      </c>
      <c r="X137" s="11">
        <f>('underlying numbers'!V137-'underlying numbers'!W137+('underlying numbers'!W137*0.05)+('underlying numbers'!X137*0.0025))/'underlying numbers'!V137</f>
        <v>0.1205782849680941</v>
      </c>
      <c r="Y137" s="5">
        <f t="shared" si="18"/>
        <v>16378</v>
      </c>
      <c r="Z137" s="11">
        <f>('adjusted numbers'!Y137-'adjusted numbers'!Z137+('adjusted numbers'!Z137*0.05)+('adjusted numbers'!AA137*0.0025))/'adjusted numbers'!Y137</f>
        <v>9.1227189449879509E-2</v>
      </c>
      <c r="AA137" s="11">
        <f>('underlying numbers'!Y137-'underlying numbers'!Z137+('underlying numbers'!Z137*0.05)+('underlying numbers'!AA137*0.0025))/'underlying numbers'!Y137</f>
        <v>0.10785017871658635</v>
      </c>
      <c r="AB137" s="5">
        <f t="shared" si="18"/>
        <v>16963</v>
      </c>
      <c r="AC137" s="11">
        <f>('adjusted numbers'!AB137-'adjusted numbers'!AC137+('adjusted numbers'!AC137*0.05)+('adjusted numbers'!AD137*0.0025))/'adjusted numbers'!AB137</f>
        <v>9.0313195843357577E-2</v>
      </c>
      <c r="AD137" s="11">
        <f>('underlying numbers'!AB137-'underlying numbers'!AC137+('underlying numbers'!AC137*0.05)+('underlying numbers'!AD137*0.0025))/'underlying numbers'!AB137</f>
        <v>0.10653969493304542</v>
      </c>
      <c r="AE137" s="5">
        <f t="shared" si="18"/>
        <v>17206</v>
      </c>
      <c r="AF137" s="11">
        <f>('adjusted numbers'!AE137-'adjusted numbers'!AF137+('adjusted numbers'!AF137*0.05)+('adjusted numbers'!AG137*0.0025))/'adjusted numbers'!AE137</f>
        <v>8.4935061799553943E-2</v>
      </c>
      <c r="AG137" s="11">
        <f>('underlying numbers'!AE137-'underlying numbers'!AF137+('underlying numbers'!AF137*0.05)+('underlying numbers'!AG137*0.0025))/'underlying numbers'!AE137</f>
        <v>9.8852740222582225E-2</v>
      </c>
    </row>
    <row r="138" spans="1:33" x14ac:dyDescent="0.25">
      <c r="A138" t="s">
        <v>283</v>
      </c>
      <c r="B138" t="s">
        <v>284</v>
      </c>
      <c r="C138" t="s">
        <v>285</v>
      </c>
      <c r="D138" s="1">
        <v>1420</v>
      </c>
      <c r="E138" s="11">
        <f>('adjusted numbers'!D138-'adjusted numbers'!E138+('adjusted numbers'!E138*0.05)+('adjusted numbers'!F138*0.0025))/'adjusted numbers'!D138</f>
        <v>0.27614250000000001</v>
      </c>
      <c r="F138" s="11">
        <f>('underlying numbers'!D138-'underlying numbers'!E138+('underlying numbers'!E138*0.05)+('underlying numbers'!F138*0.0025))/'underlying numbers'!D138</f>
        <v>0.37219000000000002</v>
      </c>
      <c r="G138" s="1">
        <v>1605</v>
      </c>
      <c r="H138" s="11">
        <f>('adjusted numbers'!G138-'adjusted numbers'!H138+('adjusted numbers'!H138*0.05)+('adjusted numbers'!I138*0.0025))/'adjusted numbers'!G138</f>
        <v>0.22783499999999998</v>
      </c>
      <c r="I138" s="11">
        <f>('underlying numbers'!G138-'underlying numbers'!H138+('underlying numbers'!H138*0.05)+('underlying numbers'!I138*0.0025))/'underlying numbers'!G138</f>
        <v>0.30313250000000003</v>
      </c>
      <c r="J138" s="1">
        <v>1493</v>
      </c>
      <c r="K138" s="11">
        <f>('adjusted numbers'!J138-'adjusted numbers'!K138+('adjusted numbers'!K138*0.05)+('adjusted numbers'!L138*0.0025))/'adjusted numbers'!J138</f>
        <v>0.15894624999999996</v>
      </c>
      <c r="L138" s="11">
        <f>('underlying numbers'!J138-'underlying numbers'!K138+('underlying numbers'!K138*0.05)+('underlying numbers'!L138*0.0025))/'underlying numbers'!J138</f>
        <v>0.20461500000000002</v>
      </c>
      <c r="M138" s="1">
        <v>1272</v>
      </c>
      <c r="N138" s="11">
        <f>('adjusted numbers'!M138-'adjusted numbers'!N138+('adjusted numbers'!N138*0.05)+('adjusted numbers'!O138*0.0025))/'adjusted numbers'!M138</f>
        <v>0.15038124999999997</v>
      </c>
      <c r="O138" s="11">
        <f>('underlying numbers'!M138-'underlying numbers'!N138+('underlying numbers'!N138*0.05)+('underlying numbers'!O138*0.0025))/'underlying numbers'!M138</f>
        <v>0.19239250000000005</v>
      </c>
      <c r="P138" s="1">
        <v>1510</v>
      </c>
      <c r="Q138" s="11">
        <f>('adjusted numbers'!P138-'adjusted numbers'!Q138+('adjusted numbers'!Q138*0.05)+('adjusted numbers'!R138*0.0025))/'adjusted numbers'!P138</f>
        <v>0.1568005007500001</v>
      </c>
      <c r="R138" s="11">
        <f>('underlying numbers'!P138-'underlying numbers'!Q138+('underlying numbers'!Q138*0.05)+('underlying numbers'!R138*0.0025))/'underlying numbers'!P138</f>
        <v>0.20160099925000005</v>
      </c>
      <c r="S138" s="1">
        <v>1489</v>
      </c>
      <c r="T138" s="11">
        <f>('adjusted numbers'!S138-'adjusted numbers'!T138+('adjusted numbers'!T138*0.05)+('adjusted numbers'!U138*0.0025))/'adjusted numbers'!S138</f>
        <v>0.14492614625000003</v>
      </c>
      <c r="U138" s="11">
        <f>('underlying numbers'!S138-'underlying numbers'!T138+('underlying numbers'!T138*0.05)+('underlying numbers'!U138*0.0025))/'underlying numbers'!S138</f>
        <v>0.18461890224999999</v>
      </c>
      <c r="V138" s="1">
        <v>2187</v>
      </c>
      <c r="W138" s="11">
        <f>('adjusted numbers'!V138-'adjusted numbers'!W138+('adjusted numbers'!W138*0.05)+('adjusted numbers'!X138*0.0025))/'adjusted numbers'!V138</f>
        <v>0.15986167512499999</v>
      </c>
      <c r="X138" s="11">
        <f>('underlying numbers'!V138-'underlying numbers'!W138+('underlying numbers'!W138*0.05)+('underlying numbers'!X138*0.0025))/'underlying numbers'!V138</f>
        <v>0.20560126950000002</v>
      </c>
      <c r="Y138" s="1">
        <v>2286</v>
      </c>
      <c r="Z138" s="11">
        <f>('adjusted numbers'!Y138-'adjusted numbers'!Z138+('adjusted numbers'!Z138*0.05)+('adjusted numbers'!AA138*0.0025))/'adjusted numbers'!Y138</f>
        <v>0.14223866024999998</v>
      </c>
      <c r="AA138" s="11">
        <f>('underlying numbers'!Y138-'underlying numbers'!Z138+('underlying numbers'!Z138*0.05)+('underlying numbers'!AA138*0.0025))/'underlying numbers'!Y138</f>
        <v>0.18078526274999998</v>
      </c>
      <c r="AB138" s="1">
        <v>2328</v>
      </c>
      <c r="AC138" s="11">
        <f>('adjusted numbers'!AB138-'adjusted numbers'!AC138+('adjusted numbers'!AC138*0.05)+('adjusted numbers'!AD138*0.0025))/'adjusted numbers'!AB138</f>
        <v>0.1238413003750001</v>
      </c>
      <c r="AD138" s="11">
        <f>('underlying numbers'!AB138-'underlying numbers'!AC138+('underlying numbers'!AC138*0.05)+('underlying numbers'!AD138*0.0025))/'underlying numbers'!AB138</f>
        <v>0.15448134350000003</v>
      </c>
      <c r="AE138" s="1">
        <v>2461</v>
      </c>
      <c r="AF138" s="11">
        <f>('adjusted numbers'!AE138-'adjusted numbers'!AF138+('adjusted numbers'!AF138*0.05)+('adjusted numbers'!AG138*0.0025))/'adjusted numbers'!AE138</f>
        <v>0.10973836425000001</v>
      </c>
      <c r="AG138" s="11">
        <f>('underlying numbers'!AE138-'underlying numbers'!AF138+('underlying numbers'!AF138*0.05)+('underlying numbers'!AG138*0.0025))/'underlying numbers'!AE138</f>
        <v>0.13430406575000015</v>
      </c>
    </row>
    <row r="139" spans="1:33" x14ac:dyDescent="0.25">
      <c r="A139" t="s">
        <v>286</v>
      </c>
      <c r="B139" t="s">
        <v>287</v>
      </c>
      <c r="C139" t="s">
        <v>285</v>
      </c>
      <c r="D139" s="1">
        <v>3604</v>
      </c>
      <c r="E139" s="11">
        <f>('adjusted numbers'!D139-'adjusted numbers'!E139+('adjusted numbers'!E139*0.05)+('adjusted numbers'!F139*0.0025))/'adjusted numbers'!D139</f>
        <v>0.14165249999999999</v>
      </c>
      <c r="F139" s="11">
        <f>('underlying numbers'!D139-'underlying numbers'!E139+('underlying numbers'!E139*0.05)+('underlying numbers'!F139*0.0025))/'underlying numbers'!D139</f>
        <v>0.17984250000000002</v>
      </c>
      <c r="G139" s="1">
        <v>3565</v>
      </c>
      <c r="H139" s="11">
        <f>('adjusted numbers'!G139-'adjusted numbers'!H139+('adjusted numbers'!H139*0.05)+('adjusted numbers'!I139*0.0025))/'adjusted numbers'!G139</f>
        <v>0.15681874999999995</v>
      </c>
      <c r="I139" s="11">
        <f>('underlying numbers'!G139-'underlying numbers'!H139+('underlying numbers'!H139*0.05)+('underlying numbers'!I139*0.0025))/'underlying numbers'!G139</f>
        <v>0.20149249999999999</v>
      </c>
      <c r="J139" s="1">
        <v>3445</v>
      </c>
      <c r="K139" s="11">
        <f>('adjusted numbers'!J139-'adjusted numbers'!K139+('adjusted numbers'!K139*0.05)+('adjusted numbers'!L139*0.0025))/'adjusted numbers'!J139</f>
        <v>0.17395624999999998</v>
      </c>
      <c r="L139" s="11">
        <f>('underlying numbers'!J139-'underlying numbers'!K139+('underlying numbers'!K139*0.05)+('underlying numbers'!L139*0.0025))/'underlying numbers'!J139</f>
        <v>0.22595250000000003</v>
      </c>
      <c r="M139" s="1">
        <v>3533</v>
      </c>
      <c r="N139" s="11">
        <f>('adjusted numbers'!M139-'adjusted numbers'!N139+('adjusted numbers'!N139*0.05)+('adjusted numbers'!O139*0.0025))/'adjusted numbers'!M139</f>
        <v>0.20184874999999999</v>
      </c>
      <c r="O139" s="11">
        <f>('underlying numbers'!M139-'underlying numbers'!N139+('underlying numbers'!N139*0.05)+('underlying numbers'!O139*0.0025))/'underlying numbers'!M139</f>
        <v>0.26588250000000002</v>
      </c>
      <c r="P139" s="1">
        <v>3488</v>
      </c>
      <c r="Q139" s="11">
        <f>('adjusted numbers'!P139-'adjusted numbers'!Q139+('adjusted numbers'!Q139*0.05)+('adjusted numbers'!R139*0.0025))/'adjusted numbers'!P139</f>
        <v>0.22365788875000003</v>
      </c>
      <c r="R139" s="11">
        <f>('underlying numbers'!P139-'underlying numbers'!Q139+('underlying numbers'!Q139*0.05)+('underlying numbers'!R139*0.0025))/'underlying numbers'!P139</f>
        <v>0.29708570849999993</v>
      </c>
      <c r="S139" s="8">
        <v>3827</v>
      </c>
      <c r="T139" s="11">
        <f>('adjusted numbers'!S139-'adjusted numbers'!T139+('adjusted numbers'!T139*0.05)+('adjusted numbers'!U139*0.0025))/'adjusted numbers'!S139</f>
        <v>0.26128560229945125</v>
      </c>
      <c r="U139" s="11">
        <f>('underlying numbers'!S139-'underlying numbers'!T139+('underlying numbers'!T139*0.05)+('underlying numbers'!U139*0.0025))/'underlying numbers'!S139</f>
        <v>0.35091259472171416</v>
      </c>
      <c r="V139" s="1">
        <v>3873</v>
      </c>
      <c r="W139" s="11">
        <f>('adjusted numbers'!V139-'adjusted numbers'!W139+('adjusted numbers'!W139*0.05)+('adjusted numbers'!X139*0.0025))/'adjusted numbers'!V139</f>
        <v>0.17021819687499995</v>
      </c>
      <c r="X139" s="11">
        <f>('underlying numbers'!V139-'underlying numbers'!W139+('underlying numbers'!W139*0.05)+('underlying numbers'!X139*0.0025))/'underlying numbers'!V139</f>
        <v>0.22077978549999999</v>
      </c>
      <c r="Y139" s="1">
        <v>3960</v>
      </c>
      <c r="Z139" s="11">
        <f>('adjusted numbers'!Y139-'adjusted numbers'!Z139+('adjusted numbers'!Z139*0.05)+('adjusted numbers'!AA139*0.0025))/'adjusted numbers'!Y139</f>
        <v>0.14784215900000008</v>
      </c>
      <c r="AA139" s="11">
        <f>('underlying numbers'!Y139-'underlying numbers'!Z139+('underlying numbers'!Z139*0.05)+('underlying numbers'!AA139*0.0025))/'underlying numbers'!Y139</f>
        <v>0.18875187575000005</v>
      </c>
      <c r="AB139" s="1">
        <v>3927</v>
      </c>
      <c r="AC139" s="11">
        <f>('adjusted numbers'!AB139-'adjusted numbers'!AC139+('adjusted numbers'!AC139*0.05)+('adjusted numbers'!AD139*0.0025))/'adjusted numbers'!AB139</f>
        <v>0.12573721637500004</v>
      </c>
      <c r="AD139" s="11">
        <f>('underlying numbers'!AB139-'underlying numbers'!AC139+('underlying numbers'!AC139*0.05)+('underlying numbers'!AD139*0.0025))/'underlying numbers'!AB139</f>
        <v>0.15715815375000006</v>
      </c>
      <c r="AE139" s="1">
        <v>4111</v>
      </c>
      <c r="AF139" s="11">
        <f>('adjusted numbers'!AE139-'adjusted numbers'!AF139+('adjusted numbers'!AF139*0.05)+('adjusted numbers'!AG139*0.0025))/'adjusted numbers'!AE139</f>
        <v>8.4486192125000067E-2</v>
      </c>
      <c r="AG139" s="11">
        <f>('underlying numbers'!AE139-'underlying numbers'!AF139+('underlying numbers'!AF139*0.05)+('underlying numbers'!AG139*0.0025))/'underlying numbers'!AE139</f>
        <v>9.8198817250000098E-2</v>
      </c>
    </row>
    <row r="140" spans="1:33" x14ac:dyDescent="0.25">
      <c r="A140" t="s">
        <v>288</v>
      </c>
      <c r="B140" t="s">
        <v>289</v>
      </c>
      <c r="C140" t="s">
        <v>285</v>
      </c>
      <c r="D140" s="1">
        <v>3173</v>
      </c>
      <c r="E140" s="11">
        <f>('adjusted numbers'!D140-'adjusted numbers'!E140+('adjusted numbers'!E140*0.05)+('adjusted numbers'!F140*0.0025))/'adjusted numbers'!D140</f>
        <v>0.19646374999999996</v>
      </c>
      <c r="F140" s="11">
        <f>('underlying numbers'!D140-'underlying numbers'!E140+('underlying numbers'!E140*0.05)+('underlying numbers'!F140*0.0025))/'underlying numbers'!D140</f>
        <v>0.25813249999999999</v>
      </c>
      <c r="G140" s="3">
        <v>3079</v>
      </c>
      <c r="H140" s="11">
        <f>('adjusted numbers'!G140-'adjusted numbers'!H140+('adjusted numbers'!H140*0.05)+('adjusted numbers'!I140*0.0025))/'adjusted numbers'!G140</f>
        <v>0.19006227346541088</v>
      </c>
      <c r="I140" s="11">
        <f>('underlying numbers'!G140-'underlying numbers'!H140+('underlying numbers'!H140*0.05)+('underlying numbers'!I140*0.0025))/'underlying numbers'!G140</f>
        <v>0.24910454693082165</v>
      </c>
      <c r="J140" s="1">
        <v>3281</v>
      </c>
      <c r="K140" s="11">
        <f>('adjusted numbers'!J140-'adjusted numbers'!K140+('adjusted numbers'!K140*0.05)+('adjusted numbers'!L140*0.0025))/'adjusted numbers'!J140</f>
        <v>0.20180500000000004</v>
      </c>
      <c r="L140" s="11">
        <f>('underlying numbers'!J140-'underlying numbers'!K140+('underlying numbers'!K140*0.05)+('underlying numbers'!L140*0.0025))/'underlying numbers'!J140</f>
        <v>0.26579499999999995</v>
      </c>
      <c r="M140" s="1">
        <v>2748</v>
      </c>
      <c r="N140" s="11">
        <f>('adjusted numbers'!M140-'adjusted numbers'!N140+('adjusted numbers'!N140*0.05)+('adjusted numbers'!O140*0.0025))/'adjusted numbers'!M140</f>
        <v>9.4143750000000012E-2</v>
      </c>
      <c r="O140" s="11">
        <f>('underlying numbers'!M140-'underlying numbers'!N140+('underlying numbers'!N140*0.05)+('underlying numbers'!O140*0.0025))/'underlying numbers'!M140</f>
        <v>0.11162749999999995</v>
      </c>
      <c r="P140" s="1">
        <v>2799</v>
      </c>
      <c r="Q140" s="11">
        <f>('adjusted numbers'!P140-'adjusted numbers'!Q140+('adjusted numbers'!Q140*0.05)+('adjusted numbers'!R140*0.0025))/'adjusted numbers'!P140</f>
        <v>0.28579050212500012</v>
      </c>
      <c r="R140" s="11">
        <f>('underlying numbers'!P140-'underlying numbers'!Q140+('underlying numbers'!Q140*0.05)+('underlying numbers'!R140*0.0025))/'underlying numbers'!P140</f>
        <v>0.3859646892500001</v>
      </c>
      <c r="S140" s="1">
        <v>3411</v>
      </c>
      <c r="T140" s="11">
        <f>('adjusted numbers'!S140-'adjusted numbers'!T140+('adjusted numbers'!T140*0.05)+('adjusted numbers'!U140*0.0025))/'adjusted numbers'!S140</f>
        <v>0.27862690950000008</v>
      </c>
      <c r="U140" s="11">
        <f>('underlying numbers'!S140-'underlying numbers'!T140+('underlying numbers'!T140*0.05)+('underlying numbers'!U140*0.0025))/'underlying numbers'!S140</f>
        <v>0.37571099325000012</v>
      </c>
      <c r="V140" s="1">
        <v>3828</v>
      </c>
      <c r="W140" s="11">
        <f>('adjusted numbers'!V140-'adjusted numbers'!W140+('adjusted numbers'!W140*0.05)+('adjusted numbers'!X140*0.0025))/'adjusted numbers'!V140</f>
        <v>0.21842247975000006</v>
      </c>
      <c r="X140" s="11">
        <f>('underlying numbers'!V140-'underlying numbers'!W140+('underlying numbers'!W140*0.05)+('underlying numbers'!X140*0.0025))/'underlying numbers'!V140</f>
        <v>0.28967411274999999</v>
      </c>
      <c r="Y140" s="1">
        <v>3944</v>
      </c>
      <c r="Z140" s="11">
        <f>('adjusted numbers'!Y140-'adjusted numbers'!Z140+('adjusted numbers'!Z140*0.05)+('adjusted numbers'!AA140*0.0025))/'adjusted numbers'!Y140</f>
        <v>0.18721633749999994</v>
      </c>
      <c r="AA140" s="11">
        <f>('underlying numbers'!Y140-'underlying numbers'!Z140+('underlying numbers'!Z140*0.05)+('underlying numbers'!AA140*0.0025))/'underlying numbers'!Y140</f>
        <v>0.24507352399999999</v>
      </c>
      <c r="AB140" s="1">
        <v>3838</v>
      </c>
      <c r="AC140" s="11">
        <f>('adjusted numbers'!AB140-'adjusted numbers'!AC140+('adjusted numbers'!AC140*0.05)+('adjusted numbers'!AD140*0.0025))/'adjusted numbers'!AB140</f>
        <v>0.12678734150000007</v>
      </c>
      <c r="AD140" s="11">
        <f>('underlying numbers'!AB140-'underlying numbers'!AC140+('underlying numbers'!AC140*0.05)+('underlying numbers'!AD140*0.0025))/'underlying numbers'!AB140</f>
        <v>0.15868218800000006</v>
      </c>
      <c r="AE140" s="1">
        <v>4168</v>
      </c>
      <c r="AF140" s="11">
        <f>('adjusted numbers'!AE140-'adjusted numbers'!AF140+('adjusted numbers'!AF140*0.05)+('adjusted numbers'!AG140*0.0025))/'adjusted numbers'!AE140</f>
        <v>0.12235003549999993</v>
      </c>
      <c r="AG140" s="11">
        <f>('underlying numbers'!AE140-'underlying numbers'!AF140+('underlying numbers'!AF140*0.05)+('underlying numbers'!AG140*0.0025))/'underlying numbers'!AE140</f>
        <v>0.15234883049999992</v>
      </c>
    </row>
    <row r="141" spans="1:33" x14ac:dyDescent="0.25">
      <c r="A141" t="s">
        <v>290</v>
      </c>
      <c r="B141" t="s">
        <v>291</v>
      </c>
      <c r="C141" t="s">
        <v>285</v>
      </c>
      <c r="D141" s="1">
        <v>5119</v>
      </c>
      <c r="E141" s="11">
        <f>('adjusted numbers'!D141-'adjusted numbers'!E141+('adjusted numbers'!E141*0.05)+('adjusted numbers'!F141*0.0025))/'adjusted numbers'!D141</f>
        <v>0.19322375000000006</v>
      </c>
      <c r="F141" s="11">
        <f>('underlying numbers'!D141-'underlying numbers'!E141+('underlying numbers'!E141*0.05)+('underlying numbers'!F141*0.0025))/'underlying numbers'!D141</f>
        <v>0.25353999999999993</v>
      </c>
      <c r="G141" s="1">
        <v>4916</v>
      </c>
      <c r="H141" s="11">
        <f>('adjusted numbers'!G141-'adjusted numbers'!H141+('adjusted numbers'!H141*0.05)+('adjusted numbers'!I141*0.0025))/'adjusted numbers'!G141</f>
        <v>0.19126500000000002</v>
      </c>
      <c r="I141" s="11">
        <f>('underlying numbers'!G141-'underlying numbers'!H141+('underlying numbers'!H141*0.05)+('underlying numbers'!I141*0.0025))/'underlying numbers'!G141</f>
        <v>0.25075499999999995</v>
      </c>
      <c r="J141" s="1">
        <v>4825</v>
      </c>
      <c r="K141" s="11">
        <f>('adjusted numbers'!J141-'adjusted numbers'!K141+('adjusted numbers'!K141*0.05)+('adjusted numbers'!L141*0.0025))/'adjusted numbers'!J141</f>
        <v>0.19859499999999994</v>
      </c>
      <c r="L141" s="11">
        <f>('underlying numbers'!J141-'underlying numbers'!K141+('underlying numbers'!K141*0.05)+('underlying numbers'!L141*0.0025))/'underlying numbers'!J141</f>
        <v>0.26126250000000001</v>
      </c>
      <c r="M141" s="1">
        <v>4615</v>
      </c>
      <c r="N141" s="11">
        <f>('adjusted numbers'!M141-'adjusted numbers'!N141+('adjusted numbers'!N141*0.05)+('adjusted numbers'!O141*0.0025))/'adjusted numbers'!M141</f>
        <v>0.17807500000000001</v>
      </c>
      <c r="O141" s="11">
        <f>('underlying numbers'!M141-'underlying numbers'!N141+('underlying numbers'!N141*0.05)+('underlying numbers'!O141*0.0025))/'underlying numbers'!M141</f>
        <v>0.23192500000000002</v>
      </c>
      <c r="P141" s="1">
        <v>4223</v>
      </c>
      <c r="Q141" s="11">
        <f>('adjusted numbers'!P141-'adjusted numbers'!Q141+('adjusted numbers'!Q141*0.05)+('adjusted numbers'!R141*0.0025))/'adjusted numbers'!P141</f>
        <v>0.15446571562499994</v>
      </c>
      <c r="R141" s="11">
        <f>('underlying numbers'!P141-'underlying numbers'!Q141+('underlying numbers'!Q141*0.05)+('underlying numbers'!R141*0.0025))/'underlying numbers'!P141</f>
        <v>0.19814822474999993</v>
      </c>
      <c r="S141" s="1">
        <v>4317</v>
      </c>
      <c r="T141" s="11">
        <f>('adjusted numbers'!S141-'adjusted numbers'!T141+('adjusted numbers'!T141*0.05)+('adjusted numbers'!U141*0.0025))/'adjusted numbers'!S141</f>
        <v>0.159066789875</v>
      </c>
      <c r="U141" s="11">
        <f>('underlying numbers'!S141-'underlying numbers'!T141+('underlying numbers'!T141*0.05)+('underlying numbers'!U141*0.0025))/'underlying numbers'!S141</f>
        <v>0.20477185949999996</v>
      </c>
      <c r="V141" s="1">
        <v>4650</v>
      </c>
      <c r="W141" s="11">
        <f>('adjusted numbers'!V141-'adjusted numbers'!W141+('adjusted numbers'!W141*0.05)+('adjusted numbers'!X141*0.0025))/'adjusted numbers'!V141</f>
        <v>0.13606746449999998</v>
      </c>
      <c r="X141" s="11">
        <f>('underlying numbers'!V141-'underlying numbers'!W141+('underlying numbers'!W141*0.05)+('underlying numbers'!X141*0.0025))/'underlying numbers'!V141</f>
        <v>0.17189945000000004</v>
      </c>
      <c r="Y141" s="1">
        <v>4687</v>
      </c>
      <c r="Z141" s="11">
        <f>('adjusted numbers'!Y141-'adjusted numbers'!Z141+('adjusted numbers'!Z141*0.05)+('adjusted numbers'!AA141*0.0025))/'adjusted numbers'!Y141</f>
        <v>0.11863398312499995</v>
      </c>
      <c r="AA141" s="11">
        <f>('underlying numbers'!Y141-'underlying numbers'!Z141+('underlying numbers'!Z141*0.05)+('underlying numbers'!AA141*0.0025))/'underlying numbers'!Y141</f>
        <v>0.14699380625000003</v>
      </c>
      <c r="AB141" s="1">
        <v>4762</v>
      </c>
      <c r="AC141" s="11">
        <f>('adjusted numbers'!AB141-'adjusted numbers'!AC141+('adjusted numbers'!AC141*0.05)+('adjusted numbers'!AD141*0.0025))/'adjusted numbers'!AB141</f>
        <v>0.12034731625000009</v>
      </c>
      <c r="AD141" s="11">
        <f>('underlying numbers'!AB141-'underlying numbers'!AC141+('underlying numbers'!AC141*0.05)+('underlying numbers'!AD141*0.0025))/'underlying numbers'!AB141</f>
        <v>0.14942991250000004</v>
      </c>
      <c r="AE141" s="1">
        <v>5036</v>
      </c>
      <c r="AF141" s="11">
        <f>('adjusted numbers'!AE141-'adjusted numbers'!AF141+('adjusted numbers'!AF141*0.05)+('adjusted numbers'!AG141*0.0025))/'adjusted numbers'!AE141</f>
        <v>0.11964605487499999</v>
      </c>
      <c r="AG141" s="11">
        <f>('underlying numbers'!AE141-'underlying numbers'!AF141+('underlying numbers'!AF141*0.05)+('underlying numbers'!AG141*0.0025))/'underlying numbers'!AE141</f>
        <v>0.14841243974999996</v>
      </c>
    </row>
    <row r="142" spans="1:33" x14ac:dyDescent="0.25">
      <c r="A142" t="s">
        <v>292</v>
      </c>
      <c r="B142" t="s">
        <v>293</v>
      </c>
      <c r="C142" t="s">
        <v>285</v>
      </c>
      <c r="D142" s="1">
        <v>3611</v>
      </c>
      <c r="E142" s="11">
        <f>('adjusted numbers'!D142-'adjusted numbers'!E142+('adjusted numbers'!E142*0.05)+('adjusted numbers'!F142*0.0025))/'adjusted numbers'!D142</f>
        <v>0.19789875000000004</v>
      </c>
      <c r="F142" s="11">
        <f>('underlying numbers'!D142-'underlying numbers'!E142+('underlying numbers'!E142*0.05)+('underlying numbers'!F142*0.0025))/'underlying numbers'!D142</f>
        <v>0.26024750000000002</v>
      </c>
      <c r="G142" s="1">
        <v>3643</v>
      </c>
      <c r="H142" s="11">
        <f>('adjusted numbers'!G142-'adjusted numbers'!H142+('adjusted numbers'!H142*0.05)+('adjusted numbers'!I142*0.0025))/'adjusted numbers'!G142</f>
        <v>0.24367000000000003</v>
      </c>
      <c r="I142" s="11">
        <f>('underlying numbers'!G142-'underlying numbers'!H142+('underlying numbers'!H142*0.05)+('underlying numbers'!I142*0.0025))/'underlying numbers'!G142</f>
        <v>0.3257425000000001</v>
      </c>
      <c r="J142" s="1">
        <v>3542</v>
      </c>
      <c r="K142" s="11">
        <f>('adjusted numbers'!J142-'adjusted numbers'!K142+('adjusted numbers'!K142*0.05)+('adjusted numbers'!L142*0.0025))/'adjusted numbers'!J142</f>
        <v>0.23170500000000008</v>
      </c>
      <c r="L142" s="11">
        <f>('underlying numbers'!J142-'underlying numbers'!K142+('underlying numbers'!K142*0.05)+('underlying numbers'!L142*0.0025))/'underlying numbers'!J142</f>
        <v>0.30860749999999998</v>
      </c>
      <c r="M142" s="1">
        <v>3392</v>
      </c>
      <c r="N142" s="11">
        <f>('adjusted numbers'!M142-'adjusted numbers'!N142+('adjusted numbers'!N142*0.05)+('adjusted numbers'!O142*0.0025))/'adjusted numbers'!M142</f>
        <v>0.23172124999999996</v>
      </c>
      <c r="O142" s="11">
        <f>('underlying numbers'!M142-'underlying numbers'!N142+('underlying numbers'!N142*0.05)+('underlying numbers'!O142*0.0025))/'underlying numbers'!M142</f>
        <v>0.30864000000000003</v>
      </c>
      <c r="P142" s="1">
        <v>3552</v>
      </c>
      <c r="Q142" s="11">
        <f>('adjusted numbers'!P142-'adjusted numbers'!Q142+('adjusted numbers'!Q142*0.05)+('adjusted numbers'!R142*0.0025))/'adjusted numbers'!P142</f>
        <v>0.24726739662500014</v>
      </c>
      <c r="R142" s="11">
        <f>('underlying numbers'!P142-'underlying numbers'!Q142+('underlying numbers'!Q142*0.05)+('underlying numbers'!R142*0.0025))/'underlying numbers'!P142</f>
        <v>0.33086783825000005</v>
      </c>
      <c r="S142" s="8">
        <v>3504</v>
      </c>
      <c r="T142" s="11">
        <f>('adjusted numbers'!S142-'adjusted numbers'!T142+('adjusted numbers'!T142*0.05)+('adjusted numbers'!U142*0.0025))/'adjusted numbers'!S142</f>
        <v>0.25337899543379006</v>
      </c>
      <c r="U142" s="11">
        <f>('underlying numbers'!S142-'underlying numbers'!T142+('underlying numbers'!T142*0.05)+('underlying numbers'!U142*0.0025))/'underlying numbers'!S142</f>
        <v>0.33962899543378994</v>
      </c>
      <c r="V142" s="1">
        <v>3840</v>
      </c>
      <c r="W142" s="11">
        <f>('adjusted numbers'!V142-'adjusted numbers'!W142+('adjusted numbers'!W142*0.05)+('adjusted numbers'!X142*0.0025))/'adjusted numbers'!V142</f>
        <v>0.16612109375</v>
      </c>
      <c r="X142" s="11">
        <f>('underlying numbers'!V142-'underlying numbers'!W142+('underlying numbers'!W142*0.05)+('underlying numbers'!X142*0.0025))/'underlying numbers'!V142</f>
        <v>0.21485937499999999</v>
      </c>
      <c r="Y142" s="1">
        <v>3893</v>
      </c>
      <c r="Z142" s="11">
        <f>('adjusted numbers'!Y142-'adjusted numbers'!Z142+('adjusted numbers'!Z142*0.05)+('adjusted numbers'!AA142*0.0025))/'adjusted numbers'!Y142</f>
        <v>0.12666647824999999</v>
      </c>
      <c r="AA142" s="11">
        <f>('underlying numbers'!Y142-'underlying numbers'!Z142+('underlying numbers'!Z142*0.05)+('underlying numbers'!AA142*0.0025))/'underlying numbers'!Y142</f>
        <v>0.15845752449999992</v>
      </c>
      <c r="AB142" s="1">
        <v>4119</v>
      </c>
      <c r="AC142" s="11">
        <f>('adjusted numbers'!AB142-'adjusted numbers'!AC142+('adjusted numbers'!AC142*0.05)+('adjusted numbers'!AD142*0.0025))/'adjusted numbers'!AB142</f>
        <v>0.12824956187500008</v>
      </c>
      <c r="AD142" s="11">
        <f>('underlying numbers'!AB142-'underlying numbers'!AC142+('underlying numbers'!AC142*0.05)+('underlying numbers'!AD142*0.0025))/'underlying numbers'!AB142</f>
        <v>0.1607410590000001</v>
      </c>
      <c r="AE142" s="1">
        <v>4132</v>
      </c>
      <c r="AF142" s="11">
        <f>('adjusted numbers'!AE142-'adjusted numbers'!AF142+('adjusted numbers'!AF142*0.05)+('adjusted numbers'!AG142*0.0025))/'adjusted numbers'!AE142</f>
        <v>0.13380748825000005</v>
      </c>
      <c r="AG142" s="11">
        <f>('underlying numbers'!AE142-'underlying numbers'!AF142+('underlying numbers'!AF142*0.05)+('underlying numbers'!AG142*0.0025))/'underlying numbers'!AE142</f>
        <v>0.16870403175000007</v>
      </c>
    </row>
    <row r="143" spans="1:33" x14ac:dyDescent="0.25">
      <c r="A143" t="s">
        <v>294</v>
      </c>
      <c r="B143" t="s">
        <v>295</v>
      </c>
      <c r="C143" t="s">
        <v>285</v>
      </c>
      <c r="D143" s="1">
        <v>3464</v>
      </c>
      <c r="E143" s="11">
        <f>('adjusted numbers'!D143-'adjusted numbers'!E143+('adjusted numbers'!E143*0.05)+('adjusted numbers'!F143*0.0025))/'adjusted numbers'!D143</f>
        <v>0.20588375000000006</v>
      </c>
      <c r="F143" s="11">
        <f>('underlying numbers'!D143-'underlying numbers'!E143+('underlying numbers'!E143*0.05)+('underlying numbers'!F143*0.0025))/'underlying numbers'!D143</f>
        <v>0.27168750000000003</v>
      </c>
      <c r="G143" s="1">
        <v>3189</v>
      </c>
      <c r="H143" s="11">
        <f>('adjusted numbers'!G143-'adjusted numbers'!H143+('adjusted numbers'!H143*0.05)+('adjusted numbers'!I143*0.0025))/'adjusted numbers'!G143</f>
        <v>0.20858874999999996</v>
      </c>
      <c r="I143" s="11">
        <f>('underlying numbers'!G143-'underlying numbers'!H143+('underlying numbers'!H143*0.05)+('underlying numbers'!I143*0.0025))/'underlying numbers'!G143</f>
        <v>0.27558749999999993</v>
      </c>
      <c r="J143" s="1">
        <v>3290</v>
      </c>
      <c r="K143" s="11">
        <f>('adjusted numbers'!J143-'adjusted numbers'!K143+('adjusted numbers'!K143*0.05)+('adjusted numbers'!L143*0.0025))/'adjusted numbers'!J143</f>
        <v>0.20517624999999998</v>
      </c>
      <c r="L143" s="11">
        <f>('underlying numbers'!J143-'underlying numbers'!K143+('underlying numbers'!K143*0.05)+('underlying numbers'!L143*0.0025))/'underlying numbers'!J143</f>
        <v>0.27064999999999995</v>
      </c>
      <c r="M143" s="1">
        <v>3226</v>
      </c>
      <c r="N143" s="11">
        <f>('adjusted numbers'!M143-'adjusted numbers'!N143+('adjusted numbers'!N143*0.05)+('adjusted numbers'!O143*0.0025))/'adjusted numbers'!M143</f>
        <v>0.21184125000000004</v>
      </c>
      <c r="O143" s="11">
        <f>('underlying numbers'!M143-'underlying numbers'!N143+('underlying numbers'!N143*0.05)+('underlying numbers'!O143*0.0025))/'underlying numbers'!M143</f>
        <v>0.28020499999999998</v>
      </c>
      <c r="P143" s="1">
        <v>2450</v>
      </c>
      <c r="Q143" s="11">
        <f>('adjusted numbers'!P143-'adjusted numbers'!Q143+('adjusted numbers'!Q143*0.05)+('adjusted numbers'!R143*0.0025))/'adjusted numbers'!P143</f>
        <v>0.26342301875000002</v>
      </c>
      <c r="R143" s="11">
        <f>('underlying numbers'!P143-'underlying numbers'!Q143+('underlying numbers'!Q143*0.05)+('underlying numbers'!R143*0.0025))/'underlying numbers'!P143</f>
        <v>0.35400824850000007</v>
      </c>
      <c r="S143" s="1">
        <v>3711</v>
      </c>
      <c r="T143" s="11">
        <f>('adjusted numbers'!S143-'adjusted numbers'!T143+('adjusted numbers'!T143*0.05)+('adjusted numbers'!U143*0.0025))/'adjusted numbers'!S143</f>
        <v>0.23218404812500004</v>
      </c>
      <c r="U143" s="11">
        <f>('underlying numbers'!S143-'underlying numbers'!T143+('underlying numbers'!T143*0.05)+('underlying numbers'!U143*0.0025))/'underlying numbers'!S143</f>
        <v>0.30932969649999997</v>
      </c>
      <c r="V143" s="1">
        <v>3785</v>
      </c>
      <c r="W143" s="11">
        <f>('adjusted numbers'!V143-'adjusted numbers'!W143+('adjusted numbers'!W143*0.05)+('adjusted numbers'!X143*0.0025))/'adjusted numbers'!V143</f>
        <v>0.20449901612500002</v>
      </c>
      <c r="X143" s="11">
        <f>('underlying numbers'!V143-'underlying numbers'!W143+('underlying numbers'!W143*0.05)+('underlying numbers'!X143*0.0025))/'underlying numbers'!V143</f>
        <v>0.26972788300000006</v>
      </c>
      <c r="Y143" s="1">
        <v>3792</v>
      </c>
      <c r="Z143" s="11">
        <f>('adjusted numbers'!Y143-'adjusted numbers'!Z143+('adjusted numbers'!Z143*0.05)+('adjusted numbers'!AA143*0.0025))/'adjusted numbers'!Y143</f>
        <v>0.16062466387500013</v>
      </c>
      <c r="AA143" s="11">
        <f>('underlying numbers'!Y143-'underlying numbers'!Z143+('underlying numbers'!Z143*0.05)+('underlying numbers'!AA143*0.0025))/'underlying numbers'!Y143</f>
        <v>0.20702728500000009</v>
      </c>
      <c r="AB143" s="1">
        <v>3889</v>
      </c>
      <c r="AC143" s="11">
        <f>('adjusted numbers'!AB143-'adjusted numbers'!AC143+('adjusted numbers'!AC143*0.05)+('adjusted numbers'!AD143*0.0025))/'adjusted numbers'!AB143</f>
        <v>0.16014812249999996</v>
      </c>
      <c r="AD143" s="11">
        <f>('underlying numbers'!AB143-'underlying numbers'!AC143+('underlying numbers'!AC143*0.05)+('underlying numbers'!AD143*0.0025))/'underlying numbers'!AB143</f>
        <v>0.20635181574999997</v>
      </c>
      <c r="AE143" s="1">
        <v>4192</v>
      </c>
      <c r="AF143" s="11">
        <f>('adjusted numbers'!AE143-'adjusted numbers'!AF143+('adjusted numbers'!AF143*0.05)+('adjusted numbers'!AG143*0.0025))/'adjusted numbers'!AE143</f>
        <v>0.14619485312499991</v>
      </c>
      <c r="AG143" s="11">
        <f>('underlying numbers'!AE143-'underlying numbers'!AF143+('underlying numbers'!AF143*0.05)+('underlying numbers'!AG143*0.0025))/'underlying numbers'!AE143</f>
        <v>0.18639852249999991</v>
      </c>
    </row>
    <row r="144" spans="1:33" x14ac:dyDescent="0.25">
      <c r="A144" t="s">
        <v>296</v>
      </c>
      <c r="B144" t="s">
        <v>297</v>
      </c>
      <c r="C144" t="s">
        <v>285</v>
      </c>
      <c r="D144" s="1">
        <v>3374</v>
      </c>
      <c r="E144" s="11">
        <f>('adjusted numbers'!D144-'adjusted numbers'!E144+('adjusted numbers'!E144*0.05)+('adjusted numbers'!F144*0.0025))/'adjusted numbers'!D144</f>
        <v>0.20916374999999998</v>
      </c>
      <c r="F144" s="11">
        <f>('underlying numbers'!D144-'underlying numbers'!E144+('underlying numbers'!E144*0.05)+('underlying numbers'!F144*0.0025))/'underlying numbers'!D144</f>
        <v>0.27635999999999999</v>
      </c>
      <c r="G144" s="1">
        <v>3177</v>
      </c>
      <c r="H144" s="11">
        <f>('adjusted numbers'!G144-'adjusted numbers'!H144+('adjusted numbers'!H144*0.05)+('adjusted numbers'!I144*0.0025))/'adjusted numbers'!G144</f>
        <v>0.231715</v>
      </c>
      <c r="I144" s="11">
        <f>('underlying numbers'!G144-'underlying numbers'!H144+('underlying numbers'!H144*0.05)+('underlying numbers'!I144*0.0025))/'underlying numbers'!G144</f>
        <v>0.30862750000000005</v>
      </c>
      <c r="J144" s="1">
        <v>3397</v>
      </c>
      <c r="K144" s="11">
        <f>('adjusted numbers'!J144-'adjusted numbers'!K144+('adjusted numbers'!K144*0.05)+('adjusted numbers'!L144*0.0025))/'adjusted numbers'!J144</f>
        <v>0.23696999999999999</v>
      </c>
      <c r="L144" s="11">
        <f>('underlying numbers'!J144-'underlying numbers'!K144+('underlying numbers'!K144*0.05)+('underlying numbers'!L144*0.0025))/'underlying numbers'!J144</f>
        <v>0.31611749999999994</v>
      </c>
      <c r="M144" s="1">
        <v>3155</v>
      </c>
      <c r="N144" s="11">
        <f>('adjusted numbers'!M144-'adjusted numbers'!N144+('adjusted numbers'!N144*0.05)+('adjusted numbers'!O144*0.0025))/'adjusted numbers'!M144</f>
        <v>0.22972000000000004</v>
      </c>
      <c r="O144" s="11">
        <f>('underlying numbers'!M144-'underlying numbers'!N144+('underlying numbers'!N144*0.05)+('underlying numbers'!O144*0.0025))/'underlying numbers'!M144</f>
        <v>0.30576999999999999</v>
      </c>
      <c r="P144" s="1">
        <v>3112</v>
      </c>
      <c r="Q144" s="11">
        <f>('adjusted numbers'!P144-'adjusted numbers'!Q144+('adjusted numbers'!Q144*0.05)+('adjusted numbers'!R144*0.0025))/'adjusted numbers'!P144</f>
        <v>0.24593994162499994</v>
      </c>
      <c r="R144" s="11">
        <f>('underlying numbers'!P144-'underlying numbers'!Q144+('underlying numbers'!Q144*0.05)+('underlying numbers'!R144*0.0025))/'underlying numbers'!P144</f>
        <v>0.32899265450000004</v>
      </c>
      <c r="S144" s="1">
        <v>3309</v>
      </c>
      <c r="T144" s="11">
        <f>('adjusted numbers'!S144-'adjusted numbers'!T144+('adjusted numbers'!T144*0.05)+('adjusted numbers'!U144*0.0025))/'adjusted numbers'!S144</f>
        <v>0.26984887325000001</v>
      </c>
      <c r="U144" s="11">
        <f>('underlying numbers'!S144-'underlying numbers'!T144+('underlying numbers'!T144*0.05)+('underlying numbers'!U144*0.0025))/'underlying numbers'!S144</f>
        <v>0.36318975150000005</v>
      </c>
      <c r="V144" s="1">
        <v>3736</v>
      </c>
      <c r="W144" s="11">
        <f>('adjusted numbers'!V144-'adjusted numbers'!W144+('adjusted numbers'!W144*0.05)+('adjusted numbers'!X144*0.0025))/'adjusted numbers'!V144</f>
        <v>0.19100238175000001</v>
      </c>
      <c r="X144" s="11">
        <f>('underlying numbers'!V144-'underlying numbers'!W144+('underlying numbers'!W144*0.05)+('underlying numbers'!X144*0.0025))/'underlying numbers'!V144</f>
        <v>0.25038740750000005</v>
      </c>
      <c r="Y144" s="1">
        <v>3932</v>
      </c>
      <c r="Z144" s="11">
        <f>('adjusted numbers'!Y144-'adjusted numbers'!Z144+('adjusted numbers'!Z144*0.05)+('adjusted numbers'!AA144*0.0025))/'adjusted numbers'!Y144</f>
        <v>0.15043870787500008</v>
      </c>
      <c r="AA144" s="11">
        <f>('underlying numbers'!Y144-'underlying numbers'!Z144+('underlying numbers'!Z144*0.05)+('underlying numbers'!AA144*0.0025))/'underlying numbers'!Y144</f>
        <v>0.19240526425000007</v>
      </c>
      <c r="AB144" s="1">
        <v>4201</v>
      </c>
      <c r="AC144" s="11">
        <f>('adjusted numbers'!AB144-'adjusted numbers'!AC144+('adjusted numbers'!AC144*0.05)+('adjusted numbers'!AD144*0.0025))/'adjusted numbers'!AB144</f>
        <v>0.14955695537500002</v>
      </c>
      <c r="AD144" s="11">
        <f>('underlying numbers'!AB144-'underlying numbers'!AC144+('underlying numbers'!AC144*0.05)+('underlying numbers'!AD144*0.0025))/'underlying numbers'!AB144</f>
        <v>0.19117056124999998</v>
      </c>
      <c r="AE144" s="1">
        <v>4270</v>
      </c>
      <c r="AF144" s="11">
        <f>('adjusted numbers'!AE144-'adjusted numbers'!AF144+('adjusted numbers'!AF144*0.05)+('adjusted numbers'!AG144*0.0025))/'adjusted numbers'!AE144</f>
        <v>0.14056991887500009</v>
      </c>
      <c r="AG144" s="11">
        <f>('underlying numbers'!AE144-'underlying numbers'!AF144+('underlying numbers'!AF144*0.05)+('underlying numbers'!AG144*0.0025))/'underlying numbers'!AE144</f>
        <v>0.17833599975000006</v>
      </c>
    </row>
    <row r="145" spans="1:33" x14ac:dyDescent="0.25">
      <c r="A145" t="s">
        <v>298</v>
      </c>
      <c r="B145" t="s">
        <v>299</v>
      </c>
      <c r="C145" t="s">
        <v>285</v>
      </c>
      <c r="D145" s="1">
        <v>2749</v>
      </c>
      <c r="E145" s="11">
        <f>('adjusted numbers'!D145-'adjusted numbers'!E145+('adjusted numbers'!E145*0.05)+('adjusted numbers'!F145*0.0025))/'adjusted numbers'!D145</f>
        <v>0.19325375</v>
      </c>
      <c r="F145" s="11">
        <f>('underlying numbers'!D145-'underlying numbers'!E145+('underlying numbers'!E145*0.05)+('underlying numbers'!F145*0.0025))/'underlying numbers'!D145</f>
        <v>0.25359999999999994</v>
      </c>
      <c r="G145" s="1">
        <v>2740</v>
      </c>
      <c r="H145" s="11">
        <f>('adjusted numbers'!G145-'adjusted numbers'!H145+('adjusted numbers'!H145*0.05)+('adjusted numbers'!I145*0.0025))/'adjusted numbers'!G145</f>
        <v>0.17869999999999991</v>
      </c>
      <c r="I145" s="11">
        <f>('underlying numbers'!G145-'underlying numbers'!H145+('underlying numbers'!H145*0.05)+('underlying numbers'!I145*0.0025))/'underlying numbers'!G145</f>
        <v>0.23279749999999991</v>
      </c>
      <c r="J145" s="1">
        <v>3170</v>
      </c>
      <c r="K145" s="11">
        <f>('adjusted numbers'!J145-'adjusted numbers'!K145+('adjusted numbers'!K145*0.05)+('adjusted numbers'!L145*0.0025))/'adjusted numbers'!J145</f>
        <v>0.25035749999999996</v>
      </c>
      <c r="L145" s="11">
        <f>('underlying numbers'!J145-'underlying numbers'!K145+('underlying numbers'!K145*0.05)+('underlying numbers'!L145*0.0025))/'underlying numbers'!J145</f>
        <v>0.33534249999999999</v>
      </c>
      <c r="M145" s="1">
        <v>3288</v>
      </c>
      <c r="N145" s="11">
        <f>('adjusted numbers'!M145-'adjusted numbers'!N145+('adjusted numbers'!N145*0.05)+('adjusted numbers'!O145*0.0025))/'adjusted numbers'!M145</f>
        <v>0.279555</v>
      </c>
      <c r="O145" s="11">
        <f>('underlying numbers'!M145-'underlying numbers'!N145+('underlying numbers'!N145*0.05)+('underlying numbers'!O145*0.0025))/'underlying numbers'!M145</f>
        <v>0.3771275</v>
      </c>
      <c r="P145" s="1">
        <v>3420</v>
      </c>
      <c r="Q145" s="11">
        <f>('adjusted numbers'!P145-'adjusted numbers'!Q145+('adjusted numbers'!Q145*0.05)+('adjusted numbers'!R145*0.0025))/'adjusted numbers'!P145</f>
        <v>0.30010160275000003</v>
      </c>
      <c r="R145" s="11">
        <f>('underlying numbers'!P145-'underlying numbers'!Q145+('underlying numbers'!Q145*0.05)+('underlying numbers'!R145*0.0025))/'underlying numbers'!P145</f>
        <v>0.40652703899999998</v>
      </c>
      <c r="S145" s="1">
        <v>3507</v>
      </c>
      <c r="T145" s="11">
        <f>('adjusted numbers'!S145-'adjusted numbers'!T145+('adjusted numbers'!T145*0.05)+('adjusted numbers'!U145*0.0025))/'adjusted numbers'!S145</f>
        <v>0.27839181087499992</v>
      </c>
      <c r="U145" s="11">
        <f>('underlying numbers'!S145-'underlying numbers'!T145+('underlying numbers'!T145*0.05)+('underlying numbers'!U145*0.0025))/'underlying numbers'!S145</f>
        <v>0.37543630324999999</v>
      </c>
      <c r="V145" s="1">
        <v>3462</v>
      </c>
      <c r="W145" s="11">
        <f>('adjusted numbers'!V145-'adjusted numbers'!W145+('adjusted numbers'!W145*0.05)+('adjusted numbers'!X145*0.0025))/'adjusted numbers'!V145</f>
        <v>0.16966964062500001</v>
      </c>
      <c r="X145" s="11">
        <f>('underlying numbers'!V145-'underlying numbers'!W145+('underlying numbers'!W145*0.05)+('underlying numbers'!X145*0.0025))/'underlying numbers'!V145</f>
        <v>0.21999713049999997</v>
      </c>
      <c r="Y145" s="1">
        <v>3522</v>
      </c>
      <c r="Z145" s="11">
        <f>('adjusted numbers'!Y145-'adjusted numbers'!Z145+('adjusted numbers'!Z145*0.05)+('adjusted numbers'!AA145*0.0025))/'adjusted numbers'!Y145</f>
        <v>0.12874502350000003</v>
      </c>
      <c r="AA145" s="11">
        <f>('underlying numbers'!Y145-'underlying numbers'!Z145+('underlying numbers'!Z145*0.05)+('underlying numbers'!AA145*0.0025))/'underlying numbers'!Y145</f>
        <v>0.16147358349999999</v>
      </c>
      <c r="AB145" s="1">
        <v>4068</v>
      </c>
      <c r="AC145" s="11">
        <f>('adjusted numbers'!AB145-'adjusted numbers'!AC145+('adjusted numbers'!AC145*0.05)+('adjusted numbers'!AD145*0.0025))/'adjusted numbers'!AB145</f>
        <v>0.10421921662500003</v>
      </c>
      <c r="AD145" s="11">
        <f>('underlying numbers'!AB145-'underlying numbers'!AC145+('underlying numbers'!AC145*0.05)+('underlying numbers'!AD145*0.0025))/'underlying numbers'!AB145</f>
        <v>0.1264288430000001</v>
      </c>
      <c r="AE145" s="1">
        <v>4364</v>
      </c>
      <c r="AF145" s="11">
        <f>('adjusted numbers'!AE145-'adjusted numbers'!AF145+('adjusted numbers'!AF145*0.05)+('adjusted numbers'!AG145*0.0025))/'adjusted numbers'!AE145</f>
        <v>0.12951079249999997</v>
      </c>
      <c r="AG145" s="11">
        <f>('underlying numbers'!AE145-'underlying numbers'!AF145+('underlying numbers'!AF145*0.05)+('underlying numbers'!AG145*0.0025))/'underlying numbers'!AE145</f>
        <v>0.16257794249999991</v>
      </c>
    </row>
    <row r="146" spans="1:33" x14ac:dyDescent="0.25">
      <c r="A146" t="s">
        <v>300</v>
      </c>
      <c r="B146" t="s">
        <v>301</v>
      </c>
      <c r="C146" t="s">
        <v>285</v>
      </c>
      <c r="D146" s="1">
        <v>1919</v>
      </c>
      <c r="E146" s="11">
        <f>('adjusted numbers'!D146-'adjusted numbers'!E146+('adjusted numbers'!E146*0.05)+('adjusted numbers'!F146*0.0025))/'adjusted numbers'!D146</f>
        <v>0.15678749999999997</v>
      </c>
      <c r="F146" s="11">
        <f>('underlying numbers'!D146-'underlying numbers'!E146+('underlying numbers'!E146*0.05)+('underlying numbers'!F146*0.0025))/'underlying numbers'!D146</f>
        <v>0.20143</v>
      </c>
      <c r="G146" s="1">
        <v>1993</v>
      </c>
      <c r="H146" s="11">
        <f>('adjusted numbers'!G146-'adjusted numbers'!H146+('adjusted numbers'!H146*0.05)+('adjusted numbers'!I146*0.0025))/'adjusted numbers'!G146</f>
        <v>0.16016624999999998</v>
      </c>
      <c r="I146" s="11">
        <f>('underlying numbers'!G146-'underlying numbers'!H146+('underlying numbers'!H146*0.05)+('underlying numbers'!I146*0.0025))/'underlying numbers'!G146</f>
        <v>0.20630000000000009</v>
      </c>
      <c r="J146" s="1">
        <v>2123</v>
      </c>
      <c r="K146" s="11">
        <f>('adjusted numbers'!J146-'adjusted numbers'!K146+('adjusted numbers'!K146*0.05)+('adjusted numbers'!L146*0.0025))/'adjusted numbers'!J146</f>
        <v>0.20135749999999997</v>
      </c>
      <c r="L146" s="11">
        <f>('underlying numbers'!J146-'underlying numbers'!K146+('underlying numbers'!K146*0.05)+('underlying numbers'!L146*0.0025))/'underlying numbers'!J146</f>
        <v>0.26527749999999994</v>
      </c>
      <c r="M146" s="1">
        <v>2121</v>
      </c>
      <c r="N146" s="11">
        <f>('adjusted numbers'!M146-'adjusted numbers'!N146+('adjusted numbers'!N146*0.05)+('adjusted numbers'!O146*0.0025))/'adjusted numbers'!M146</f>
        <v>0.20537750000000002</v>
      </c>
      <c r="O146" s="11">
        <f>('underlying numbers'!M146-'underlying numbers'!N146+('underlying numbers'!N146*0.05)+('underlying numbers'!O146*0.0025))/'underlying numbers'!M146</f>
        <v>0.27105250000000003</v>
      </c>
      <c r="P146" s="1">
        <v>2005</v>
      </c>
      <c r="Q146" s="11">
        <f>('adjusted numbers'!P146-'adjusted numbers'!Q146+('adjusted numbers'!Q146*0.05)+('adjusted numbers'!R146*0.0025))/'adjusted numbers'!P146</f>
        <v>0.23078180662500006</v>
      </c>
      <c r="R146" s="11">
        <f>('underlying numbers'!P146-'underlying numbers'!Q146+('underlying numbers'!Q146*0.05)+('underlying numbers'!R146*0.0025))/'underlying numbers'!P146</f>
        <v>0.30739278399999997</v>
      </c>
      <c r="S146" s="1">
        <v>2477</v>
      </c>
      <c r="T146" s="11">
        <f>('adjusted numbers'!S146-'adjusted numbers'!T146+('adjusted numbers'!T146*0.05)+('adjusted numbers'!U146*0.0025))/'adjusted numbers'!S146</f>
        <v>0.23074784625</v>
      </c>
      <c r="U146" s="11">
        <f>('underlying numbers'!S146-'underlying numbers'!T146+('underlying numbers'!T146*0.05)+('underlying numbers'!U146*0.0025))/'underlying numbers'!S146</f>
        <v>0.30734351175000002</v>
      </c>
      <c r="V146" s="1">
        <v>2431</v>
      </c>
      <c r="W146" s="11">
        <f>('adjusted numbers'!V146-'adjusted numbers'!W146+('adjusted numbers'!W146*0.05)+('adjusted numbers'!X146*0.0025))/'adjusted numbers'!V146</f>
        <v>0.20870142961876839</v>
      </c>
      <c r="X146" s="11">
        <f>('underlying numbers'!V146-'underlying numbers'!W146+('underlying numbers'!W146*0.05)+('underlying numbers'!X146*0.0025))/'underlying numbers'!V146</f>
        <v>0.27578629032258067</v>
      </c>
      <c r="Y146" s="1">
        <v>2634</v>
      </c>
      <c r="Z146" s="11">
        <f>('adjusted numbers'!Y146-'adjusted numbers'!Z146+('adjusted numbers'!Z146*0.05)+('adjusted numbers'!AA146*0.0025))/'adjusted numbers'!Y146</f>
        <v>0.14693379862499992</v>
      </c>
      <c r="AA146" s="11">
        <f>('underlying numbers'!Y146-'underlying numbers'!Z146+('underlying numbers'!Z146*0.05)+('underlying numbers'!AA146*0.0025))/'underlying numbers'!Y146</f>
        <v>0.18748000074999996</v>
      </c>
      <c r="AB146" s="1">
        <v>2714</v>
      </c>
      <c r="AC146" s="11">
        <f>('adjusted numbers'!AB146-'adjusted numbers'!AC146+('adjusted numbers'!AC146*0.05)+('adjusted numbers'!AD146*0.0025))/'adjusted numbers'!AB146</f>
        <v>0.15197954124999999</v>
      </c>
      <c r="AD146" s="11">
        <f>('underlying numbers'!AB146-'underlying numbers'!AC146+('underlying numbers'!AC146*0.05)+('underlying numbers'!AD146*0.0025))/'underlying numbers'!AB146</f>
        <v>0.19470890349999992</v>
      </c>
      <c r="AE146" s="1">
        <v>2901</v>
      </c>
      <c r="AF146" s="11">
        <f>('adjusted numbers'!AE146-'adjusted numbers'!AF146+('adjusted numbers'!AF146*0.05)+('adjusted numbers'!AG146*0.0025))/'adjusted numbers'!AE146</f>
        <v>0.12408563462499994</v>
      </c>
      <c r="AG146" s="11">
        <f>('underlying numbers'!AE146-'underlying numbers'!AF146+('underlying numbers'!AF146*0.05)+('underlying numbers'!AG146*0.0025))/'underlying numbers'!AE146</f>
        <v>0.15481123549999987</v>
      </c>
    </row>
    <row r="147" spans="1:33" x14ac:dyDescent="0.25">
      <c r="A147" t="s">
        <v>302</v>
      </c>
      <c r="B147" t="s">
        <v>303</v>
      </c>
      <c r="C147" t="s">
        <v>285</v>
      </c>
      <c r="D147" s="1">
        <v>4129</v>
      </c>
      <c r="E147" s="11">
        <f>('adjusted numbers'!D147-'adjusted numbers'!E147+('adjusted numbers'!E147*0.05)+('adjusted numbers'!F147*0.0025))/'adjusted numbers'!D147</f>
        <v>0.17534625000000001</v>
      </c>
      <c r="F147" s="11">
        <f>('underlying numbers'!D147-'underlying numbers'!E147+('underlying numbers'!E147*0.05)+('underlying numbers'!F147*0.0025))/'underlying numbers'!D147</f>
        <v>0.22797750000000003</v>
      </c>
      <c r="G147" s="1">
        <v>3886</v>
      </c>
      <c r="H147" s="11">
        <f>('adjusted numbers'!G147-'adjusted numbers'!H147+('adjusted numbers'!H147*0.05)+('adjusted numbers'!I147*0.0025))/'adjusted numbers'!G147</f>
        <v>0.17609</v>
      </c>
      <c r="I147" s="11">
        <f>('underlying numbers'!G147-'underlying numbers'!H147+('underlying numbers'!H147*0.05)+('underlying numbers'!I147*0.0025))/'underlying numbers'!G147</f>
        <v>0.22908750000000008</v>
      </c>
      <c r="J147" s="1">
        <v>4209</v>
      </c>
      <c r="K147" s="11">
        <f>('adjusted numbers'!J147-'adjusted numbers'!K147+('adjusted numbers'!K147*0.05)+('adjusted numbers'!L147*0.0025))/'adjusted numbers'!J147</f>
        <v>0.17685999999999996</v>
      </c>
      <c r="L147" s="11">
        <f>('underlying numbers'!J147-'underlying numbers'!K147+('underlying numbers'!K147*0.05)+('underlying numbers'!L147*0.0025))/'underlying numbers'!J147</f>
        <v>0.23024999999999998</v>
      </c>
      <c r="M147" s="1">
        <v>4181</v>
      </c>
      <c r="N147" s="11">
        <f>('adjusted numbers'!M147-'adjusted numbers'!N147+('adjusted numbers'!N147*0.05)+('adjusted numbers'!O147*0.0025))/'adjusted numbers'!M147</f>
        <v>0.20205625000000002</v>
      </c>
      <c r="O147" s="11">
        <f>('underlying numbers'!M147-'underlying numbers'!N147+('underlying numbers'!N147*0.05)+('underlying numbers'!O147*0.0025))/'underlying numbers'!M147</f>
        <v>0.26629750000000002</v>
      </c>
      <c r="P147" s="1">
        <v>4302</v>
      </c>
      <c r="Q147" s="11">
        <f>('adjusted numbers'!P147-'adjusted numbers'!Q147+('adjusted numbers'!Q147*0.05)+('adjusted numbers'!R147*0.0025))/'adjusted numbers'!P147</f>
        <v>0.20407363825000002</v>
      </c>
      <c r="R147" s="11">
        <f>('underlying numbers'!P147-'underlying numbers'!Q147+('underlying numbers'!Q147*0.05)+('underlying numbers'!R147*0.0025))/'underlying numbers'!P147</f>
        <v>0.26921366850000006</v>
      </c>
      <c r="S147" s="1">
        <v>4081</v>
      </c>
      <c r="T147" s="11">
        <f>('adjusted numbers'!S147-'adjusted numbers'!T147+('adjusted numbers'!T147*0.05)+('adjusted numbers'!U147*0.0025))/'adjusted numbers'!S147</f>
        <v>0.20125035374999992</v>
      </c>
      <c r="U147" s="11">
        <f>('underlying numbers'!S147-'underlying numbers'!T147+('underlying numbers'!T147*0.05)+('underlying numbers'!U147*0.0025))/'underlying numbers'!S147</f>
        <v>0.26517649524999998</v>
      </c>
      <c r="V147" s="1">
        <v>5228</v>
      </c>
      <c r="W147" s="11">
        <f>('adjusted numbers'!V147-'adjusted numbers'!W147+('adjusted numbers'!W147*0.05)+('adjusted numbers'!X147*0.0025))/'adjusted numbers'!V147</f>
        <v>0.14656850574999997</v>
      </c>
      <c r="X147" s="11">
        <f>('underlying numbers'!V147-'underlying numbers'!W147+('underlying numbers'!W147*0.05)+('underlying numbers'!X147*0.0025))/'underlying numbers'!V147</f>
        <v>0.18698693799999996</v>
      </c>
      <c r="Y147" s="1">
        <v>5027</v>
      </c>
      <c r="Z147" s="11">
        <f>('adjusted numbers'!Y147-'adjusted numbers'!Z147+('adjusted numbers'!Z147*0.05)+('adjusted numbers'!AA147*0.0025))/'adjusted numbers'!Y147</f>
        <v>0.12858463449999996</v>
      </c>
      <c r="AA147" s="11">
        <f>('underlying numbers'!Y147-'underlying numbers'!Z147+('underlying numbers'!Z147*0.05)+('underlying numbers'!AA147*0.0025))/'underlying numbers'!Y147</f>
        <v>0.16126465874999996</v>
      </c>
      <c r="AB147" s="1">
        <v>5231</v>
      </c>
      <c r="AC147" s="11">
        <f>('adjusted numbers'!AB147-'adjusted numbers'!AC147+('adjusted numbers'!AC147*0.05)+('adjusted numbers'!AD147*0.0025))/'adjusted numbers'!AB147</f>
        <v>0.13269407850000001</v>
      </c>
      <c r="AD147" s="11">
        <f>('underlying numbers'!AB147-'underlying numbers'!AC147+('underlying numbers'!AC147*0.05)+('underlying numbers'!AD147*0.0025))/'underlying numbers'!AB147</f>
        <v>0.16713493049999997</v>
      </c>
      <c r="AE147" s="1">
        <v>5499</v>
      </c>
      <c r="AF147" s="11">
        <f>('adjusted numbers'!AE147-'adjusted numbers'!AF147+('adjusted numbers'!AF147*0.05)+('adjusted numbers'!AG147*0.0025))/'adjusted numbers'!AE147</f>
        <v>0.14817168625000007</v>
      </c>
      <c r="AG147" s="11">
        <f>('underlying numbers'!AE147-'underlying numbers'!AF147+('underlying numbers'!AF147*0.05)+('underlying numbers'!AG147*0.0025))/'underlying numbers'!AE147</f>
        <v>0.18926755575000012</v>
      </c>
    </row>
    <row r="148" spans="1:33" x14ac:dyDescent="0.25">
      <c r="A148" t="s">
        <v>304</v>
      </c>
      <c r="B148" t="s">
        <v>305</v>
      </c>
      <c r="C148" t="s">
        <v>285</v>
      </c>
      <c r="D148" s="1">
        <v>2923</v>
      </c>
      <c r="E148" s="11">
        <f>('adjusted numbers'!D148-'adjusted numbers'!E148+('adjusted numbers'!E148*0.05)+('adjusted numbers'!F148*0.0025))/'adjusted numbers'!D148</f>
        <v>0.34265750000000006</v>
      </c>
      <c r="F148" s="11">
        <f>('underlying numbers'!D148-'underlying numbers'!E148+('underlying numbers'!E148*0.05)+('underlying numbers'!F148*0.0025))/'underlying numbers'!D148</f>
        <v>0.46747</v>
      </c>
      <c r="G148" s="1">
        <v>2320</v>
      </c>
      <c r="H148" s="11">
        <f>('adjusted numbers'!G148-'adjusted numbers'!H148+('adjusted numbers'!H148*0.05)+('adjusted numbers'!I148*0.0025))/'adjusted numbers'!G148</f>
        <v>0.19536124999999993</v>
      </c>
      <c r="I148" s="11">
        <f>('underlying numbers'!G148-'underlying numbers'!H148+('underlying numbers'!H148*0.05)+('underlying numbers'!I148*0.0025))/'underlying numbers'!G148</f>
        <v>0.25668249999999992</v>
      </c>
      <c r="J148" s="1">
        <v>2202</v>
      </c>
      <c r="K148" s="11">
        <f>('adjusted numbers'!J148-'adjusted numbers'!K148+('adjusted numbers'!K148*0.05)+('adjusted numbers'!L148*0.0025))/'adjusted numbers'!J148</f>
        <v>0.20666750000000006</v>
      </c>
      <c r="L148" s="11">
        <f>('underlying numbers'!J148-'underlying numbers'!K148+('underlying numbers'!K148*0.05)+('underlying numbers'!L148*0.0025))/'underlying numbers'!J148</f>
        <v>0.2728775</v>
      </c>
      <c r="M148" s="1">
        <v>2696</v>
      </c>
      <c r="N148" s="11">
        <f>('adjusted numbers'!M148-'adjusted numbers'!N148+('adjusted numbers'!N148*0.05)+('adjusted numbers'!O148*0.0025))/'adjusted numbers'!M148</f>
        <v>0.26361874999999996</v>
      </c>
      <c r="O148" s="11">
        <f>('underlying numbers'!M148-'underlying numbers'!N148+('underlying numbers'!N148*0.05)+('underlying numbers'!O148*0.0025))/'underlying numbers'!M148</f>
        <v>0.35431499999999999</v>
      </c>
      <c r="P148" s="1">
        <v>2593</v>
      </c>
      <c r="Q148" s="11">
        <f>('adjusted numbers'!P148-'adjusted numbers'!Q148+('adjusted numbers'!Q148*0.05)+('adjusted numbers'!R148*0.0025))/'adjusted numbers'!P148</f>
        <v>0.24795939587500007</v>
      </c>
      <c r="R148" s="11">
        <f>('underlying numbers'!P148-'underlying numbers'!Q148+('underlying numbers'!Q148*0.05)+('underlying numbers'!R148*0.0025))/'underlying numbers'!P148</f>
        <v>0.33190125250000002</v>
      </c>
      <c r="S148" s="1">
        <v>2569</v>
      </c>
      <c r="T148" s="11">
        <f>('adjusted numbers'!S148-'adjusted numbers'!T148+('adjusted numbers'!T148*0.05)+('adjusted numbers'!U148*0.0025))/'adjusted numbers'!S148</f>
        <v>0.23300650649999985</v>
      </c>
      <c r="U148" s="11">
        <f>('underlying numbers'!S148-'underlying numbers'!T148+('underlying numbers'!T148*0.05)+('underlying numbers'!U148*0.0025))/'underlying numbers'!S148</f>
        <v>0.31050504099999987</v>
      </c>
      <c r="V148" s="1">
        <v>2692</v>
      </c>
      <c r="W148" s="11">
        <f>('adjusted numbers'!V148-'adjusted numbers'!W148+('adjusted numbers'!W148*0.05)+('adjusted numbers'!X148*0.0025))/'adjusted numbers'!V148</f>
        <v>0.19720333137499998</v>
      </c>
      <c r="X148" s="11">
        <f>('underlying numbers'!V148-'underlying numbers'!W148+('underlying numbers'!W148*0.05)+('underlying numbers'!X148*0.0025))/'underlying numbers'!V148</f>
        <v>0.25931098399999991</v>
      </c>
      <c r="Y148" s="1">
        <v>2846</v>
      </c>
      <c r="Z148" s="11">
        <f>('adjusted numbers'!Y148-'adjusted numbers'!Z148+('adjusted numbers'!Z148*0.05)+('adjusted numbers'!AA148*0.0025))/'adjusted numbers'!Y148</f>
        <v>0.18914048524999988</v>
      </c>
      <c r="AA148" s="11">
        <f>('underlying numbers'!Y148-'underlying numbers'!Z148+('underlying numbers'!Z148*0.05)+('underlying numbers'!AA148*0.0025))/'underlying numbers'!Y148</f>
        <v>0.24778728099999991</v>
      </c>
      <c r="AB148" s="1">
        <v>2811</v>
      </c>
      <c r="AC148" s="11">
        <f>('adjusted numbers'!AB148-'adjusted numbers'!AC148+('adjusted numbers'!AC148*0.05)+('adjusted numbers'!AD148*0.0025))/'adjusted numbers'!AB148</f>
        <v>0.13063149100000004</v>
      </c>
      <c r="AD148" s="11">
        <f>('underlying numbers'!AB148-'underlying numbers'!AC148+('underlying numbers'!AC148*0.05)+('underlying numbers'!AD148*0.0025))/'underlying numbers'!AB148</f>
        <v>0.16417740075000001</v>
      </c>
      <c r="AE148" s="1">
        <v>3004</v>
      </c>
      <c r="AF148" s="11">
        <f>('adjusted numbers'!AE148-'adjusted numbers'!AF148+('adjusted numbers'!AF148*0.05)+('adjusted numbers'!AG148*0.0025))/'adjusted numbers'!AE148</f>
        <v>0.10335215049999996</v>
      </c>
      <c r="AG148" s="11">
        <f>('underlying numbers'!AE148-'underlying numbers'!AF148+('underlying numbers'!AF148*0.05)+('underlying numbers'!AG148*0.0025))/'underlying numbers'!AE148</f>
        <v>0.12517553249999999</v>
      </c>
    </row>
    <row r="149" spans="1:33" s="4" customFormat="1" x14ac:dyDescent="0.25">
      <c r="A149" s="4" t="s">
        <v>456</v>
      </c>
      <c r="B149" s="4" t="s">
        <v>433</v>
      </c>
      <c r="C149" t="s">
        <v>285</v>
      </c>
      <c r="D149" s="5">
        <f>SUM(D138:D148)</f>
        <v>35485</v>
      </c>
      <c r="E149" s="11">
        <f>('adjusted numbers'!D149-'adjusted numbers'!E149+('adjusted numbers'!E149*0.05)+('adjusted numbers'!F149*0.0025))/'adjusted numbers'!D149</f>
        <v>0.20308198714245451</v>
      </c>
      <c r="F149" s="11">
        <f>('underlying numbers'!D149-'underlying numbers'!E149+('underlying numbers'!E149*0.05)+('underlying numbers'!F149*0.0025))/'underlying numbers'!D149</f>
        <v>0.26767169768916443</v>
      </c>
      <c r="G149" s="5">
        <f t="shared" ref="G149:AE149" si="19">SUM(G138:G148)</f>
        <v>34113</v>
      </c>
      <c r="H149" s="11">
        <f>('adjusted numbers'!G149-'adjusted numbers'!H149+('adjusted numbers'!H149*0.05)+('adjusted numbers'!I149*0.0025))/'adjusted numbers'!G149</f>
        <v>0.19598409884061796</v>
      </c>
      <c r="I149" s="11">
        <f>('underlying numbers'!G149-'underlying numbers'!H149+('underlying numbers'!H149*0.05)+('underlying numbers'!I149*0.0025))/'underlying numbers'!G149</f>
        <v>0.2575366989857239</v>
      </c>
      <c r="J149" s="5">
        <f t="shared" si="19"/>
        <v>34977</v>
      </c>
      <c r="K149" s="11">
        <f>('adjusted numbers'!J149-'adjusted numbers'!K149+('adjusted numbers'!K149*0.05)+('adjusted numbers'!L149*0.0025))/'adjusted numbers'!J149</f>
        <v>0.20522760664150724</v>
      </c>
      <c r="L149" s="11">
        <f>('underlying numbers'!J149-'underlying numbers'!K149+('underlying numbers'!K149*0.05)+('underlying numbers'!L149*0.0025))/'underlying numbers'!J149</f>
        <v>0.27075384652771817</v>
      </c>
      <c r="M149" s="5">
        <f t="shared" si="19"/>
        <v>34227</v>
      </c>
      <c r="N149" s="11">
        <f>('adjusted numbers'!M149-'adjusted numbers'!N149+('adjusted numbers'!N149*0.05)+('adjusted numbers'!O149*0.0025))/'adjusted numbers'!M149</f>
        <v>0.20712889049580743</v>
      </c>
      <c r="O149" s="11">
        <f>('underlying numbers'!M149-'underlying numbers'!N149+('underlying numbers'!N149*0.05)+('underlying numbers'!O149*0.0025))/'underlying numbers'!M149</f>
        <v>0.27347549003710525</v>
      </c>
      <c r="P149" s="5">
        <f t="shared" si="19"/>
        <v>33454</v>
      </c>
      <c r="Q149" s="11">
        <f>('adjusted numbers'!P149-'adjusted numbers'!Q149+('adjusted numbers'!Q149*0.05)+('adjusted numbers'!R149*0.0025))/'adjusted numbers'!P149</f>
        <v>0.23220295332859306</v>
      </c>
      <c r="R149" s="11">
        <f>('underlying numbers'!P149-'underlying numbers'!Q149+('underlying numbers'!Q149*0.05)+('underlying numbers'!R149*0.0025))/'underlying numbers'!P149</f>
        <v>0.30936682144012678</v>
      </c>
      <c r="S149" s="5">
        <f t="shared" si="19"/>
        <v>36202</v>
      </c>
      <c r="T149" s="11">
        <f>('adjusted numbers'!S149-'adjusted numbers'!T149+('adjusted numbers'!T149*0.05)+('adjusted numbers'!U149*0.0025))/'adjusted numbers'!S149</f>
        <v>0.23377179661039102</v>
      </c>
      <c r="U149" s="11">
        <f>('underlying numbers'!S149-'underlying numbers'!T149+('underlying numbers'!T149*0.05)+('underlying numbers'!U149*0.0025))/'underlying numbers'!S149</f>
        <v>0.31161221683496076</v>
      </c>
      <c r="V149" s="5">
        <f t="shared" si="19"/>
        <v>39712</v>
      </c>
      <c r="W149" s="11">
        <f>('adjusted numbers'!V149-'adjusted numbers'!W149+('adjusted numbers'!W149*0.05)+('adjusted numbers'!X149*0.0025))/'adjusted numbers'!V149</f>
        <v>0.17638760050540178</v>
      </c>
      <c r="X149" s="11">
        <f>('underlying numbers'!V149-'underlying numbers'!W149+('underlying numbers'!W149*0.05)+('underlying numbers'!X149*0.0025))/'underlying numbers'!V149</f>
        <v>0.22954761103509205</v>
      </c>
      <c r="Y149" s="5">
        <f t="shared" si="19"/>
        <v>40523</v>
      </c>
      <c r="Z149" s="11">
        <f>('adjusted numbers'!Y149-'adjusted numbers'!Z149+('adjusted numbers'!Z149*0.05)+('adjusted numbers'!AA149*0.0025))/'adjusted numbers'!Y149</f>
        <v>0.14618636188293996</v>
      </c>
      <c r="AA149" s="11">
        <f>('underlying numbers'!Y149-'underlying numbers'!Z149+('underlying numbers'!Z149*0.05)+('underlying numbers'!AA149*0.0025))/'underlying numbers'!Y149</f>
        <v>0.18639130661896941</v>
      </c>
      <c r="AB149" s="5">
        <f t="shared" si="19"/>
        <v>41888</v>
      </c>
      <c r="AC149" s="11">
        <f>('adjusted numbers'!AB149-'adjusted numbers'!AC149+('adjusted numbers'!AC149*0.05)+('adjusted numbers'!AD149*0.0025))/'adjusted numbers'!AB149</f>
        <v>0.13175384811761445</v>
      </c>
      <c r="AD149" s="11">
        <f>('underlying numbers'!AB149-'underlying numbers'!AC149+('underlying numbers'!AC149*0.05)+('underlying numbers'!AD149*0.0025))/'underlying numbers'!AB149</f>
        <v>0.16576681321557507</v>
      </c>
      <c r="AE149" s="5">
        <f t="shared" si="19"/>
        <v>44138</v>
      </c>
      <c r="AF149" s="11">
        <f>('adjusted numbers'!AE149-'adjusted numbers'!AF149+('adjusted numbers'!AF149*0.05)+('adjusted numbers'!AG149*0.0025))/'adjusted numbers'!AE149</f>
        <v>0.1256577039560639</v>
      </c>
      <c r="AG149" s="11">
        <f>('underlying numbers'!AE149-'underlying numbers'!AF149+('underlying numbers'!AF149*0.05)+('underlying numbers'!AG149*0.0025))/'underlying numbers'!AE149</f>
        <v>0.15705247460303484</v>
      </c>
    </row>
    <row r="150" spans="1:33" x14ac:dyDescent="0.25">
      <c r="A150" t="s">
        <v>306</v>
      </c>
      <c r="B150" t="s">
        <v>307</v>
      </c>
      <c r="C150" t="s">
        <v>308</v>
      </c>
      <c r="D150" s="1">
        <v>1238</v>
      </c>
      <c r="E150" s="11">
        <f>('adjusted numbers'!D150-'adjusted numbers'!E150+('adjusted numbers'!E150*0.05)+('adjusted numbers'!F150*0.0025))/'adjusted numbers'!D150</f>
        <v>0.10926999999999991</v>
      </c>
      <c r="F150" s="11">
        <f>('underlying numbers'!D150-'underlying numbers'!E150+('underlying numbers'!E150*0.05)+('underlying numbers'!F150*0.0025))/'underlying numbers'!D150</f>
        <v>0.13357499999999989</v>
      </c>
      <c r="G150" s="1">
        <v>1301</v>
      </c>
      <c r="H150" s="11">
        <f>('adjusted numbers'!G150-'adjusted numbers'!H150+('adjusted numbers'!H150*0.05)+('adjusted numbers'!I150*0.0025))/'adjusted numbers'!G150</f>
        <v>0.10467000000000007</v>
      </c>
      <c r="I150" s="11">
        <f>('underlying numbers'!G150-'underlying numbers'!H150+('underlying numbers'!H150*0.05)+('underlying numbers'!I150*0.0025))/'underlying numbers'!G150</f>
        <v>0.12701750000000001</v>
      </c>
      <c r="J150" s="1">
        <v>1200</v>
      </c>
      <c r="K150" s="11">
        <f>('adjusted numbers'!J150-'adjusted numbers'!K150+('adjusted numbers'!K150*0.05)+('adjusted numbers'!L150*0.0025))/'adjusted numbers'!J150</f>
        <v>0.11323749999999996</v>
      </c>
      <c r="L150" s="11">
        <f>('underlying numbers'!J150-'underlying numbers'!K150+('underlying numbers'!K150*0.05)+('underlying numbers'!L150*0.0025))/'underlying numbers'!J150</f>
        <v>0.1392449999999999</v>
      </c>
      <c r="M150" s="1">
        <v>1139</v>
      </c>
      <c r="N150" s="11">
        <f>('adjusted numbers'!M150-'adjusted numbers'!N150+('adjusted numbers'!N150*0.05)+('adjusted numbers'!O150*0.0025))/'adjusted numbers'!M150</f>
        <v>0.12382750000000005</v>
      </c>
      <c r="O150" s="11">
        <f>('underlying numbers'!M150-'underlying numbers'!N150+('underlying numbers'!N150*0.05)+('underlying numbers'!O150*0.0025))/'underlying numbers'!M150</f>
        <v>0.15438499999999994</v>
      </c>
      <c r="P150" s="1">
        <v>1107</v>
      </c>
      <c r="Q150" s="11">
        <f>('adjusted numbers'!P150-'adjusted numbers'!Q150+('adjusted numbers'!Q150*0.05)+('adjusted numbers'!R150*0.0025))/'adjusted numbers'!P150</f>
        <v>0.11757225549999993</v>
      </c>
      <c r="R150" s="11">
        <f>('underlying numbers'!P150-'underlying numbers'!Q150+('underlying numbers'!Q150*0.05)+('underlying numbers'!R150*0.0025))/'underlying numbers'!P150</f>
        <v>0.14547423774999993</v>
      </c>
      <c r="S150" s="1">
        <v>1081</v>
      </c>
      <c r="T150" s="11">
        <f>('adjusted numbers'!S150-'adjusted numbers'!T150+('adjusted numbers'!T150*0.05)+('adjusted numbers'!U150*0.0025))/'adjusted numbers'!S150</f>
        <v>0.11855111462499998</v>
      </c>
      <c r="U150" s="11">
        <f>('underlying numbers'!S150-'underlying numbers'!T150+('underlying numbers'!T150*0.05)+('underlying numbers'!U150*0.0025))/'underlying numbers'!S150</f>
        <v>0.14688714800000002</v>
      </c>
      <c r="V150" s="1">
        <v>1116</v>
      </c>
      <c r="W150" s="11">
        <f>('adjusted numbers'!V150-'adjusted numbers'!W150+('adjusted numbers'!W150*0.05)+('adjusted numbers'!X150*0.0025))/'adjusted numbers'!V150</f>
        <v>0.10814628750000004</v>
      </c>
      <c r="X150" s="11">
        <f>('underlying numbers'!V150-'underlying numbers'!W150+('underlying numbers'!W150*0.05)+('underlying numbers'!X150*0.0025))/'underlying numbers'!V150</f>
        <v>0.13199597650000006</v>
      </c>
      <c r="Y150" s="1">
        <v>1142</v>
      </c>
      <c r="Z150" s="11">
        <f>('adjusted numbers'!Y150-'adjusted numbers'!Z150+('adjusted numbers'!Z150*0.05)+('adjusted numbers'!AA150*0.0025))/'adjusted numbers'!Y150</f>
        <v>9.5274737999999956E-2</v>
      </c>
      <c r="AA150" s="11">
        <f>('underlying numbers'!Y150-'underlying numbers'!Z150+('underlying numbers'!Z150*0.05)+('underlying numbers'!AA150*0.0025))/'underlying numbers'!Y150</f>
        <v>0.11358800450000003</v>
      </c>
      <c r="AB150" s="1">
        <v>1179</v>
      </c>
      <c r="AC150" s="11">
        <f>('adjusted numbers'!AB150-'adjusted numbers'!AC150+('adjusted numbers'!AC150*0.05)+('adjusted numbers'!AD150*0.0025))/'adjusted numbers'!AB150</f>
        <v>9.4429580375000044E-2</v>
      </c>
      <c r="AD150" s="11">
        <f>('underlying numbers'!AB150-'underlying numbers'!AC150+('underlying numbers'!AC150*0.05)+('underlying numbers'!AD150*0.0025))/'underlying numbers'!AB150</f>
        <v>0.11234517775000004</v>
      </c>
      <c r="AE150" s="1">
        <v>1158</v>
      </c>
      <c r="AF150" s="11">
        <f>('adjusted numbers'!AE150-'adjusted numbers'!AF150+('adjusted numbers'!AF150*0.05)+('adjusted numbers'!AG150*0.0025))/'adjusted numbers'!AE150</f>
        <v>0.10153714912499992</v>
      </c>
      <c r="AG150" s="11">
        <f>('underlying numbers'!AE150-'underlying numbers'!AF150+('underlying numbers'!AF150*0.05)+('underlying numbers'!AG150*0.0025))/'underlying numbers'!AE150</f>
        <v>0.12253888324999992</v>
      </c>
    </row>
    <row r="151" spans="1:33" x14ac:dyDescent="0.25">
      <c r="A151" t="s">
        <v>309</v>
      </c>
      <c r="B151" t="s">
        <v>310</v>
      </c>
      <c r="C151" t="s">
        <v>308</v>
      </c>
      <c r="D151" s="1">
        <v>3238</v>
      </c>
      <c r="E151" s="11">
        <f>('adjusted numbers'!D151-'adjusted numbers'!E151+('adjusted numbers'!E151*0.05)+('adjusted numbers'!F151*0.0025))/'adjusted numbers'!D151</f>
        <v>0.11718750000000001</v>
      </c>
      <c r="F151" s="11">
        <f>('underlying numbers'!D151-'underlying numbers'!E151+('underlying numbers'!E151*0.05)+('underlying numbers'!F151*0.0025))/'underlying numbers'!D151</f>
        <v>0.14488000000000004</v>
      </c>
      <c r="G151" s="1">
        <v>2970</v>
      </c>
      <c r="H151" s="11">
        <f>('adjusted numbers'!G151-'adjusted numbers'!H151+('adjusted numbers'!H151*0.05)+('adjusted numbers'!I151*0.0025))/'adjusted numbers'!G151</f>
        <v>0.10992500000000002</v>
      </c>
      <c r="I151" s="11">
        <f>('underlying numbers'!G151-'underlying numbers'!H151+('underlying numbers'!H151*0.05)+('underlying numbers'!I151*0.0025))/'underlying numbers'!G151</f>
        <v>0.13450749999999997</v>
      </c>
      <c r="J151" s="1">
        <v>2929</v>
      </c>
      <c r="K151" s="11">
        <f>('adjusted numbers'!J151-'adjusted numbers'!K151+('adjusted numbers'!K151*0.05)+('adjusted numbers'!L151*0.0025))/'adjusted numbers'!J151</f>
        <v>0.12050874999999994</v>
      </c>
      <c r="L151" s="11">
        <f>('underlying numbers'!J151-'underlying numbers'!K151+('underlying numbers'!K151*0.05)+('underlying numbers'!L151*0.0025))/'underlying numbers'!J151</f>
        <v>0.14963499999999999</v>
      </c>
      <c r="M151" s="1">
        <v>2800</v>
      </c>
      <c r="N151" s="11">
        <f>('adjusted numbers'!M151-'adjusted numbers'!N151+('adjusted numbers'!N151*0.05)+('adjusted numbers'!O151*0.0025))/'adjusted numbers'!M151</f>
        <v>0.14239499999999999</v>
      </c>
      <c r="O151" s="11">
        <f>('underlying numbers'!M151-'underlying numbers'!N151+('underlying numbers'!N151*0.05)+('underlying numbers'!O151*0.0025))/'underlying numbers'!M151</f>
        <v>0.18095000000000006</v>
      </c>
      <c r="P151" s="1">
        <v>2816</v>
      </c>
      <c r="Q151" s="11">
        <f>('adjusted numbers'!P151-'adjusted numbers'!Q151+('adjusted numbers'!Q151*0.05)+('adjusted numbers'!R151*0.0025))/'adjusted numbers'!P151</f>
        <v>0.14590419000000002</v>
      </c>
      <c r="R151" s="11">
        <f>('underlying numbers'!P151-'underlying numbers'!Q151+('underlying numbers'!Q151*0.05)+('underlying numbers'!R151*0.0025))/'underlying numbers'!P151</f>
        <v>0.18595434199999997</v>
      </c>
      <c r="S151" s="1">
        <v>2860</v>
      </c>
      <c r="T151" s="11">
        <f>('adjusted numbers'!S151-'adjusted numbers'!T151+('adjusted numbers'!T151*0.05)+('adjusted numbers'!U151*0.0025))/'adjusted numbers'!S151</f>
        <v>0.15951091875000004</v>
      </c>
      <c r="U151" s="11">
        <f>('underlying numbers'!S151-'underlying numbers'!T151+('underlying numbers'!T151*0.05)+('underlying numbers'!U151*0.0025))/'underlying numbers'!S151</f>
        <v>0.20540907975000011</v>
      </c>
      <c r="V151" s="1">
        <v>2727</v>
      </c>
      <c r="W151" s="11">
        <f>('adjusted numbers'!V151-'adjusted numbers'!W151+('adjusted numbers'!W151*0.05)+('adjusted numbers'!X151*0.0025))/'adjusted numbers'!V151</f>
        <v>0.10724333812499998</v>
      </c>
      <c r="X151" s="11">
        <f>('underlying numbers'!V151-'underlying numbers'!W151+('underlying numbers'!W151*0.05)+('underlying numbers'!X151*0.0025))/'underlying numbers'!V151</f>
        <v>0.13070136374999983</v>
      </c>
      <c r="Y151" s="1">
        <v>2863</v>
      </c>
      <c r="Z151" s="11">
        <f>('adjusted numbers'!Y151-'adjusted numbers'!Z151+('adjusted numbers'!Z151*0.05)+('adjusted numbers'!AA151*0.0025))/'adjusted numbers'!Y151</f>
        <v>9.7063827749999998E-2</v>
      </c>
      <c r="AA151" s="11">
        <f>('underlying numbers'!Y151-'underlying numbers'!Z151+('underlying numbers'!Z151*0.05)+('underlying numbers'!AA151*0.0025))/'underlying numbers'!Y151</f>
        <v>0.116179701</v>
      </c>
      <c r="AB151" s="1">
        <v>2917</v>
      </c>
      <c r="AC151" s="11">
        <f>('adjusted numbers'!AB151-'adjusted numbers'!AC151+('adjusted numbers'!AC151*0.05)+('adjusted numbers'!AD151*0.0025))/'adjusted numbers'!AB151</f>
        <v>9.2412112125000001E-2</v>
      </c>
      <c r="AD151" s="11">
        <f>('underlying numbers'!AB151-'underlying numbers'!AC151+('underlying numbers'!AC151*0.05)+('underlying numbers'!AD151*0.0025))/'underlying numbers'!AB151</f>
        <v>0.10954742199999999</v>
      </c>
      <c r="AE151" s="1">
        <v>2986</v>
      </c>
      <c r="AF151" s="11">
        <f>('adjusted numbers'!AE151-'adjusted numbers'!AF151+('adjusted numbers'!AF151*0.05)+('adjusted numbers'!AG151*0.0025))/'adjusted numbers'!AE151</f>
        <v>9.5492324375000034E-2</v>
      </c>
      <c r="AG151" s="11">
        <f>('underlying numbers'!AE151-'underlying numbers'!AF151+('underlying numbers'!AF151*0.05)+('underlying numbers'!AG151*0.0025))/'underlying numbers'!AE151</f>
        <v>0.11395851149999997</v>
      </c>
    </row>
    <row r="152" spans="1:33" x14ac:dyDescent="0.25">
      <c r="A152" t="s">
        <v>311</v>
      </c>
      <c r="B152" t="s">
        <v>312</v>
      </c>
      <c r="C152" t="s">
        <v>308</v>
      </c>
      <c r="D152" s="1">
        <v>2650</v>
      </c>
      <c r="E152" s="11">
        <f>('adjusted numbers'!D152-'adjusted numbers'!E152+('adjusted numbers'!E152*0.05)+('adjusted numbers'!F152*0.0025))/'adjusted numbers'!D152</f>
        <v>6.959375000000001E-2</v>
      </c>
      <c r="F152" s="11">
        <f>('underlying numbers'!D152-'underlying numbers'!E152+('underlying numbers'!E152*0.05)+('underlying numbers'!F152*0.0025))/'underlying numbers'!D152</f>
        <v>7.6872500000000038E-2</v>
      </c>
      <c r="G152" s="1">
        <v>2420</v>
      </c>
      <c r="H152" s="11">
        <f>('adjusted numbers'!G152-'adjusted numbers'!H152+('adjusted numbers'!H152*0.05)+('adjusted numbers'!I152*0.0025))/'adjusted numbers'!G152</f>
        <v>5.9060000000000029E-2</v>
      </c>
      <c r="I152" s="11">
        <f>('underlying numbers'!G152-'underlying numbers'!H152+('underlying numbers'!H152*0.05)+('underlying numbers'!I152*0.0025))/'underlying numbers'!G152</f>
        <v>6.1844999999999935E-2</v>
      </c>
      <c r="J152" s="1">
        <v>2411</v>
      </c>
      <c r="K152" s="11">
        <f>('adjusted numbers'!J152-'adjusted numbers'!K152+('adjusted numbers'!K152*0.05)+('adjusted numbers'!L152*0.0025))/'adjusted numbers'!J152</f>
        <v>7.5567500000000024E-2</v>
      </c>
      <c r="L152" s="11">
        <f>('underlying numbers'!J152-'underlying numbers'!K152+('underlying numbers'!K152*0.05)+('underlying numbers'!L152*0.0025))/'underlying numbers'!J152</f>
        <v>8.5422500000000096E-2</v>
      </c>
      <c r="M152" s="1">
        <v>2341</v>
      </c>
      <c r="N152" s="11">
        <f>('adjusted numbers'!M152-'adjusted numbers'!N152+('adjusted numbers'!N152*0.05)+('adjusted numbers'!O152*0.0025))/'adjusted numbers'!M152</f>
        <v>8.6167499999999966E-2</v>
      </c>
      <c r="O152" s="11">
        <f>('underlying numbers'!M152-'underlying numbers'!N152+('underlying numbers'!N152*0.05)+('underlying numbers'!O152*0.0025))/'underlying numbers'!M152</f>
        <v>0.10058250000000003</v>
      </c>
      <c r="P152" s="1">
        <v>2316</v>
      </c>
      <c r="Q152" s="11">
        <f>('adjusted numbers'!P152-'adjusted numbers'!Q152+('adjusted numbers'!Q152*0.05)+('adjusted numbers'!R152*0.0025))/'adjusted numbers'!P152</f>
        <v>9.2154595999999991E-2</v>
      </c>
      <c r="R152" s="11">
        <f>('underlying numbers'!P152-'underlying numbers'!Q152+('underlying numbers'!Q152*0.05)+('underlying numbers'!R152*0.0025))/'underlying numbers'!P152</f>
        <v>0.10915266124999991</v>
      </c>
      <c r="S152" s="1">
        <v>2364</v>
      </c>
      <c r="T152" s="11">
        <f>('adjusted numbers'!S152-'adjusted numbers'!T152+('adjusted numbers'!T152*0.05)+('adjusted numbers'!U152*0.0025))/'adjusted numbers'!S152</f>
        <v>8.5901529875000091E-2</v>
      </c>
      <c r="U152" s="11">
        <f>('underlying numbers'!S152-'underlying numbers'!T152+('underlying numbers'!T152*0.05)+('underlying numbers'!U152*0.0025))/'underlying numbers'!S152</f>
        <v>0.10014063125000001</v>
      </c>
      <c r="V152" s="1">
        <v>2402</v>
      </c>
      <c r="W152" s="11">
        <f>('adjusted numbers'!V152-'adjusted numbers'!W152+('adjusted numbers'!W152*0.05)+('adjusted numbers'!X152*0.0025))/'adjusted numbers'!V152</f>
        <v>7.892173562499992E-2</v>
      </c>
      <c r="X152" s="11">
        <f>('underlying numbers'!V152-'underlying numbers'!W152+('underlying numbers'!W152*0.05)+('underlying numbers'!X152*0.0025))/'underlying numbers'!V152</f>
        <v>9.0256041999999884E-2</v>
      </c>
      <c r="Y152" s="1">
        <v>2561</v>
      </c>
      <c r="Z152" s="11">
        <f>('adjusted numbers'!Y152-'adjusted numbers'!Z152+('adjusted numbers'!Z152*0.05)+('adjusted numbers'!AA152*0.0025))/'adjusted numbers'!Y152</f>
        <v>7.3923750250000073E-2</v>
      </c>
      <c r="AA152" s="11">
        <f>('underlying numbers'!Y152-'underlying numbers'!Z152+('underlying numbers'!Z152*0.05)+('underlying numbers'!AA152*0.0025))/'underlying numbers'!Y152</f>
        <v>8.3113027500000047E-2</v>
      </c>
      <c r="AB152" s="1">
        <v>2550</v>
      </c>
      <c r="AC152" s="11">
        <f>('adjusted numbers'!AB152-'adjusted numbers'!AC152+('adjusted numbers'!AC152*0.05)+('adjusted numbers'!AD152*0.0025))/'adjusted numbers'!AB152</f>
        <v>7.9479892750000031E-2</v>
      </c>
      <c r="AD152" s="11">
        <f>('underlying numbers'!AB152-'underlying numbers'!AC152+('underlying numbers'!AC152*0.05)+('underlying numbers'!AD152*0.0025))/'underlying numbers'!AB152</f>
        <v>9.1063712249999998E-2</v>
      </c>
      <c r="AE152" s="1">
        <v>2782</v>
      </c>
      <c r="AF152" s="11">
        <f>('adjusted numbers'!AE152-'adjusted numbers'!AF152+('adjusted numbers'!AF152*0.05)+('adjusted numbers'!AG152*0.0025))/'adjusted numbers'!AE152</f>
        <v>7.4844508875000035E-2</v>
      </c>
      <c r="AG152" s="11">
        <f>('underlying numbers'!AE152-'underlying numbers'!AF152+('underlying numbers'!AF152*0.05)+('underlying numbers'!AG152*0.0025))/'underlying numbers'!AE152</f>
        <v>8.443382125000011E-2</v>
      </c>
    </row>
    <row r="153" spans="1:33" x14ac:dyDescent="0.25">
      <c r="A153" t="s">
        <v>313</v>
      </c>
      <c r="B153" t="s">
        <v>314</v>
      </c>
      <c r="C153" t="s">
        <v>308</v>
      </c>
      <c r="D153" s="3">
        <v>5581.5</v>
      </c>
      <c r="E153" s="11">
        <f>('adjusted numbers'!D153-'adjusted numbers'!E153+('adjusted numbers'!E153*0.05)+('adjusted numbers'!F153*0.0025))/'adjusted numbers'!D153</f>
        <v>0.10811587386903163</v>
      </c>
      <c r="F153" s="11">
        <f>('underlying numbers'!D153-'underlying numbers'!E153+('underlying numbers'!E153*0.05)+('underlying numbers'!F153*0.0025))/'underlying numbers'!D153</f>
        <v>0.13194369793066379</v>
      </c>
      <c r="G153" s="1">
        <v>5920</v>
      </c>
      <c r="H153" s="11">
        <f>('adjusted numbers'!G153-'adjusted numbers'!H153+('adjusted numbers'!H153*0.05)+('adjusted numbers'!I153*0.0025))/'adjusted numbers'!G153</f>
        <v>0.26407845734797286</v>
      </c>
      <c r="I153" s="11">
        <f>('underlying numbers'!G153-'underlying numbers'!H153+('underlying numbers'!H153*0.05)+('underlying numbers'!I153*0.0025))/'underlying numbers'!G153</f>
        <v>0.35500804222972959</v>
      </c>
      <c r="J153" s="3">
        <v>5581.5</v>
      </c>
      <c r="K153" s="11">
        <f>('adjusted numbers'!J153-'adjusted numbers'!K153+('adjusted numbers'!K153*0.05)+('adjusted numbers'!L153*0.0025))/'adjusted numbers'!J153</f>
        <v>0.11284466541252351</v>
      </c>
      <c r="L153" s="11">
        <f>('underlying numbers'!J153-'underlying numbers'!K153+('underlying numbers'!K153*0.05)+('underlying numbers'!L153*0.0025))/'underlying numbers'!J153</f>
        <v>0.13869591507659232</v>
      </c>
      <c r="M153" s="3">
        <v>5581.5</v>
      </c>
      <c r="N153" s="11">
        <f>('adjusted numbers'!M153-'adjusted numbers'!N153+('adjusted numbers'!N153*0.05)+('adjusted numbers'!O153*0.0025))/'adjusted numbers'!M153</f>
        <v>0.12308496819851292</v>
      </c>
      <c r="O153" s="11">
        <f>('underlying numbers'!M153-'underlying numbers'!N153+('underlying numbers'!N153*0.05)+('underlying numbers'!O153*0.0025))/'underlying numbers'!M153</f>
        <v>0.15335998387530234</v>
      </c>
      <c r="P153" s="1">
        <v>5467</v>
      </c>
      <c r="Q153" s="11">
        <f>('adjusted numbers'!P153-'adjusted numbers'!Q153+('adjusted numbers'!Q153*0.05)+('adjusted numbers'!R153*0.0025))/'adjusted numbers'!P153</f>
        <v>0.10812555400000008</v>
      </c>
      <c r="R153" s="11">
        <f>('underlying numbers'!P153-'underlying numbers'!Q153+('underlying numbers'!Q153*0.05)+('underlying numbers'!R153*0.0025))/'underlying numbers'!P153</f>
        <v>0.13191876025000007</v>
      </c>
      <c r="S153" s="1">
        <v>5555</v>
      </c>
      <c r="T153" s="11">
        <f>('adjusted numbers'!S153-'adjusted numbers'!T153+('adjusted numbers'!T153*0.05)+('adjusted numbers'!U153*0.0025))/'adjusted numbers'!S153</f>
        <v>0.111090475625</v>
      </c>
      <c r="U153" s="11">
        <f>('underlying numbers'!S153-'underlying numbers'!T153+('underlying numbers'!T153*0.05)+('underlying numbers'!U153*0.0025))/'underlying numbers'!S153</f>
        <v>0.13617824149999999</v>
      </c>
      <c r="V153" s="1">
        <v>6052</v>
      </c>
      <c r="W153" s="11">
        <f>('adjusted numbers'!V153-'adjusted numbers'!W153+('adjusted numbers'!W153*0.05)+('adjusted numbers'!X153*0.0025))/'adjusted numbers'!V153</f>
        <v>0.10742666362499996</v>
      </c>
      <c r="X153" s="11">
        <f>('underlying numbers'!V153-'underlying numbers'!W153+('underlying numbers'!W153*0.05)+('underlying numbers'!X153*0.0025))/'underlying numbers'!V153</f>
        <v>0.13097816974999998</v>
      </c>
      <c r="Y153" s="1">
        <v>6078</v>
      </c>
      <c r="Z153" s="11">
        <f>('adjusted numbers'!Y153-'adjusted numbers'!Z153+('adjusted numbers'!Z153*0.05)+('adjusted numbers'!AA153*0.0025))/'adjusted numbers'!Y153</f>
        <v>0.10210960525000007</v>
      </c>
      <c r="AA153" s="11">
        <f>('underlying numbers'!Y153-'underlying numbers'!Z153+('underlying numbers'!Z153*0.05)+('underlying numbers'!AA153*0.0025))/'underlying numbers'!Y153</f>
        <v>0.12339742400000005</v>
      </c>
      <c r="AB153" s="1">
        <v>6143</v>
      </c>
      <c r="AC153" s="11">
        <f>('adjusted numbers'!AB153-'adjusted numbers'!AC153+('adjusted numbers'!AC153*0.05)+('adjusted numbers'!AD153*0.0025))/'adjusted numbers'!AB153</f>
        <v>0.10041207037500006</v>
      </c>
      <c r="AD153" s="11">
        <f>('underlying numbers'!AB153-'underlying numbers'!AC153+('underlying numbers'!AC153*0.05)+('underlying numbers'!AD153*0.0025))/'underlying numbers'!AB153</f>
        <v>0.12097796525000001</v>
      </c>
      <c r="AE153" s="1">
        <v>6347</v>
      </c>
      <c r="AF153" s="11">
        <f>('adjusted numbers'!AE153-'adjusted numbers'!AF153+('adjusted numbers'!AF153*0.05)+('adjusted numbers'!AG153*0.0025))/'adjusted numbers'!AE153</f>
        <v>8.8632295375000003E-2</v>
      </c>
      <c r="AG153" s="11">
        <f>('underlying numbers'!AE153-'underlying numbers'!AF153+('underlying numbers'!AF153*0.05)+('underlying numbers'!AG153*0.0025))/'underlying numbers'!AE153</f>
        <v>0.1041260617500001</v>
      </c>
    </row>
    <row r="154" spans="1:33" x14ac:dyDescent="0.25">
      <c r="A154" t="s">
        <v>315</v>
      </c>
      <c r="B154" t="s">
        <v>316</v>
      </c>
      <c r="C154" t="s">
        <v>308</v>
      </c>
      <c r="D154" s="1">
        <v>3574</v>
      </c>
      <c r="E154" s="11">
        <f>('adjusted numbers'!D154-'adjusted numbers'!E154+('adjusted numbers'!E154*0.05)+('adjusted numbers'!F154*0.0025))/'adjusted numbers'!D154</f>
        <v>8.1320161933407881E-2</v>
      </c>
      <c r="F154" s="11">
        <f>('underlying numbers'!D154-'underlying numbers'!E154+('underlying numbers'!E154*0.05)+('underlying numbers'!F154*0.0025))/'underlying numbers'!D154</f>
        <v>9.3627814773363099E-2</v>
      </c>
      <c r="G154" s="1">
        <v>3496</v>
      </c>
      <c r="H154" s="11">
        <f>('adjusted numbers'!G154-'adjusted numbers'!H154+('adjusted numbers'!H154*0.05)+('adjusted numbers'!I154*0.0025))/'adjusted numbers'!G154</f>
        <v>8.3345610697940414E-2</v>
      </c>
      <c r="I154" s="11">
        <f>('underlying numbers'!G154-'underlying numbers'!H154+('underlying numbers'!H154*0.05)+('underlying numbers'!I154*0.0025))/'underlying numbers'!G154</f>
        <v>9.6519664616704748E-2</v>
      </c>
      <c r="J154" s="1">
        <v>3391</v>
      </c>
      <c r="K154" s="11">
        <f>('adjusted numbers'!J154-'adjusted numbers'!K154+('adjusted numbers'!K154*0.05)+('adjusted numbers'!L154*0.0025))/'adjusted numbers'!J154</f>
        <v>9.9037267767620007E-2</v>
      </c>
      <c r="L154" s="11">
        <f>('underlying numbers'!J154-'underlying numbers'!K154+('underlying numbers'!K154*0.05)+('underlying numbers'!L154*0.0025))/'underlying numbers'!J154</f>
        <v>0.11893735181362414</v>
      </c>
      <c r="M154" s="1">
        <v>3292</v>
      </c>
      <c r="N154" s="11">
        <f>('adjusted numbers'!M154-'adjusted numbers'!N154+('adjusted numbers'!N154*0.05)+('adjusted numbers'!O154*0.0025))/'adjusted numbers'!M154</f>
        <v>0.10342647858444715</v>
      </c>
      <c r="O154" s="11">
        <f>('underlying numbers'!M154-'underlying numbers'!N154+('underlying numbers'!N154*0.05)+('underlying numbers'!O154*0.0025))/'underlying numbers'!M154</f>
        <v>0.12522984128189554</v>
      </c>
      <c r="P154" s="1">
        <v>3237</v>
      </c>
      <c r="Q154" s="11">
        <f>('adjusted numbers'!P154-'adjusted numbers'!Q154+('adjusted numbers'!Q154*0.05)+('adjusted numbers'!R154*0.0025))/'adjusted numbers'!P154</f>
        <v>0.10655968362500001</v>
      </c>
      <c r="R154" s="11">
        <f>('underlying numbers'!P154-'underlying numbers'!Q154+('underlying numbers'!Q154*0.05)+('underlying numbers'!R154*0.0025))/'underlying numbers'!P154</f>
        <v>0.12971499</v>
      </c>
      <c r="S154" s="1">
        <v>3244</v>
      </c>
      <c r="T154" s="11">
        <f>('adjusted numbers'!S154-'adjusted numbers'!T154+('adjusted numbers'!T154*0.05)+('adjusted numbers'!U154*0.0025))/'adjusted numbers'!S154</f>
        <v>0.11050323637499994</v>
      </c>
      <c r="U154" s="11">
        <f>('underlying numbers'!S154-'underlying numbers'!T154+('underlying numbers'!T154*0.05)+('underlying numbers'!U154*0.0025))/'underlying numbers'!S154</f>
        <v>0.13534139899999992</v>
      </c>
      <c r="V154" s="1">
        <v>3397</v>
      </c>
      <c r="W154" s="11">
        <f>('adjusted numbers'!V154-'adjusted numbers'!W154+('adjusted numbers'!W154*0.05)+('adjusted numbers'!X154*0.0025))/'adjusted numbers'!V154</f>
        <v>0.10516045337500007</v>
      </c>
      <c r="X154" s="11">
        <f>('underlying numbers'!V154-'underlying numbers'!W154+('underlying numbers'!W154*0.05)+('underlying numbers'!X154*0.0025))/'underlying numbers'!V154</f>
        <v>0.12770535350000006</v>
      </c>
      <c r="Y154" s="1">
        <v>3385</v>
      </c>
      <c r="Z154" s="11">
        <f>('adjusted numbers'!Y154-'adjusted numbers'!Z154+('adjusted numbers'!Z154*0.05)+('adjusted numbers'!AA154*0.0025))/'adjusted numbers'!Y154</f>
        <v>0.10896346700000004</v>
      </c>
      <c r="AA154" s="11">
        <f>('underlying numbers'!Y154-'underlying numbers'!Z154+('underlying numbers'!Z154*0.05)+('underlying numbers'!AA154*0.0025))/'underlying numbers'!Y154</f>
        <v>0.13319722975000003</v>
      </c>
      <c r="AB154" s="1">
        <v>3555</v>
      </c>
      <c r="AC154" s="11">
        <f>('adjusted numbers'!AB154-'adjusted numbers'!AC154+('adjusted numbers'!AC154*0.05)+('adjusted numbers'!AD154*0.0025))/'adjusted numbers'!AB154</f>
        <v>9.9766549999999954E-2</v>
      </c>
      <c r="AD154" s="11">
        <f>('underlying numbers'!AB154-'underlying numbers'!AC154+('underlying numbers'!AC154*0.05)+('underlying numbers'!AD154*0.0025))/'underlying numbers'!AB154</f>
        <v>0.12006121574999996</v>
      </c>
      <c r="AE154" s="1">
        <v>3634</v>
      </c>
      <c r="AF154" s="11">
        <f>('adjusted numbers'!AE154-'adjusted numbers'!AF154+('adjusted numbers'!AF154*0.05)+('adjusted numbers'!AG154*0.0025))/'adjusted numbers'!AE154</f>
        <v>9.2340759000000008E-2</v>
      </c>
      <c r="AG154" s="11">
        <f>('underlying numbers'!AE154-'underlying numbers'!AF154+('underlying numbers'!AF154*0.05)+('underlying numbers'!AG154*0.0025))/'underlying numbers'!AE154</f>
        <v>0.10943178250000005</v>
      </c>
    </row>
    <row r="155" spans="1:33" s="4" customFormat="1" x14ac:dyDescent="0.25">
      <c r="A155" s="4" t="s">
        <v>453</v>
      </c>
      <c r="B155" s="4" t="s">
        <v>433</v>
      </c>
      <c r="C155" t="s">
        <v>308</v>
      </c>
      <c r="D155" s="5">
        <f>SUM(D150:D154)</f>
        <v>16281.5</v>
      </c>
      <c r="E155" s="11">
        <f>('adjusted numbers'!D155-'adjusted numbers'!E155+('adjusted numbers'!E155*0.05)+('adjusted numbers'!F155*0.0025))/'adjusted numbers'!D155</f>
        <v>9.7855838298068321E-2</v>
      </c>
      <c r="F155" s="11">
        <f>('underlying numbers'!D155-'underlying numbers'!E155+('underlying numbers'!E155*0.05)+('underlying numbers'!F155*0.0025))/'underlying numbers'!D155</f>
        <v>0.11726615944476849</v>
      </c>
      <c r="G155" s="5">
        <f t="shared" ref="G155:AE155" si="20">SUM(G150:G154)</f>
        <v>16107</v>
      </c>
      <c r="H155" s="11">
        <f>('adjusted numbers'!G155-'adjusted numbers'!H155+('adjusted numbers'!H155*0.05)+('adjusted numbers'!I155*0.0025))/'adjusted numbers'!G155</f>
        <v>0.15274718088408751</v>
      </c>
      <c r="I155" s="11">
        <f>('underlying numbers'!G155-'underlying numbers'!H155+('underlying numbers'!H155*0.05)+('underlying numbers'!I155*0.0025))/'underlying numbers'!G155</f>
        <v>0.19578334264605429</v>
      </c>
      <c r="J155" s="5">
        <f t="shared" si="20"/>
        <v>15512.5</v>
      </c>
      <c r="K155" s="11">
        <f>('adjusted numbers'!J155-'adjusted numbers'!K155+('adjusted numbers'!K155*0.05)+('adjusted numbers'!L155*0.0025))/'adjusted numbers'!J155</f>
        <v>0.10551015286059631</v>
      </c>
      <c r="L155" s="11">
        <f>('underlying numbers'!J155-'underlying numbers'!K155+('underlying numbers'!K155*0.05)+('underlying numbers'!L155*0.0025))/'underlying numbers'!J155</f>
        <v>0.12820476212731666</v>
      </c>
      <c r="M155" s="5">
        <f t="shared" si="20"/>
        <v>15153.5</v>
      </c>
      <c r="N155" s="11">
        <f>('adjusted numbers'!M155-'adjusted numbers'!N155+('adjusted numbers'!N155*0.05)+('adjusted numbers'!O155*0.0025))/'adjusted numbers'!M155</f>
        <v>0.11673490332266463</v>
      </c>
      <c r="O155" s="11">
        <f>('underlying numbers'!M155-'underlying numbers'!N155+('underlying numbers'!N155*0.05)+('underlying numbers'!O155*0.0025))/'underlying numbers'!M155</f>
        <v>0.14427053387006294</v>
      </c>
      <c r="P155" s="5">
        <f t="shared" si="20"/>
        <v>14943</v>
      </c>
      <c r="Q155" s="11">
        <f>('adjusted numbers'!P155-'adjusted numbers'!Q155+('adjusted numbers'!Q155*0.05)+('adjusted numbers'!R155*0.0025))/'adjusted numbers'!P155</f>
        <v>0.1131302168123286</v>
      </c>
      <c r="R155" s="11">
        <f>('underlying numbers'!P155-'underlying numbers'!Q155+('underlying numbers'!Q155*0.05)+('underlying numbers'!R155*0.0025))/'underlying numbers'!P155</f>
        <v>0.13910006401880484</v>
      </c>
      <c r="S155" s="5">
        <f t="shared" si="20"/>
        <v>15104</v>
      </c>
      <c r="T155" s="11">
        <f>('adjusted numbers'!S155-'adjusted numbers'!T155+('adjusted numbers'!T155*0.05)+('adjusted numbers'!U155*0.0025))/'adjusted numbers'!S155</f>
        <v>0.11672446305988479</v>
      </c>
      <c r="U155" s="11">
        <f>('underlying numbers'!S155-'underlying numbers'!T155+('underlying numbers'!T155*0.05)+('underlying numbers'!U155*0.0025))/'underlying numbers'!S155</f>
        <v>0.14423365050559453</v>
      </c>
      <c r="V155" s="5">
        <f t="shared" si="20"/>
        <v>15694</v>
      </c>
      <c r="W155" s="11">
        <f>('adjusted numbers'!V155-'adjusted numbers'!W155+('adjusted numbers'!W155*0.05)+('adjusted numbers'!X155*0.0025))/'adjusted numbers'!V155</f>
        <v>0.10259271551303044</v>
      </c>
      <c r="X155" s="11">
        <f>('underlying numbers'!V155-'underlying numbers'!W155+('underlying numbers'!W155*0.05)+('underlying numbers'!X155*0.0025))/'underlying numbers'!V155</f>
        <v>0.12406143180647065</v>
      </c>
      <c r="Y155" s="5">
        <f t="shared" si="20"/>
        <v>16029</v>
      </c>
      <c r="Z155" s="11">
        <f>('adjusted numbers'!Y155-'adjusted numbers'!Z155+('adjusted numbers'!Z155*0.05)+('adjusted numbers'!AA155*0.0025))/'adjusted numbers'!Y155</f>
        <v>9.7665464504273547E-2</v>
      </c>
      <c r="AA155" s="11">
        <f>('underlying numbers'!Y155-'underlying numbers'!Z155+('underlying numbers'!Z155*0.05)+('underlying numbers'!AA155*0.0025))/'underlying numbers'!Y155</f>
        <v>0.11704252381965509</v>
      </c>
      <c r="AB155" s="5">
        <f t="shared" si="20"/>
        <v>16344</v>
      </c>
      <c r="AC155" s="11">
        <f>('adjusted numbers'!AB155-'adjusted numbers'!AC155+('adjusted numbers'!AC155*0.05)+('adjusted numbers'!AD155*0.0025))/'adjusted numbers'!AB155</f>
        <v>9.5146461478638963E-2</v>
      </c>
      <c r="AD155" s="11">
        <f>('underlying numbers'!AB155-'underlying numbers'!AC155+('underlying numbers'!AC155*0.05)+('underlying numbers'!AD155*0.0025))/'underlying numbers'!AB155</f>
        <v>0.11344851464150447</v>
      </c>
      <c r="AE155" s="5">
        <f t="shared" si="20"/>
        <v>16907</v>
      </c>
      <c r="AF155" s="11">
        <f>('adjusted numbers'!AE155-'adjusted numbers'!AF155+('adjusted numbers'!AF155*0.05)+('adjusted numbers'!AG155*0.0025))/'adjusted numbers'!AE155</f>
        <v>8.9256108115684338E-2</v>
      </c>
      <c r="AG155" s="11">
        <f>('underlying numbers'!AE155-'underlying numbers'!AF155+('underlying numbers'!AF155*0.05)+('underlying numbers'!AG155*0.0025))/'underlying numbers'!AE155</f>
        <v>0.10502385073592299</v>
      </c>
    </row>
    <row r="156" spans="1:33" x14ac:dyDescent="0.25">
      <c r="A156" t="s">
        <v>317</v>
      </c>
      <c r="B156" t="s">
        <v>318</v>
      </c>
      <c r="C156" t="s">
        <v>319</v>
      </c>
      <c r="D156" s="1">
        <v>2773</v>
      </c>
      <c r="E156" s="11">
        <f>('adjusted numbers'!D156-'adjusted numbers'!E156+('adjusted numbers'!E156*0.05)+('adjusted numbers'!F156*0.0025))/'adjusted numbers'!D156</f>
        <v>0.17143625000000004</v>
      </c>
      <c r="F156" s="11">
        <f>('underlying numbers'!D156-'underlying numbers'!E156+('underlying numbers'!E156*0.05)+('underlying numbers'!F156*0.0025))/'underlying numbers'!D156</f>
        <v>0.22242250000000011</v>
      </c>
      <c r="G156" s="1">
        <v>2728</v>
      </c>
      <c r="H156" s="11">
        <f>('adjusted numbers'!G156-'adjusted numbers'!H156+('adjusted numbers'!H156*0.05)+('adjusted numbers'!I156*0.0025))/'adjusted numbers'!G156</f>
        <v>0.16881500000000008</v>
      </c>
      <c r="I156" s="11">
        <f>('underlying numbers'!G156-'underlying numbers'!H156+('underlying numbers'!H156*0.05)+('underlying numbers'!I156*0.0025))/'underlying numbers'!G156</f>
        <v>0.21869000000000005</v>
      </c>
      <c r="J156" s="1">
        <v>2671</v>
      </c>
      <c r="K156" s="11">
        <f>('adjusted numbers'!J156-'adjusted numbers'!K156+('adjusted numbers'!K156*0.05)+('adjusted numbers'!L156*0.0025))/'adjusted numbers'!J156</f>
        <v>0.19266125000000001</v>
      </c>
      <c r="L156" s="11">
        <f>('underlying numbers'!J156-'underlying numbers'!K156+('underlying numbers'!K156*0.05)+('underlying numbers'!L156*0.0025))/'underlying numbers'!J156</f>
        <v>0.25279249999999998</v>
      </c>
      <c r="M156" s="1">
        <v>2619</v>
      </c>
      <c r="N156" s="11">
        <f>('adjusted numbers'!M156-'adjusted numbers'!N156+('adjusted numbers'!N156*0.05)+('adjusted numbers'!O156*0.0025))/'adjusted numbers'!M156</f>
        <v>0.19734249999999989</v>
      </c>
      <c r="O156" s="11">
        <f>('underlying numbers'!M156-'underlying numbers'!N156+('underlying numbers'!N156*0.05)+('underlying numbers'!O156*0.0025))/'underlying numbers'!M156</f>
        <v>0.25951250000000003</v>
      </c>
      <c r="P156" s="1">
        <v>2644</v>
      </c>
      <c r="Q156" s="11">
        <f>('adjusted numbers'!P156-'adjusted numbers'!Q156+('adjusted numbers'!Q156*0.05)+('adjusted numbers'!R156*0.0025))/'adjusted numbers'!P156</f>
        <v>0.19811032512500007</v>
      </c>
      <c r="R156" s="11">
        <f>('underlying numbers'!P156-'underlying numbers'!Q156+('underlying numbers'!Q156*0.05)+('underlying numbers'!R156*0.0025))/'underlying numbers'!P156</f>
        <v>0.26062497275000002</v>
      </c>
      <c r="S156" s="1">
        <v>2658</v>
      </c>
      <c r="T156" s="11">
        <f>('adjusted numbers'!S156-'adjusted numbers'!T156+('adjusted numbers'!T156*0.05)+('adjusted numbers'!U156*0.0025))/'adjusted numbers'!S156</f>
        <v>0.183129682875</v>
      </c>
      <c r="U156" s="11">
        <f>('underlying numbers'!S156-'underlying numbers'!T156+('underlying numbers'!T156*0.05)+('underlying numbers'!U156*0.0025))/'underlying numbers'!S156</f>
        <v>0.23919673599999994</v>
      </c>
      <c r="V156" s="1">
        <v>2816</v>
      </c>
      <c r="W156" s="11">
        <f>('adjusted numbers'!V156-'adjusted numbers'!W156+('adjusted numbers'!W156*0.05)+('adjusted numbers'!X156*0.0025))/'adjusted numbers'!V156</f>
        <v>0.15252136712500003</v>
      </c>
      <c r="X156" s="11">
        <f>('underlying numbers'!V156-'underlying numbers'!W156+('underlying numbers'!W156*0.05)+('underlying numbers'!X156*0.0025))/'underlying numbers'!V156</f>
        <v>0.19543510049999996</v>
      </c>
      <c r="Y156" s="1">
        <v>2774</v>
      </c>
      <c r="Z156" s="11">
        <f>('adjusted numbers'!Y156-'adjusted numbers'!Z156+('adjusted numbers'!Z156*0.05)+('adjusted numbers'!AA156*0.0025))/'adjusted numbers'!Y156</f>
        <v>0.13402939900000002</v>
      </c>
      <c r="AA156" s="11">
        <f>('underlying numbers'!Y156-'underlying numbers'!Z156+('underlying numbers'!Z156*0.05)+('underlying numbers'!AA156*0.0025))/'underlying numbers'!Y156</f>
        <v>0.16901769125000002</v>
      </c>
      <c r="AB156" s="1">
        <v>2912</v>
      </c>
      <c r="AC156" s="11">
        <f>('adjusted numbers'!AB156-'adjusted numbers'!AC156+('adjusted numbers'!AC156*0.05)+('adjusted numbers'!AD156*0.0025))/'adjusted numbers'!AB156</f>
        <v>0.1265174614999999</v>
      </c>
      <c r="AD156" s="11">
        <f>('underlying numbers'!AB156-'underlying numbers'!AC156+('underlying numbers'!AC156*0.05)+('underlying numbers'!AD156*0.0025))/'underlying numbers'!AB156</f>
        <v>0.15827357149999999</v>
      </c>
      <c r="AE156" s="1">
        <v>2959</v>
      </c>
      <c r="AF156" s="11">
        <f>('adjusted numbers'!AE156-'adjusted numbers'!AF156+('adjusted numbers'!AF156*0.05)+('adjusted numbers'!AG156*0.0025))/'adjusted numbers'!AE156</f>
        <v>0.11216754837499995</v>
      </c>
      <c r="AG156" s="11">
        <f>('underlying numbers'!AE156-'underlying numbers'!AF156+('underlying numbers'!AF156*0.05)+('underlying numbers'!AG156*0.0025))/'underlying numbers'!AE156</f>
        <v>0.13777206374999995</v>
      </c>
    </row>
    <row r="157" spans="1:33" x14ac:dyDescent="0.25">
      <c r="A157" t="s">
        <v>320</v>
      </c>
      <c r="B157" t="s">
        <v>321</v>
      </c>
      <c r="C157" t="s">
        <v>319</v>
      </c>
      <c r="D157" s="1">
        <v>6481</v>
      </c>
      <c r="E157" s="11">
        <f>('adjusted numbers'!D157-'adjusted numbers'!E157+('adjusted numbers'!E157*0.05)+('adjusted numbers'!F157*0.0025))/'adjusted numbers'!D157</f>
        <v>0.13870908289615785</v>
      </c>
      <c r="F157" s="11">
        <f>('underlying numbers'!D157-'underlying numbers'!E157+('underlying numbers'!E157*0.05)+('underlying numbers'!F157*0.0025))/'underlying numbers'!D157</f>
        <v>0.17565986190402699</v>
      </c>
      <c r="G157" s="1">
        <v>12827</v>
      </c>
      <c r="H157" s="11">
        <f>('adjusted numbers'!G157-'adjusted numbers'!H157+('adjusted numbers'!H157*0.05)+('adjusted numbers'!I157*0.0025))/'adjusted numbers'!G157</f>
        <v>0.16575559600841958</v>
      </c>
      <c r="I157" s="11">
        <f>('underlying numbers'!G157-'underlying numbers'!H157+('underlying numbers'!H157*0.05)+('underlying numbers'!I157*0.0025))/'underlying numbers'!G157</f>
        <v>0.21432481445388607</v>
      </c>
      <c r="J157" s="1">
        <v>10602</v>
      </c>
      <c r="K157" s="11">
        <f>('adjusted numbers'!J157-'adjusted numbers'!K157+('adjusted numbers'!K157*0.05)+('adjusted numbers'!L157*0.0025))/'adjusted numbers'!J157</f>
        <v>0.16562976513865296</v>
      </c>
      <c r="L157" s="11">
        <f>('underlying numbers'!J157-'underlying numbers'!K157+('underlying numbers'!K157*0.05)+('underlying numbers'!L157*0.0025))/'underlying numbers'!J157</f>
        <v>0.21417719203923777</v>
      </c>
      <c r="M157" s="1">
        <v>10501</v>
      </c>
      <c r="N157" s="11">
        <f>('adjusted numbers'!M157-'adjusted numbers'!N157+('adjusted numbers'!N157*0.05)+('adjusted numbers'!O157*0.0025))/'adjusted numbers'!M157</f>
        <v>0.20021634249119144</v>
      </c>
      <c r="O157" s="11">
        <f>('underlying numbers'!M157-'underlying numbers'!N157+('underlying numbers'!N157*0.05)+('underlying numbers'!O157*0.0025))/'underlying numbers'!M157</f>
        <v>0.26364711932196949</v>
      </c>
      <c r="P157" s="1">
        <v>13347</v>
      </c>
      <c r="Q157" s="11">
        <f>('adjusted numbers'!P157-'adjusted numbers'!Q157+('adjusted numbers'!Q157*0.05)+('adjusted numbers'!R157*0.0025))/'adjusted numbers'!P157</f>
        <v>0.22727028675000005</v>
      </c>
      <c r="R157" s="11">
        <f>('underlying numbers'!P157-'underlying numbers'!Q157+('underlying numbers'!Q157*0.05)+('underlying numbers'!R157*0.0025))/'underlying numbers'!P157</f>
        <v>0.302369475</v>
      </c>
      <c r="S157" s="1">
        <v>13536</v>
      </c>
      <c r="T157" s="11">
        <f>('adjusted numbers'!S157-'adjusted numbers'!T157+('adjusted numbers'!T157*0.05)+('adjusted numbers'!U157*0.0025))/'adjusted numbers'!S157</f>
        <v>0.22111812312500007</v>
      </c>
      <c r="U157" s="11">
        <f>('underlying numbers'!S157-'underlying numbers'!T157+('underlying numbers'!T157*0.05)+('underlying numbers'!U157*0.0025))/'underlying numbers'!S157</f>
        <v>0.29354849125000004</v>
      </c>
      <c r="V157" s="1">
        <v>13802</v>
      </c>
      <c r="W157" s="11">
        <f>('adjusted numbers'!V157-'adjusted numbers'!W157+('adjusted numbers'!W157*0.05)+('adjusted numbers'!X157*0.0025))/'adjusted numbers'!V157</f>
        <v>0.18480499999999989</v>
      </c>
      <c r="X157" s="11">
        <f>('underlying numbers'!V157-'underlying numbers'!W157+('underlying numbers'!W157*0.05)+('underlying numbers'!X157*0.0025))/'underlying numbers'!V157</f>
        <v>0.24160999999999996</v>
      </c>
      <c r="Y157" s="1">
        <v>13672</v>
      </c>
      <c r="Z157" s="11">
        <f>('adjusted numbers'!Y157-'adjusted numbers'!Z157+('adjusted numbers'!Z157*0.05)+('adjusted numbers'!AA157*0.0025))/'adjusted numbers'!Y157</f>
        <v>0.16359313350000007</v>
      </c>
      <c r="AA157" s="11">
        <f>('underlying numbers'!Y157-'underlying numbers'!Z157+('underlying numbers'!Z157*0.05)+('underlying numbers'!AA157*0.0025))/'underlying numbers'!Y157</f>
        <v>0.21129099325000014</v>
      </c>
      <c r="AB157" s="1">
        <v>14272</v>
      </c>
      <c r="AC157" s="11">
        <f>('adjusted numbers'!AB157-'adjusted numbers'!AC157+('adjusted numbers'!AC157*0.05)+('adjusted numbers'!AD157*0.0025))/'adjusted numbers'!AB157</f>
        <v>0.18062505300000006</v>
      </c>
      <c r="AD157" s="11">
        <f>('underlying numbers'!AB157-'underlying numbers'!AC157+('underlying numbers'!AC157*0.05)+('underlying numbers'!AD157*0.0025))/'underlying numbers'!AB157</f>
        <v>0.23566769150000003</v>
      </c>
      <c r="AE157" s="1">
        <v>15206</v>
      </c>
      <c r="AF157" s="11">
        <f>('adjusted numbers'!AE157-'adjusted numbers'!AF157+('adjusted numbers'!AF157*0.05)+('adjusted numbers'!AG157*0.0025))/'adjusted numbers'!AE157</f>
        <v>0.16629272862499997</v>
      </c>
      <c r="AG157" s="11">
        <f>('underlying numbers'!AE157-'underlying numbers'!AF157+('underlying numbers'!AF157*0.05)+('underlying numbers'!AG157*0.0025))/'underlying numbers'!AE157</f>
        <v>0.21519101774999996</v>
      </c>
    </row>
    <row r="158" spans="1:33" x14ac:dyDescent="0.25">
      <c r="A158" t="s">
        <v>322</v>
      </c>
      <c r="B158" t="s">
        <v>323</v>
      </c>
      <c r="C158" t="s">
        <v>319</v>
      </c>
      <c r="D158" s="1">
        <v>7159</v>
      </c>
      <c r="E158" s="11">
        <f>('adjusted numbers'!D158-'adjusted numbers'!E158+('adjusted numbers'!E158*0.05)+('adjusted numbers'!F158*0.0025))/'adjusted numbers'!D158</f>
        <v>9.1516615274479435E-2</v>
      </c>
      <c r="F158" s="11">
        <f>('underlying numbers'!D158-'underlying numbers'!E158+('underlying numbers'!E158*0.05)+('underlying numbers'!F158*0.0025))/'underlying numbers'!D158</f>
        <v>0.10822529543232257</v>
      </c>
      <c r="G158" s="1">
        <v>7686</v>
      </c>
      <c r="H158" s="11">
        <f>('adjusted numbers'!G158-'adjusted numbers'!H158+('adjusted numbers'!H158*0.05)+('adjusted numbers'!I158*0.0025))/'adjusted numbers'!G158</f>
        <v>9.9624595205568781E-2</v>
      </c>
      <c r="I158" s="11">
        <f>('underlying numbers'!G158-'underlying numbers'!H158+('underlying numbers'!H158*0.05)+('underlying numbers'!I158*0.0025))/'underlying numbers'!G158</f>
        <v>0.11981412828519415</v>
      </c>
      <c r="J158" s="1">
        <v>8465</v>
      </c>
      <c r="K158" s="11">
        <f>('adjusted numbers'!J158-'adjusted numbers'!K158+('adjusted numbers'!K158*0.05)+('adjusted numbers'!L158*0.0025))/'adjusted numbers'!J158</f>
        <v>0.10534078189604276</v>
      </c>
      <c r="L158" s="11">
        <f>('underlying numbers'!J158-'underlying numbers'!K158+('underlying numbers'!K158*0.05)+('underlying numbers'!L158*0.0025))/'underlying numbers'!J158</f>
        <v>0.1279903490844658</v>
      </c>
      <c r="M158" s="1">
        <v>8159</v>
      </c>
      <c r="N158" s="11">
        <f>('adjusted numbers'!M158-'adjusted numbers'!N158+('adjusted numbers'!N158*0.05)+('adjusted numbers'!O158*0.0025))/'adjusted numbers'!M158</f>
        <v>0.12014427166319416</v>
      </c>
      <c r="O158" s="11">
        <f>('underlying numbers'!M158-'underlying numbers'!N158+('underlying numbers'!N158*0.05)+('underlying numbers'!O158*0.0025))/'underlying numbers'!M158</f>
        <v>0.14918096733668368</v>
      </c>
      <c r="P158" s="1">
        <v>7985</v>
      </c>
      <c r="Q158" s="11">
        <f>('adjusted numbers'!P158-'adjusted numbers'!Q158+('adjusted numbers'!Q158*0.05)+('adjusted numbers'!R158*0.0025))/'adjusted numbers'!P158</f>
        <v>0.12755999425</v>
      </c>
      <c r="R158" s="11">
        <f>('underlying numbers'!P158-'underlying numbers'!Q158+('underlying numbers'!Q158*0.05)+('underlying numbers'!R158*0.0025))/'underlying numbers'!P158</f>
        <v>0.15978778149999995</v>
      </c>
      <c r="S158" s="1">
        <v>8088</v>
      </c>
      <c r="T158" s="11">
        <f>('adjusted numbers'!S158-'adjusted numbers'!T158+('adjusted numbers'!T158*0.05)+('adjusted numbers'!U158*0.0025))/'adjusted numbers'!S158</f>
        <v>0.11931707850000001</v>
      </c>
      <c r="U158" s="11">
        <f>('underlying numbers'!S158-'underlying numbers'!T158+('underlying numbers'!T158*0.05)+('underlying numbers'!U158*0.0025))/'underlying numbers'!S158</f>
        <v>0.14800140975000001</v>
      </c>
      <c r="V158" s="1">
        <v>8988</v>
      </c>
      <c r="W158" s="11">
        <f>('adjusted numbers'!V158-'adjusted numbers'!W158+('adjusted numbers'!W158*0.05)+('adjusted numbers'!X158*0.0025))/'adjusted numbers'!V158</f>
        <v>0.11622552974999992</v>
      </c>
      <c r="X158" s="11">
        <f>('underlying numbers'!V158-'underlying numbers'!W158+('underlying numbers'!W158*0.05)+('underlying numbers'!X158*0.0025))/'underlying numbers'!V158</f>
        <v>0.14357867025000001</v>
      </c>
      <c r="Y158" s="1">
        <v>8959</v>
      </c>
      <c r="Z158" s="11">
        <f>('adjusted numbers'!Y158-'adjusted numbers'!Z158+('adjusted numbers'!Z158*0.05)+('adjusted numbers'!AA158*0.0025))/'adjusted numbers'!Y158</f>
        <v>9.906855574999987E-2</v>
      </c>
      <c r="AA158" s="11">
        <f>('underlying numbers'!Y158-'underlying numbers'!Z158+('underlying numbers'!Z158*0.05)+('underlying numbers'!AA158*0.0025))/'underlying numbers'!Y158</f>
        <v>0.11904903149999992</v>
      </c>
      <c r="AB158" s="1">
        <v>8871</v>
      </c>
      <c r="AC158" s="11">
        <f>('adjusted numbers'!AB158-'adjusted numbers'!AC158+('adjusted numbers'!AC158*0.05)+('adjusted numbers'!AD158*0.0025))/'adjusted numbers'!AB158</f>
        <v>9.9977165125000003E-2</v>
      </c>
      <c r="AD158" s="11">
        <f>('underlying numbers'!AB158-'underlying numbers'!AC158+('underlying numbers'!AC158*0.05)+('underlying numbers'!AD158*0.0025))/'underlying numbers'!AB158</f>
        <v>0.12034718774999996</v>
      </c>
      <c r="AE158" s="1">
        <v>9161</v>
      </c>
      <c r="AF158" s="11">
        <f>('adjusted numbers'!AE158-'adjusted numbers'!AF158+('adjusted numbers'!AF158*0.05)+('adjusted numbers'!AG158*0.0025))/'adjusted numbers'!AE158</f>
        <v>9.1755154625000099E-2</v>
      </c>
      <c r="AG158" s="11">
        <f>('underlying numbers'!AE158-'underlying numbers'!AF158+('underlying numbers'!AF158*0.05)+('underlying numbers'!AG158*0.0025))/'underlying numbers'!AE158</f>
        <v>0.10859352875</v>
      </c>
    </row>
    <row r="159" spans="1:33" x14ac:dyDescent="0.25">
      <c r="A159" t="s">
        <v>324</v>
      </c>
      <c r="B159" t="s">
        <v>325</v>
      </c>
      <c r="C159" t="s">
        <v>319</v>
      </c>
      <c r="D159" s="1">
        <v>3585</v>
      </c>
      <c r="E159" s="11">
        <f>('adjusted numbers'!D159-'adjusted numbers'!E159+('adjusted numbers'!E159*0.05)+('adjusted numbers'!F159*0.0025))/'adjusted numbers'!D159</f>
        <v>0.10639734728033493</v>
      </c>
      <c r="F159" s="11">
        <f>('underlying numbers'!D159-'underlying numbers'!E159+('underlying numbers'!E159*0.05)+('underlying numbers'!F159*0.0025))/'underlying numbers'!D159</f>
        <v>0.12947353068340334</v>
      </c>
      <c r="G159" s="1">
        <v>3480</v>
      </c>
      <c r="H159" s="11">
        <f>('adjusted numbers'!G159-'adjusted numbers'!H159+('adjusted numbers'!H159*0.05)+('adjusted numbers'!I159*0.0025))/'adjusted numbers'!G159</f>
        <v>0.10462946228448301</v>
      </c>
      <c r="I159" s="11">
        <f>('underlying numbers'!G159-'underlying numbers'!H159+('underlying numbers'!H159*0.05)+('underlying numbers'!I159*0.0025))/'underlying numbers'!G159</f>
        <v>0.12696310991379348</v>
      </c>
      <c r="J159" s="1">
        <v>3335</v>
      </c>
      <c r="K159" s="11">
        <f>('adjusted numbers'!J159-'adjusted numbers'!K159+('adjusted numbers'!K159*0.05)+('adjusted numbers'!L159*0.0025))/'adjusted numbers'!J159</f>
        <v>0.11490658770614705</v>
      </c>
      <c r="L159" s="11">
        <f>('underlying numbers'!J159-'underlying numbers'!K159+('underlying numbers'!K159*0.05)+('underlying numbers'!L159*0.0025))/'underlying numbers'!J159</f>
        <v>0.14166132833583234</v>
      </c>
      <c r="M159" s="1">
        <v>3332</v>
      </c>
      <c r="N159" s="11">
        <f>('adjusted numbers'!M159-'adjusted numbers'!N159+('adjusted numbers'!N159*0.05)+('adjusted numbers'!O159*0.0025))/'adjusted numbers'!M159</f>
        <v>0.1211438325330131</v>
      </c>
      <c r="O159" s="11">
        <f>('underlying numbers'!M159-'underlying numbers'!N159+('underlying numbers'!N159*0.05)+('underlying numbers'!O159*0.0025))/'underlying numbers'!M159</f>
        <v>0.15060379951980787</v>
      </c>
      <c r="P159" s="1">
        <v>3265</v>
      </c>
      <c r="Q159" s="11">
        <f>('adjusted numbers'!P159-'adjusted numbers'!Q159+('adjusted numbers'!Q159*0.05)+('adjusted numbers'!R159*0.0025))/'adjusted numbers'!P159</f>
        <v>0.12745672224999999</v>
      </c>
      <c r="R159" s="11">
        <f>('underlying numbers'!P159-'underlying numbers'!Q159+('underlying numbers'!Q159*0.05)+('underlying numbers'!R159*0.0025))/'underlying numbers'!P159</f>
        <v>0.15963397425000006</v>
      </c>
      <c r="S159" s="1">
        <v>3316</v>
      </c>
      <c r="T159" s="11">
        <f>('adjusted numbers'!S159-'adjusted numbers'!T159+('adjusted numbers'!T159*0.05)+('adjusted numbers'!U159*0.0025))/'adjusted numbers'!S159</f>
        <v>0.11871454774999998</v>
      </c>
      <c r="U159" s="11">
        <f>('underlying numbers'!S159-'underlying numbers'!T159+('underlying numbers'!T159*0.05)+('underlying numbers'!U159*0.0025))/'underlying numbers'!S159</f>
        <v>0.14713356900000002</v>
      </c>
      <c r="V159" s="1">
        <v>3477</v>
      </c>
      <c r="W159" s="11">
        <f>('adjusted numbers'!V159-'adjusted numbers'!W159+('adjusted numbers'!W159*0.05)+('adjusted numbers'!X159*0.0025))/'adjusted numbers'!V159</f>
        <v>0.11267749999999997</v>
      </c>
      <c r="X159" s="11">
        <f>('underlying numbers'!V159-'underlying numbers'!W159+('underlying numbers'!W159*0.05)+('underlying numbers'!X159*0.0025))/'underlying numbers'!V159</f>
        <v>0.13850249999999995</v>
      </c>
      <c r="Y159" s="1">
        <v>3462</v>
      </c>
      <c r="Z159" s="11">
        <f>('adjusted numbers'!Y159-'adjusted numbers'!Z159+('adjusted numbers'!Z159*0.05)+('adjusted numbers'!AA159*0.0025))/'adjusted numbers'!Y159</f>
        <v>0.10208624999999991</v>
      </c>
      <c r="AA159" s="11">
        <f>('underlying numbers'!Y159-'underlying numbers'!Z159+('underlying numbers'!Z159*0.05)+('underlying numbers'!AA159*0.0025))/'underlying numbers'!Y159</f>
        <v>0.12335999999999991</v>
      </c>
      <c r="AB159" s="1">
        <v>3440</v>
      </c>
      <c r="AC159" s="11">
        <f>('adjusted numbers'!AB159-'adjusted numbers'!AC159+('adjusted numbers'!AC159*0.05)+('adjusted numbers'!AD159*0.0025))/'adjusted numbers'!AB159</f>
        <v>0.10245785187499994</v>
      </c>
      <c r="AD159" s="11">
        <f>('underlying numbers'!AB159-'underlying numbers'!AC159+('underlying numbers'!AC159*0.05)+('underlying numbers'!AD159*0.0025))/'underlying numbers'!AB159</f>
        <v>0.12388372524999987</v>
      </c>
      <c r="AE159" s="1">
        <v>3603</v>
      </c>
      <c r="AF159" s="11">
        <f>('adjusted numbers'!AE159-'adjusted numbers'!AF159+('adjusted numbers'!AF159*0.05)+('adjusted numbers'!AG159*0.0025))/'adjusted numbers'!AE159</f>
        <v>9.8167862375000026E-2</v>
      </c>
      <c r="AG159" s="11">
        <f>('underlying numbers'!AE159-'underlying numbers'!AF159+('underlying numbers'!AF159*0.05)+('underlying numbers'!AG159*0.0025))/'underlying numbers'!AE159</f>
        <v>0.11774703949999998</v>
      </c>
    </row>
    <row r="160" spans="1:33" x14ac:dyDescent="0.25">
      <c r="A160" t="s">
        <v>326</v>
      </c>
      <c r="B160" t="s">
        <v>327</v>
      </c>
      <c r="C160" t="s">
        <v>319</v>
      </c>
      <c r="D160" s="1">
        <v>2084</v>
      </c>
      <c r="E160" s="11">
        <f>('adjusted numbers'!D160-'adjusted numbers'!E160+('adjusted numbers'!E160*0.05)+('adjusted numbers'!F160*0.0025))/'adjusted numbers'!D160</f>
        <v>0.11721749999999995</v>
      </c>
      <c r="F160" s="11">
        <f>('underlying numbers'!D160-'underlying numbers'!E160+('underlying numbers'!E160*0.05)+('underlying numbers'!F160*0.0025))/'underlying numbers'!D160</f>
        <v>0.14493999999999999</v>
      </c>
      <c r="G160" s="1">
        <v>2002</v>
      </c>
      <c r="H160" s="11">
        <f>('adjusted numbers'!G160-'adjusted numbers'!H160+('adjusted numbers'!H160*0.05)+('adjusted numbers'!I160*0.0025))/'adjusted numbers'!G160</f>
        <v>0.11059625000000002</v>
      </c>
      <c r="I160" s="11">
        <f>('underlying numbers'!G160-'underlying numbers'!H160+('underlying numbers'!H160*0.05)+('underlying numbers'!I160*0.0025))/'underlying numbers'!G160</f>
        <v>0.13547249999999997</v>
      </c>
      <c r="J160" s="1">
        <v>1752</v>
      </c>
      <c r="K160" s="11">
        <f>('adjusted numbers'!J160-'adjusted numbers'!K160+('adjusted numbers'!K160*0.05)+('adjusted numbers'!L160*0.0025))/'adjusted numbers'!J160</f>
        <v>0.11552943493150675</v>
      </c>
      <c r="L160" s="11">
        <f>('underlying numbers'!J160-'underlying numbers'!K160+('underlying numbers'!K160*0.05)+('underlying numbers'!L160*0.0025))/'underlying numbers'!J160</f>
        <v>0.14254468036529658</v>
      </c>
      <c r="M160" s="1">
        <v>976</v>
      </c>
      <c r="N160" s="11">
        <f>('adjusted numbers'!M160-'adjusted numbers'!N160+('adjusted numbers'!N160*0.05)+('adjusted numbers'!O160*0.0025))/'adjusted numbers'!M160</f>
        <v>0.12257625000000005</v>
      </c>
      <c r="O160" s="11">
        <f>('underlying numbers'!M160-'underlying numbers'!N160+('underlying numbers'!N160*0.05)+('underlying numbers'!O160*0.0025))/'underlying numbers'!M160</f>
        <v>0.15263750000000004</v>
      </c>
      <c r="P160" s="1">
        <v>1560</v>
      </c>
      <c r="Q160" s="11">
        <f>('adjusted numbers'!P160-'adjusted numbers'!Q160+('adjusted numbers'!Q160*0.05)+('adjusted numbers'!R160*0.0025))/'adjusted numbers'!P160</f>
        <v>0.12581327750000013</v>
      </c>
      <c r="R160" s="11">
        <f>('underlying numbers'!P160-'underlying numbers'!Q160+('underlying numbers'!Q160*0.05)+('underlying numbers'!R160*0.0025))/'underlying numbers'!P160</f>
        <v>0.15726278650000008</v>
      </c>
      <c r="S160" s="1">
        <v>1653</v>
      </c>
      <c r="T160" s="11">
        <f>('adjusted numbers'!S160-'adjusted numbers'!T160+('adjusted numbers'!T160*0.05)+('adjusted numbers'!U160*0.0025))/'adjusted numbers'!S160</f>
        <v>0.13333789925</v>
      </c>
      <c r="U160" s="11">
        <f>('underlying numbers'!S160-'underlying numbers'!T160+('underlying numbers'!T160*0.05)+('underlying numbers'!U160*0.0025))/'underlying numbers'!S160</f>
        <v>0.16804450574999999</v>
      </c>
      <c r="V160" s="1">
        <v>1647</v>
      </c>
      <c r="W160" s="11">
        <f>('adjusted numbers'!V160-'adjusted numbers'!W160+('adjusted numbers'!W160*0.05)+('adjusted numbers'!X160*0.0025))/'adjusted numbers'!V160</f>
        <v>0.11428579649999998</v>
      </c>
      <c r="X160" s="11">
        <f>('underlying numbers'!V160-'underlying numbers'!W160+('underlying numbers'!W160*0.05)+('underlying numbers'!X160*0.0025))/'underlying numbers'!V160</f>
        <v>0.14077409724999995</v>
      </c>
      <c r="Y160" s="1">
        <v>1770</v>
      </c>
      <c r="Z160" s="11">
        <f>('adjusted numbers'!Y160-'adjusted numbers'!Z160+('adjusted numbers'!Z160*0.05)+('adjusted numbers'!AA160*0.0025))/'adjusted numbers'!Y160</f>
        <v>0.11527821262500003</v>
      </c>
      <c r="AA160" s="11">
        <f>('underlying numbers'!Y160-'underlying numbers'!Z160+('underlying numbers'!Z160*0.05)+('underlying numbers'!AA160*0.0025))/'underlying numbers'!Y160</f>
        <v>0.14222593725000002</v>
      </c>
      <c r="AB160" s="1">
        <v>1757</v>
      </c>
      <c r="AC160" s="11">
        <f>('adjusted numbers'!AB160-'adjusted numbers'!AC160+('adjusted numbers'!AC160*0.05)+('adjusted numbers'!AD160*0.0025))/'adjusted numbers'!AB160</f>
        <v>0.10026323324999994</v>
      </c>
      <c r="AD160" s="11">
        <f>('underlying numbers'!AB160-'underlying numbers'!AC160+('underlying numbers'!AC160*0.05)+('underlying numbers'!AD160*0.0025))/'underlying numbers'!AB160</f>
        <v>0.12073989824999987</v>
      </c>
      <c r="AE160" s="1">
        <v>1844</v>
      </c>
      <c r="AF160" s="11">
        <f>('adjusted numbers'!AE160-'adjusted numbers'!AF160+('adjusted numbers'!AF160*0.05)+('adjusted numbers'!AG160*0.0025))/'adjusted numbers'!AE160</f>
        <v>0.10198752037500007</v>
      </c>
      <c r="AG160" s="11">
        <f>('underlying numbers'!AE160-'underlying numbers'!AF160+('underlying numbers'!AF160*0.05)+('underlying numbers'!AG160*0.0025))/'underlying numbers'!AE160</f>
        <v>0.12322396000000006</v>
      </c>
    </row>
    <row r="161" spans="1:33" s="4" customFormat="1" x14ac:dyDescent="0.25">
      <c r="A161" s="4" t="s">
        <v>457</v>
      </c>
      <c r="B161" s="4" t="s">
        <v>433</v>
      </c>
      <c r="C161" t="s">
        <v>319</v>
      </c>
      <c r="D161" s="5">
        <f>SUM(D156:D160)</f>
        <v>22082</v>
      </c>
      <c r="E161" s="11">
        <f>('adjusted numbers'!D161-'adjusted numbers'!E161+('adjusted numbers'!E161*0.05)+('adjusted numbers'!F161*0.0025))/'adjusted numbers'!D161</f>
        <v>0.120244973111584</v>
      </c>
      <c r="F161" s="11">
        <f>('underlying numbers'!D161-'underlying numbers'!E161+('underlying numbers'!E161*0.05)+('underlying numbers'!F161*0.0025))/'underlying numbers'!D161</f>
        <v>0.14927233108414076</v>
      </c>
      <c r="G161" s="5">
        <f t="shared" ref="G161:AE161" si="21">SUM(G156:G160)</f>
        <v>28723</v>
      </c>
      <c r="H161" s="11">
        <f>('adjusted numbers'!G161-'adjusted numbers'!H161+('adjusted numbers'!H161*0.05)+('adjusted numbers'!I161*0.0025))/'adjusted numbers'!G161</f>
        <v>0.1370996487135745</v>
      </c>
      <c r="I161" s="11">
        <f>('underlying numbers'!G161-'underlying numbers'!H161+('underlying numbers'!H161*0.05)+('underlying numbers'!I161*0.0025))/'underlying numbers'!G161</f>
        <v>0.17336871749120922</v>
      </c>
      <c r="J161" s="5">
        <f t="shared" si="21"/>
        <v>26825</v>
      </c>
      <c r="K161" s="11">
        <f>('adjusted numbers'!J161-'adjusted numbers'!K161+('adjusted numbers'!K161*0.05)+('adjusted numbers'!L161*0.0025))/'adjusted numbers'!J161</f>
        <v>0.13971801407269349</v>
      </c>
      <c r="L161" s="11">
        <f>('underlying numbers'!J161-'underlying numbers'!K161+('underlying numbers'!K161*0.05)+('underlying numbers'!L161*0.0025))/'underlying numbers'!J161</f>
        <v>0.17713075386766089</v>
      </c>
      <c r="M161" s="5">
        <f t="shared" si="21"/>
        <v>25587</v>
      </c>
      <c r="N161" s="11">
        <f>('adjusted numbers'!M161-'adjusted numbers'!N161+('adjusted numbers'!N161*0.05)+('adjusted numbers'!O161*0.0025))/'adjusted numbers'!M161</f>
        <v>0.16113083216086296</v>
      </c>
      <c r="O161" s="11">
        <f>('underlying numbers'!M161-'underlying numbers'!N161+('underlying numbers'!N161*0.05)+('underlying numbers'!O161*0.0025))/'underlying numbers'!M161</f>
        <v>0.20776860163364214</v>
      </c>
      <c r="P161" s="5">
        <f t="shared" si="21"/>
        <v>28801</v>
      </c>
      <c r="Q161" s="11">
        <f>('adjusted numbers'!P161-'adjusted numbers'!Q161+('adjusted numbers'!Q161*0.05)+('adjusted numbers'!R161*0.0025))/'adjusted numbers'!P161</f>
        <v>0.18013824804747225</v>
      </c>
      <c r="R161" s="11">
        <f>('underlying numbers'!P161-'underlying numbers'!Q161+('underlying numbers'!Q161*0.05)+('underlying numbers'!R161*0.0025))/'underlying numbers'!P161</f>
        <v>0.23496608169576563</v>
      </c>
      <c r="S161" s="5">
        <f t="shared" si="21"/>
        <v>29251</v>
      </c>
      <c r="T161" s="11">
        <f>('adjusted numbers'!S161-'adjusted numbers'!T161+('adjusted numbers'!T161*0.05)+('adjusted numbers'!U161*0.0025))/'adjusted numbers'!S161</f>
        <v>0.1729484506652422</v>
      </c>
      <c r="U161" s="11">
        <f>('underlying numbers'!S161-'underlying numbers'!T161+('underlying numbers'!T161*0.05)+('underlying numbers'!U161*0.0025))/'underlying numbers'!S161</f>
        <v>0.224674889293178</v>
      </c>
      <c r="V161" s="5">
        <f t="shared" si="21"/>
        <v>30730</v>
      </c>
      <c r="W161" s="11">
        <f>('adjusted numbers'!V161-'adjusted numbers'!W161+('adjusted numbers'!W161*0.05)+('adjusted numbers'!X161*0.0025))/'adjusted numbers'!V161</f>
        <v>0.14984777792230716</v>
      </c>
      <c r="X161" s="11">
        <f>('underlying numbers'!V161-'underlying numbers'!W161+('underlying numbers'!W161*0.05)+('underlying numbers'!X161*0.0025))/'underlying numbers'!V161</f>
        <v>0.19163552495560526</v>
      </c>
      <c r="Y161" s="5">
        <f t="shared" si="21"/>
        <v>30637</v>
      </c>
      <c r="Z161" s="11">
        <f>('adjusted numbers'!Y161-'adjusted numbers'!Z161+('adjusted numbers'!Z161*0.05)+('adjusted numbers'!AA161*0.0025))/'adjusted numbers'!Y161</f>
        <v>0.13230613633346947</v>
      </c>
      <c r="AA161" s="11">
        <f>('underlying numbers'!Y161-'underlying numbers'!Z161+('underlying numbers'!Z161*0.05)+('underlying numbers'!AA161*0.0025))/'underlying numbers'!Y161</f>
        <v>0.1665632417463363</v>
      </c>
      <c r="AB161" s="5">
        <f t="shared" si="21"/>
        <v>31252</v>
      </c>
      <c r="AC161" s="11">
        <f>('adjusted numbers'!AB161-'adjusted numbers'!AC161+('adjusted numbers'!AC161*0.05)+('adjusted numbers'!AD161*0.0025))/'adjusted numbers'!AB161</f>
        <v>0.13956913309222216</v>
      </c>
      <c r="AD161" s="11">
        <f>('underlying numbers'!AB161-'underlying numbers'!AC161+('underlying numbers'!AC161*0.05)+('underlying numbers'!AD161*0.0025))/'underlying numbers'!AB161</f>
        <v>0.17695641405066881</v>
      </c>
      <c r="AE161" s="5">
        <f t="shared" si="21"/>
        <v>32773</v>
      </c>
      <c r="AF161" s="11">
        <f>('adjusted numbers'!AE161-'adjusted numbers'!AF161+('adjusted numbers'!AF161*0.05)+('adjusted numbers'!AG161*0.0025))/'adjusted numbers'!AE161</f>
        <v>0.12946278260585312</v>
      </c>
      <c r="AG161" s="11">
        <f>('underlying numbers'!AE161-'underlying numbers'!AF161+('underlying numbers'!AF161*0.05)+('underlying numbers'!AG161*0.0025))/'underlying numbers'!AE161</f>
        <v>0.16251655432764775</v>
      </c>
    </row>
    <row r="162" spans="1:33" x14ac:dyDescent="0.25">
      <c r="A162" t="s">
        <v>328</v>
      </c>
      <c r="B162" t="s">
        <v>329</v>
      </c>
      <c r="C162" t="s">
        <v>330</v>
      </c>
      <c r="D162" s="1">
        <v>5446</v>
      </c>
      <c r="E162" s="11">
        <f>('adjusted numbers'!D162-'adjusted numbers'!E162+('adjusted numbers'!E162*0.05)+('adjusted numbers'!F162*0.0025))/'adjusted numbers'!D162</f>
        <v>8.7948370593096029E-2</v>
      </c>
      <c r="F162" s="11">
        <f>('underlying numbers'!D162-'underlying numbers'!E162+('underlying numbers'!E162*0.05)+('underlying numbers'!F162*0.0025))/'underlying numbers'!D162</f>
        <v>0.10310247704737446</v>
      </c>
      <c r="G162" s="1">
        <v>6074</v>
      </c>
      <c r="H162" s="11">
        <f>('adjusted numbers'!G162-'adjusted numbers'!H162+('adjusted numbers'!H162*0.05)+('adjusted numbers'!I162*0.0025))/'adjusted numbers'!G162</f>
        <v>9.2993005844583476E-2</v>
      </c>
      <c r="I162" s="11">
        <f>('underlying numbers'!G162-'underlying numbers'!H162+('underlying numbers'!H162*0.05)+('underlying numbers'!I162*0.0025))/'underlying numbers'!G162</f>
        <v>0.11032290006585445</v>
      </c>
      <c r="J162" s="1">
        <v>6327</v>
      </c>
      <c r="K162" s="11">
        <f>('adjusted numbers'!J162-'adjusted numbers'!K162+('adjusted numbers'!K162*0.05)+('adjusted numbers'!L162*0.0025))/'adjusted numbers'!J162</f>
        <v>0.11137468053579862</v>
      </c>
      <c r="L162" s="11">
        <f>('underlying numbers'!J162-'underlying numbers'!K162+('underlying numbers'!K162*0.05)+('underlying numbers'!L162*0.0025))/'underlying numbers'!J162</f>
        <v>0.13657077643432858</v>
      </c>
      <c r="M162" s="1">
        <v>5801</v>
      </c>
      <c r="N162" s="11">
        <f>('adjusted numbers'!M162-'adjusted numbers'!N162+('adjusted numbers'!N162*0.05)+('adjusted numbers'!O162*0.0025))/'adjusted numbers'!M162</f>
        <v>0.12563222310808442</v>
      </c>
      <c r="O162" s="11">
        <f>('underlying numbers'!M162-'underlying numbers'!N162+('underlying numbers'!N162*0.05)+('underlying numbers'!O162*0.0025))/'underlying numbers'!M162</f>
        <v>0.15700680313738957</v>
      </c>
      <c r="P162" s="1">
        <v>5343</v>
      </c>
      <c r="Q162" s="11">
        <f>('adjusted numbers'!P162-'adjusted numbers'!Q162+('adjusted numbers'!Q162*0.05)+('adjusted numbers'!R162*0.0025))/'adjusted numbers'!P162</f>
        <v>0.13902671149999998</v>
      </c>
      <c r="R162" s="11">
        <f>('underlying numbers'!P162-'underlying numbers'!Q162+('underlying numbers'!Q162*0.05)+('underlying numbers'!R162*0.0025))/'underlying numbers'!P162</f>
        <v>0.17616687225000002</v>
      </c>
      <c r="S162" s="1">
        <v>3688</v>
      </c>
      <c r="T162" s="11">
        <f>('adjusted numbers'!S162-'adjusted numbers'!T162+('adjusted numbers'!T162*0.05)+('adjusted numbers'!U162*0.0025))/'adjusted numbers'!S162</f>
        <v>0.1255598795</v>
      </c>
      <c r="U162" s="11">
        <f>('underlying numbers'!S162-'underlying numbers'!T162+('underlying numbers'!T162*0.05)+('underlying numbers'!U162*0.0025))/'underlying numbers'!S162</f>
        <v>0.15685731149999993</v>
      </c>
      <c r="V162" s="1">
        <v>5813</v>
      </c>
      <c r="W162" s="11">
        <f>('adjusted numbers'!V162-'adjusted numbers'!W162+('adjusted numbers'!W162*0.05)+('adjusted numbers'!X162*0.0025))/'adjusted numbers'!V162</f>
        <v>0.105379094625</v>
      </c>
      <c r="X162" s="11">
        <f>('underlying numbers'!V162-'underlying numbers'!W162+('underlying numbers'!W162*0.05)+('underlying numbers'!X162*0.0025))/'underlying numbers'!V162</f>
        <v>0.12806079399999995</v>
      </c>
      <c r="Y162" s="1">
        <v>6031</v>
      </c>
      <c r="Z162" s="11">
        <f>('adjusted numbers'!Y162-'adjusted numbers'!Z162+('adjusted numbers'!Z162*0.05)+('adjusted numbers'!AA162*0.0025))/'adjusted numbers'!Y162</f>
        <v>9.2088581625000082E-2</v>
      </c>
      <c r="AA162" s="11">
        <f>('underlying numbers'!Y162-'underlying numbers'!Z162+('underlying numbers'!Z162*0.05)+('underlying numbers'!AA162*0.0025))/'underlying numbers'!Y162</f>
        <v>0.10908099475000009</v>
      </c>
      <c r="AB162" s="1">
        <v>6109</v>
      </c>
      <c r="AC162" s="11">
        <f>('adjusted numbers'!AB162-'adjusted numbers'!AC162+('adjusted numbers'!AC162*0.05)+('adjusted numbers'!AD162*0.0025))/'adjusted numbers'!AB162</f>
        <v>9.645357812500005E-2</v>
      </c>
      <c r="AD162" s="11">
        <f>('underlying numbers'!AB162-'underlying numbers'!AC162+('underlying numbers'!AC162*0.05)+('underlying numbers'!AD162*0.0025))/'underlying numbers'!AB162</f>
        <v>0.11531877050000013</v>
      </c>
      <c r="AE162" s="1">
        <v>6391</v>
      </c>
      <c r="AF162" s="11">
        <f>('adjusted numbers'!AE162-'adjusted numbers'!AF162+('adjusted numbers'!AF162*0.05)+('adjusted numbers'!AG162*0.0025))/'adjusted numbers'!AE162</f>
        <v>8.1976438500000068E-2</v>
      </c>
      <c r="AG162" s="11">
        <f>('underlying numbers'!AE162-'underlying numbers'!AF162+('underlying numbers'!AF162*0.05)+('underlying numbers'!AG162*0.0025))/'underlying numbers'!AE162</f>
        <v>9.4618642000000072E-2</v>
      </c>
    </row>
    <row r="163" spans="1:33" x14ac:dyDescent="0.25">
      <c r="A163" t="s">
        <v>331</v>
      </c>
      <c r="B163" t="s">
        <v>332</v>
      </c>
      <c r="C163" t="s">
        <v>330</v>
      </c>
      <c r="D163" s="1">
        <v>6290</v>
      </c>
      <c r="E163" s="11">
        <f>('adjusted numbers'!D163-'adjusted numbers'!E163+('adjusted numbers'!E163*0.05)+('adjusted numbers'!F163*0.0025))/'adjusted numbers'!D163</f>
        <v>7.9416198728139778E-2</v>
      </c>
      <c r="F163" s="11">
        <f>('underlying numbers'!D163-'underlying numbers'!E163+('underlying numbers'!E163*0.05)+('underlying numbers'!F163*0.0025))/'underlying numbers'!D163</f>
        <v>9.0891987281398898E-2</v>
      </c>
      <c r="G163" s="1">
        <v>7539</v>
      </c>
      <c r="H163" s="11">
        <f>('adjusted numbers'!G163-'adjusted numbers'!H163+('adjusted numbers'!H163*0.05)+('adjusted numbers'!I163*0.0025))/'adjusted numbers'!G163</f>
        <v>8.720408210638006E-2</v>
      </c>
      <c r="I163" s="11">
        <f>('underlying numbers'!G163-'underlying numbers'!H163+('underlying numbers'!H163*0.05)+('underlying numbers'!I163*0.0025))/'underlying numbers'!G163</f>
        <v>0.1020467770924524</v>
      </c>
      <c r="J163" s="1">
        <v>7364</v>
      </c>
      <c r="K163" s="11">
        <f>('adjusted numbers'!J163-'adjusted numbers'!K163+('adjusted numbers'!K163*0.05)+('adjusted numbers'!L163*0.0025))/'adjusted numbers'!J163</f>
        <v>9.4149877614068747E-2</v>
      </c>
      <c r="L163" s="11">
        <f>('underlying numbers'!J163-'underlying numbers'!K163+('underlying numbers'!K163*0.05)+('underlying numbers'!L163*0.0025))/'underlying numbers'!J163</f>
        <v>0.11198014088810464</v>
      </c>
      <c r="M163" s="1">
        <v>7236</v>
      </c>
      <c r="N163" s="11">
        <f>('adjusted numbers'!M163-'adjusted numbers'!N163+('adjusted numbers'!N163*0.05)+('adjusted numbers'!O163*0.0025))/'adjusted numbers'!M163</f>
        <v>0.10236922021835272</v>
      </c>
      <c r="O163" s="11">
        <f>('underlying numbers'!M163-'underlying numbers'!N163+('underlying numbers'!N163*0.05)+('underlying numbers'!O163*0.0025))/'underlying numbers'!M163</f>
        <v>0.12373040837479274</v>
      </c>
      <c r="P163" s="1">
        <v>6694</v>
      </c>
      <c r="Q163" s="11">
        <f>('adjusted numbers'!P163-'adjusted numbers'!Q163+('adjusted numbers'!Q163*0.05)+('adjusted numbers'!R163*0.0025))/'adjusted numbers'!P163</f>
        <v>0.112032184375</v>
      </c>
      <c r="R163" s="11">
        <f>('underlying numbers'!P163-'underlying numbers'!Q163+('underlying numbers'!Q163*0.05)+('underlying numbers'!R163*0.0025))/'underlying numbers'!P163</f>
        <v>0.13755894224999995</v>
      </c>
      <c r="S163" s="1">
        <v>6947</v>
      </c>
      <c r="T163" s="11">
        <f>('adjusted numbers'!S163-'adjusted numbers'!T163+('adjusted numbers'!T163*0.05)+('adjusted numbers'!U163*0.0025))/'adjusted numbers'!S163</f>
        <v>0.10117858087500001</v>
      </c>
      <c r="U163" s="11">
        <f>('underlying numbers'!S163-'underlying numbers'!T163+('underlying numbers'!T163*0.05)+('underlying numbers'!U163*0.0025))/'underlying numbers'!S163</f>
        <v>0.12203507200000002</v>
      </c>
      <c r="V163" s="1">
        <v>7351</v>
      </c>
      <c r="W163" s="11">
        <f>('adjusted numbers'!V163-'adjusted numbers'!W163+('adjusted numbers'!W163*0.05)+('adjusted numbers'!X163*0.0025))/'adjusted numbers'!V163</f>
        <v>9.1131516749999933E-2</v>
      </c>
      <c r="X163" s="11">
        <f>('underlying numbers'!V163-'underlying numbers'!W163+('underlying numbers'!W163*0.05)+('underlying numbers'!X163*0.0025))/'underlying numbers'!V163</f>
        <v>0.10768098224999995</v>
      </c>
      <c r="Y163" s="1">
        <v>7219</v>
      </c>
      <c r="Z163" s="11">
        <f>('adjusted numbers'!Y163-'adjusted numbers'!Z163+('adjusted numbers'!Z163*0.05)+('adjusted numbers'!AA163*0.0025))/'adjusted numbers'!Y163</f>
        <v>8.6458264875000079E-2</v>
      </c>
      <c r="AA163" s="11">
        <f>('underlying numbers'!Y163-'underlying numbers'!Z163+('underlying numbers'!Z163*0.05)+('underlying numbers'!AA163*0.0025))/'underlying numbers'!Y163</f>
        <v>0.10101601200000002</v>
      </c>
      <c r="AB163" s="1">
        <v>7373</v>
      </c>
      <c r="AC163" s="11">
        <f>('adjusted numbers'!AB163-'adjusted numbers'!AC163+('adjusted numbers'!AC163*0.05)+('adjusted numbers'!AD163*0.0025))/'adjusted numbers'!AB163</f>
        <v>7.8425694374999938E-2</v>
      </c>
      <c r="AD163" s="11">
        <f>('underlying numbers'!AB163-'underlying numbers'!AC163+('underlying numbers'!AC163*0.05)+('underlying numbers'!AD163*0.0025))/'underlying numbers'!AB163</f>
        <v>8.9554483499999948E-2</v>
      </c>
      <c r="AE163" s="1">
        <v>7893</v>
      </c>
      <c r="AF163" s="11">
        <f>('adjusted numbers'!AE163-'adjusted numbers'!AF163+('adjusted numbers'!AF163*0.05)+('adjusted numbers'!AG163*0.0025))/'adjusted numbers'!AE163</f>
        <v>8.5523057875000016E-2</v>
      </c>
      <c r="AG163" s="11">
        <f>('underlying numbers'!AE163-'underlying numbers'!AF163+('underlying numbers'!AF163*0.05)+('underlying numbers'!AG163*0.0025))/'underlying numbers'!AE163</f>
        <v>9.9702221749999972E-2</v>
      </c>
    </row>
    <row r="164" spans="1:33" x14ac:dyDescent="0.25">
      <c r="A164" t="s">
        <v>333</v>
      </c>
      <c r="B164" t="s">
        <v>334</v>
      </c>
      <c r="C164" t="s">
        <v>330</v>
      </c>
      <c r="D164" s="1">
        <v>5560</v>
      </c>
      <c r="E164" s="11">
        <f>('adjusted numbers'!D164-'adjusted numbers'!E164+('adjusted numbers'!E164*0.05)+('adjusted numbers'!F164*0.0025))/'adjusted numbers'!D164</f>
        <v>0.20558464748201441</v>
      </c>
      <c r="F164" s="11">
        <f>('underlying numbers'!D164-'underlying numbers'!E164+('underlying numbers'!E164*0.05)+('underlying numbers'!F164*0.0025))/'underlying numbers'!D164</f>
        <v>0.27129637679856128</v>
      </c>
      <c r="G164" s="1">
        <v>5602</v>
      </c>
      <c r="H164" s="11">
        <f>('adjusted numbers'!G164-'adjusted numbers'!H164+('adjusted numbers'!H164*0.05)+('adjusted numbers'!I164*0.0025))/'adjusted numbers'!G164</f>
        <v>0.23026837022491981</v>
      </c>
      <c r="I164" s="11">
        <f>('underlying numbers'!G164-'underlying numbers'!H164+('underlying numbers'!H164*0.05)+('underlying numbers'!I164*0.0025))/'underlying numbers'!G164</f>
        <v>0.30662482238486266</v>
      </c>
      <c r="J164" s="1">
        <v>2619</v>
      </c>
      <c r="K164" s="11">
        <f>('adjusted numbers'!J164-'adjusted numbers'!K164+('adjusted numbers'!K164*0.05)+('adjusted numbers'!L164*0.0025))/'adjusted numbers'!J164</f>
        <v>0.22650125000000004</v>
      </c>
      <c r="L164" s="11">
        <f>('underlying numbers'!J164-'underlying numbers'!K164+('underlying numbers'!K164*0.05)+('underlying numbers'!L164*0.0025))/'underlying numbers'!J164</f>
        <v>0.30122000000000004</v>
      </c>
      <c r="M164" s="1">
        <v>5537</v>
      </c>
      <c r="N164" s="11">
        <f>('adjusted numbers'!M164-'adjusted numbers'!N164+('adjusted numbers'!N164*0.05)+('adjusted numbers'!O164*0.0025))/'adjusted numbers'!M164</f>
        <v>0.23749581745530041</v>
      </c>
      <c r="O164" s="11">
        <f>('underlying numbers'!M164-'underlying numbers'!N164+('underlying numbers'!N164*0.05)+('underlying numbers'!O164*0.0025))/'underlying numbers'!M164</f>
        <v>0.31696766976702145</v>
      </c>
      <c r="P164" s="1">
        <v>5937</v>
      </c>
      <c r="Q164" s="11">
        <f>('adjusted numbers'!P164-'adjusted numbers'!Q164+('adjusted numbers'!Q164*0.05)+('adjusted numbers'!R164*0.0025))/'adjusted numbers'!P164</f>
        <v>0.22769707449999999</v>
      </c>
      <c r="R164" s="11">
        <f>('underlying numbers'!P164-'underlying numbers'!Q164+('underlying numbers'!Q164*0.05)+('underlying numbers'!R164*0.0025))/'underlying numbers'!P164</f>
        <v>0.30293962349999998</v>
      </c>
      <c r="S164" s="1">
        <v>6111</v>
      </c>
      <c r="T164" s="11">
        <f>('adjusted numbers'!S164-'adjusted numbers'!T164+('adjusted numbers'!T164*0.05)+('adjusted numbers'!U164*0.0025))/'adjusted numbers'!S164</f>
        <v>0.20632363725000005</v>
      </c>
      <c r="U164" s="11">
        <f>('underlying numbers'!S164-'underlying numbers'!T164+('underlying numbers'!T164*0.05)+('underlying numbers'!U164*0.0025))/'underlying numbers'!S164</f>
        <v>0.27236663324999993</v>
      </c>
      <c r="V164" s="1">
        <v>5879</v>
      </c>
      <c r="W164" s="11">
        <f>('adjusted numbers'!V164-'adjusted numbers'!W164+('adjusted numbers'!W164*0.05)+('adjusted numbers'!X164*0.0025))/'adjusted numbers'!V164</f>
        <v>0.16209642212500011</v>
      </c>
      <c r="X164" s="11">
        <f>('underlying numbers'!V164-'underlying numbers'!W164+('underlying numbers'!W164*0.05)+('underlying numbers'!X164*0.0025))/'underlying numbers'!V164</f>
        <v>0.2091507582500001</v>
      </c>
      <c r="Y164" s="1">
        <v>5943</v>
      </c>
      <c r="Z164" s="11">
        <f>('adjusted numbers'!Y164-'adjusted numbers'!Z164+('adjusted numbers'!Z164*0.05)+('adjusted numbers'!AA164*0.0025))/'adjusted numbers'!Y164</f>
        <v>0.15518025312499997</v>
      </c>
      <c r="AA164" s="11">
        <f>('underlying numbers'!Y164-'underlying numbers'!Z164+('underlying numbers'!Z164*0.05)+('underlying numbers'!AA164*0.0025))/'underlying numbers'!Y164</f>
        <v>0.19929496749999998</v>
      </c>
      <c r="AB164" s="1">
        <v>5970</v>
      </c>
      <c r="AC164" s="11">
        <f>('adjusted numbers'!AB164-'adjusted numbers'!AC164+('adjusted numbers'!AC164*0.05)+('adjusted numbers'!AD164*0.0025))/'adjusted numbers'!AB164</f>
        <v>8.7116826999999911E-2</v>
      </c>
      <c r="AD164" s="11">
        <f>('underlying numbers'!AB164-'underlying numbers'!AC164+('underlying numbers'!AC164*0.05)+('underlying numbers'!AD164*0.0025))/'underlying numbers'!AB164</f>
        <v>0.10194178199999988</v>
      </c>
      <c r="AE164" s="1">
        <v>6303</v>
      </c>
      <c r="AF164" s="11">
        <f>('adjusted numbers'!AE164-'adjusted numbers'!AF164+('adjusted numbers'!AF164*0.05)+('adjusted numbers'!AG164*0.0025))/'adjusted numbers'!AE164</f>
        <v>9.9417202249999989E-2</v>
      </c>
      <c r="AG164" s="11">
        <f>('underlying numbers'!AE164-'underlying numbers'!AF164+('underlying numbers'!AF164*0.05)+('underlying numbers'!AG164*0.0025))/'underlying numbers'!AE164</f>
        <v>0.11956259524999995</v>
      </c>
    </row>
    <row r="165" spans="1:33" x14ac:dyDescent="0.25">
      <c r="A165" t="s">
        <v>335</v>
      </c>
      <c r="B165" t="s">
        <v>336</v>
      </c>
      <c r="C165" t="s">
        <v>330</v>
      </c>
      <c r="D165" s="3">
        <v>5197</v>
      </c>
      <c r="E165" s="11">
        <f>('adjusted numbers'!D165-'adjusted numbers'!E165+('adjusted numbers'!E165*0.05)+('adjusted numbers'!F165*0.0025))/'adjusted numbers'!D165</f>
        <v>0.11414277467769868</v>
      </c>
      <c r="F165" s="11">
        <f>('underlying numbers'!D165-'underlying numbers'!E165+('underlying numbers'!E165*0.05)+('underlying numbers'!F165*0.0025))/'underlying numbers'!D165</f>
        <v>0.14055609005195305</v>
      </c>
      <c r="G165" s="1">
        <v>4373</v>
      </c>
      <c r="H165" s="11">
        <f>('adjusted numbers'!G165-'adjusted numbers'!H165+('adjusted numbers'!H165*0.05)+('adjusted numbers'!I165*0.0025))/'adjusted numbers'!G165</f>
        <v>0.11179187943059672</v>
      </c>
      <c r="I165" s="11">
        <f>('underlying numbers'!G165-'underlying numbers'!H165+('underlying numbers'!H165*0.05)+('underlying numbers'!I165*0.0025))/'underlying numbers'!G165</f>
        <v>0.13715347530299549</v>
      </c>
      <c r="J165" s="3">
        <v>5197</v>
      </c>
      <c r="K165" s="11">
        <f>('adjusted numbers'!J165-'adjusted numbers'!K165+('adjusted numbers'!K165*0.05)+('adjusted numbers'!L165*0.0025))/'adjusted numbers'!J165</f>
        <v>0.12344333269193772</v>
      </c>
      <c r="L165" s="11">
        <f>('underlying numbers'!J165-'underlying numbers'!K165+('underlying numbers'!K165*0.05)+('underlying numbers'!L165*0.0025))/'underlying numbers'!J165</f>
        <v>0.15385462766980953</v>
      </c>
      <c r="M165" s="3">
        <v>5197</v>
      </c>
      <c r="N165" s="11">
        <f>('adjusted numbers'!M165-'adjusted numbers'!N165+('adjusted numbers'!N165*0.05)+('adjusted numbers'!O165*0.0025))/'adjusted numbers'!M165</f>
        <v>0.12917981527804512</v>
      </c>
      <c r="O165" s="11">
        <f>('underlying numbers'!M165-'underlying numbers'!N165+('underlying numbers'!N165*0.05)+('underlying numbers'!O165*0.0025))/'underlying numbers'!M165</f>
        <v>0.16205888012314798</v>
      </c>
      <c r="P165" s="1">
        <v>4646</v>
      </c>
      <c r="Q165" s="11">
        <f>('adjusted numbers'!P165-'adjusted numbers'!Q165+('adjusted numbers'!Q165*0.05)+('adjusted numbers'!R165*0.0025))/'adjusted numbers'!P165</f>
        <v>0.14010575487499999</v>
      </c>
      <c r="R165" s="11">
        <f>('underlying numbers'!P165-'underlying numbers'!Q165+('underlying numbers'!Q165*0.05)+('underlying numbers'!R165*0.0025))/'underlying numbers'!P165</f>
        <v>0.17765984174999999</v>
      </c>
      <c r="S165" s="1">
        <v>4976</v>
      </c>
      <c r="T165" s="11">
        <f>('adjusted numbers'!S165-'adjusted numbers'!T165+('adjusted numbers'!T165*0.05)+('adjusted numbers'!U165*0.0025))/'adjusted numbers'!S165</f>
        <v>0.13106004787499997</v>
      </c>
      <c r="U165" s="11">
        <f>('underlying numbers'!S165-'underlying numbers'!T165+('underlying numbers'!T165*0.05)+('underlying numbers'!U165*0.0025))/'underlying numbers'!S165</f>
        <v>0.16470854324999998</v>
      </c>
      <c r="V165" s="1">
        <v>5232</v>
      </c>
      <c r="W165" s="11">
        <f>('adjusted numbers'!V165-'adjusted numbers'!W165+('adjusted numbers'!W165*0.05)+('adjusted numbers'!X165*0.0025))/'adjusted numbers'!V165</f>
        <v>0.12254922862499994</v>
      </c>
      <c r="X165" s="11">
        <f>('underlying numbers'!V165-'underlying numbers'!W165+('underlying numbers'!W165*0.05)+('underlying numbers'!X165*0.0025))/'underlying numbers'!V165</f>
        <v>0.15255401224999995</v>
      </c>
      <c r="Y165" s="1">
        <v>5234</v>
      </c>
      <c r="Z165" s="11">
        <f>('adjusted numbers'!Y165-'adjusted numbers'!Z165+('adjusted numbers'!Z165*0.05)+('adjusted numbers'!AA165*0.0025))/'adjusted numbers'!Y165</f>
        <v>0.11248258562500012</v>
      </c>
      <c r="AA165" s="11">
        <f>('underlying numbers'!Y165-'underlying numbers'!Z165+('underlying numbers'!Z165*0.05)+('underlying numbers'!AA165*0.0025))/'underlying numbers'!Y165</f>
        <v>0.13820598925000008</v>
      </c>
      <c r="AB165" s="1">
        <v>5430</v>
      </c>
      <c r="AC165" s="11">
        <f>('adjusted numbers'!AB165-'adjusted numbers'!AC165+('adjusted numbers'!AC165*0.05)+('adjusted numbers'!AD165*0.0025))/'adjusted numbers'!AB165</f>
        <v>0.11194453012500004</v>
      </c>
      <c r="AD165" s="11">
        <f>('underlying numbers'!AB165-'underlying numbers'!AC165+('underlying numbers'!AC165*0.05)+('underlying numbers'!AD165*0.0025))/'underlying numbers'!AB165</f>
        <v>0.13746272000000001</v>
      </c>
      <c r="AE165" s="1">
        <v>5843</v>
      </c>
      <c r="AF165" s="11">
        <f>('adjusted numbers'!AE165-'adjusted numbers'!AF165+('adjusted numbers'!AF165*0.05)+('adjusted numbers'!AG165*0.0025))/'adjusted numbers'!AE165</f>
        <v>0.10921934850000009</v>
      </c>
      <c r="AG165" s="11">
        <f>('underlying numbers'!AE165-'underlying numbers'!AF165+('underlying numbers'!AF165*0.05)+('underlying numbers'!AG165*0.0025))/'underlying numbers'!AE165</f>
        <v>0.13357048800000004</v>
      </c>
    </row>
    <row r="166" spans="1:33" s="4" customFormat="1" x14ac:dyDescent="0.25">
      <c r="A166" s="4" t="s">
        <v>458</v>
      </c>
      <c r="B166" s="4" t="s">
        <v>433</v>
      </c>
      <c r="C166" t="s">
        <v>330</v>
      </c>
      <c r="D166" s="5">
        <f t="shared" ref="D166:AE166" si="22">SUM(D162:D165)</f>
        <v>22493</v>
      </c>
      <c r="E166" s="11">
        <f>('adjusted numbers'!D166-'adjusted numbers'!E166+('adjusted numbers'!E166*0.05)+('adjusted numbers'!F166*0.0025))/'adjusted numbers'!D166</f>
        <v>0.12069289806828791</v>
      </c>
      <c r="F166" s="11">
        <f>('underlying numbers'!D166-'underlying numbers'!E166+('underlying numbers'!E166*0.05)+('underlying numbers'!F166*0.0025))/'underlying numbers'!D166</f>
        <v>0.14991706508691599</v>
      </c>
      <c r="G166" s="5">
        <f t="shared" si="22"/>
        <v>23588</v>
      </c>
      <c r="H166" s="11">
        <f>('adjusted numbers'!G166-'adjusted numbers'!H166+('adjusted numbers'!H166*0.05)+('adjusted numbers'!I166*0.0025))/'adjusted numbers'!G166</f>
        <v>0.1272299640177208</v>
      </c>
      <c r="I166" s="11">
        <f>('underlying numbers'!G166-'underlying numbers'!H166+('underlying numbers'!H166*0.05)+('underlying numbers'!I166*0.0025))/'underlying numbers'!G166</f>
        <v>0.15927235670679993</v>
      </c>
      <c r="J166" s="5">
        <f t="shared" si="22"/>
        <v>21507</v>
      </c>
      <c r="K166" s="11">
        <f>('adjusted numbers'!J166-'adjusted numbers'!K166+('adjusted numbers'!K166*0.05)+('adjusted numbers'!L166*0.0025))/'adjusted numbers'!J166</f>
        <v>0.12241265988980336</v>
      </c>
      <c r="L166" s="11">
        <f>('underlying numbers'!J166-'underlying numbers'!K166+('underlying numbers'!K166*0.05)+('underlying numbers'!L166*0.0025))/'underlying numbers'!J166</f>
        <v>0.1523774929092854</v>
      </c>
      <c r="M166" s="5">
        <f t="shared" si="22"/>
        <v>23771</v>
      </c>
      <c r="N166" s="11">
        <f>('adjusted numbers'!M166-'adjusted numbers'!N166+('adjusted numbers'!N166*0.05)+('adjusted numbers'!O166*0.0025))/'adjusted numbers'!M166</f>
        <v>0.14538294749905337</v>
      </c>
      <c r="O166" s="11">
        <f>('underlying numbers'!M166-'underlying numbers'!N166+('underlying numbers'!N166*0.05)+('underlying numbers'!O166*0.0025))/'underlying numbers'!M166</f>
        <v>0.18524166789365182</v>
      </c>
      <c r="P166" s="5">
        <f t="shared" si="22"/>
        <v>22620</v>
      </c>
      <c r="Q166" s="11">
        <f>('adjusted numbers'!P166-'adjusted numbers'!Q166+('adjusted numbers'!Q166*0.05)+('adjusted numbers'!R166*0.0025))/'adjusted numbers'!P166</f>
        <v>0.15453280416474352</v>
      </c>
      <c r="R166" s="11">
        <f>('underlying numbers'!P166-'underlying numbers'!Q166+('underlying numbers'!Q166*0.05)+('underlying numbers'!R166*0.0025))/'underlying numbers'!P166</f>
        <v>0.19832180934320293</v>
      </c>
      <c r="S166" s="5">
        <f t="shared" si="22"/>
        <v>21722</v>
      </c>
      <c r="T166" s="11">
        <f>('adjusted numbers'!S166-'adjusted numbers'!T166+('adjusted numbers'!T166*0.05)+('adjusted numbers'!U166*0.0025))/'adjusted numbers'!S166</f>
        <v>0.14174343902013498</v>
      </c>
      <c r="U166" s="11">
        <f>('underlying numbers'!S166-'underlying numbers'!T166+('underlying numbers'!T166*0.05)+('underlying numbers'!U166*0.0025))/'underlying numbers'!S166</f>
        <v>0.18001517433932174</v>
      </c>
      <c r="V166" s="5">
        <f t="shared" si="22"/>
        <v>24275</v>
      </c>
      <c r="W166" s="11">
        <f>('adjusted numbers'!V166-'adjusted numbers'!W166+('adjusted numbers'!W166*0.05)+('adjusted numbers'!X166*0.0025))/'adjusted numbers'!V166</f>
        <v>0.11850129295667353</v>
      </c>
      <c r="X166" s="11">
        <f>('underlying numbers'!V166-'underlying numbers'!W166+('underlying numbers'!W166*0.05)+('underlying numbers'!X166*0.0025))/'underlying numbers'!V166</f>
        <v>0.14680701115903189</v>
      </c>
      <c r="Y166" s="5">
        <f t="shared" si="22"/>
        <v>24427</v>
      </c>
      <c r="Z166" s="11">
        <f>('adjusted numbers'!Y166-'adjusted numbers'!Z166+('adjusted numbers'!Z166*0.05)+('adjusted numbers'!AA166*0.0025))/'adjusted numbers'!Y166</f>
        <v>0.11014445275294237</v>
      </c>
      <c r="AA166" s="11">
        <f>('underlying numbers'!Y166-'underlying numbers'!Z166+('underlying numbers'!Z166*0.05)+('underlying numbers'!AA166*0.0025))/'underlying numbers'!Y166</f>
        <v>0.13488689603931095</v>
      </c>
      <c r="AB166" s="5">
        <f t="shared" si="22"/>
        <v>24882</v>
      </c>
      <c r="AC166" s="11">
        <f>('adjusted numbers'!AB166-'adjusted numbers'!AC166+('adjusted numbers'!AC166*0.05)+('adjusted numbers'!AD166*0.0025))/'adjusted numbers'!AB166</f>
        <v>9.2251981720169143E-2</v>
      </c>
      <c r="AD166" s="11">
        <f>('underlying numbers'!AB166-'underlying numbers'!AC166+('underlying numbers'!AC166*0.05)+('underlying numbers'!AD166*0.0025))/'underlying numbers'!AB166</f>
        <v>0.10930723350092429</v>
      </c>
      <c r="AE166" s="5">
        <f t="shared" si="22"/>
        <v>26430</v>
      </c>
      <c r="AF166" s="11">
        <f>('adjusted numbers'!AE166-'adjusted numbers'!AF166+('adjusted numbers'!AF166*0.05)+('adjusted numbers'!AG166*0.0025))/'adjusted numbers'!AE166</f>
        <v>9.3217563122517125E-2</v>
      </c>
      <c r="AG166" s="11">
        <f>('underlying numbers'!AE166-'underlying numbers'!AF166+('underlying numbers'!AF166*0.05)+('underlying numbers'!AG166*0.0025))/'underlying numbers'!AE166</f>
        <v>0.11069666199544084</v>
      </c>
    </row>
    <row r="167" spans="1:33" x14ac:dyDescent="0.25">
      <c r="A167" t="s">
        <v>337</v>
      </c>
      <c r="B167" t="s">
        <v>338</v>
      </c>
      <c r="C167" t="s">
        <v>339</v>
      </c>
      <c r="D167" s="1">
        <v>1762</v>
      </c>
      <c r="E167" s="11">
        <f>('adjusted numbers'!D167-'adjusted numbers'!E167+('adjusted numbers'!E167*0.05)+('adjusted numbers'!F167*0.0025))/'adjusted numbers'!D167</f>
        <v>8.3496250000000036E-2</v>
      </c>
      <c r="F167" s="11">
        <f>('underlying numbers'!D167-'underlying numbers'!E167+('underlying numbers'!E167*0.05)+('underlying numbers'!F167*0.0025))/'underlying numbers'!D167</f>
        <v>9.675000000000003E-2</v>
      </c>
      <c r="G167" s="1">
        <v>1978</v>
      </c>
      <c r="H167" s="11">
        <f>('adjusted numbers'!G167-'adjusted numbers'!H167+('adjusted numbers'!H167*0.05)+('adjusted numbers'!I167*0.0025))/'adjusted numbers'!G167</f>
        <v>8.744125000000004E-2</v>
      </c>
      <c r="I167" s="11">
        <f>('underlying numbers'!G167-'underlying numbers'!H167+('underlying numbers'!H167*0.05)+('underlying numbers'!I167*0.0025))/'underlying numbers'!G167</f>
        <v>0.10237500000000002</v>
      </c>
      <c r="J167" s="1">
        <v>2006</v>
      </c>
      <c r="K167" s="11">
        <f>('adjusted numbers'!J167-'adjusted numbers'!K167+('adjusted numbers'!K167*0.05)+('adjusted numbers'!L167*0.0025))/'adjusted numbers'!J167</f>
        <v>9.8004999999999967E-2</v>
      </c>
      <c r="L167" s="11">
        <f>('underlying numbers'!J167-'underlying numbers'!K167+('underlying numbers'!K167*0.05)+('underlying numbers'!L167*0.0025))/'underlying numbers'!J167</f>
        <v>0.1174625</v>
      </c>
      <c r="M167" s="1">
        <v>1931</v>
      </c>
      <c r="N167" s="11">
        <f>('adjusted numbers'!M167-'adjusted numbers'!N167+('adjusted numbers'!N167*0.05)+('adjusted numbers'!O167*0.0025))/'adjusted numbers'!M167</f>
        <v>0.11262124999999998</v>
      </c>
      <c r="O167" s="11">
        <f>('underlying numbers'!M167-'underlying numbers'!N167+('underlying numbers'!N167*0.05)+('underlying numbers'!O167*0.0025))/'underlying numbers'!M167</f>
        <v>0.13839000000000001</v>
      </c>
      <c r="P167" s="1">
        <v>1909</v>
      </c>
      <c r="Q167" s="11">
        <f>('adjusted numbers'!P167-'adjusted numbers'!Q167+('adjusted numbers'!Q167*0.05)+('adjusted numbers'!R167*0.0025))/'adjusted numbers'!P167</f>
        <v>0.11545699700000001</v>
      </c>
      <c r="R167" s="11">
        <f>('underlying numbers'!P167-'underlying numbers'!Q167+('underlying numbers'!Q167*0.05)+('underlying numbers'!R167*0.0025))/'underlying numbers'!P167</f>
        <v>0.14242397449999991</v>
      </c>
      <c r="S167" s="1">
        <v>1986</v>
      </c>
      <c r="T167" s="11">
        <f>('adjusted numbers'!S167-'adjusted numbers'!T167+('adjusted numbers'!T167*0.05)+('adjusted numbers'!U167*0.0025))/'adjusted numbers'!S167</f>
        <v>0.11035498950000006</v>
      </c>
      <c r="U167" s="11">
        <f>('underlying numbers'!S167-'underlying numbers'!T167+('underlying numbers'!T167*0.05)+('underlying numbers'!U167*0.0025))/'underlying numbers'!S167</f>
        <v>0.13513595825000002</v>
      </c>
      <c r="V167" s="1">
        <v>2085</v>
      </c>
      <c r="W167" s="11">
        <f>('adjusted numbers'!V167-'adjusted numbers'!W167+('adjusted numbers'!W167*0.05)+('adjusted numbers'!X167*0.0025))/'adjusted numbers'!V167</f>
        <v>0.11494243774999999</v>
      </c>
      <c r="X167" s="11">
        <f>('underlying numbers'!V167-'underlying numbers'!W167+('underlying numbers'!W167*0.05)+('underlying numbers'!X167*0.0025))/'underlying numbers'!V167</f>
        <v>0.14171701450000004</v>
      </c>
      <c r="Y167" s="1">
        <v>2194</v>
      </c>
      <c r="Z167" s="11">
        <f>('adjusted numbers'!Y167-'adjusted numbers'!Z167+('adjusted numbers'!Z167*0.05)+('adjusted numbers'!AA167*0.0025))/'adjusted numbers'!Y167</f>
        <v>0.10189606937500004</v>
      </c>
      <c r="AA167" s="11">
        <f>('underlying numbers'!Y167-'underlying numbers'!Z167+('underlying numbers'!Z167*0.05)+('underlying numbers'!AA167*0.0025))/'underlying numbers'!Y167</f>
        <v>0.12307427800000002</v>
      </c>
      <c r="AB167" s="1">
        <v>2260</v>
      </c>
      <c r="AC167" s="11">
        <f>('adjusted numbers'!AB167-'adjusted numbers'!AC167+('adjusted numbers'!AC167*0.05)+('adjusted numbers'!AD167*0.0025))/'adjusted numbers'!AB167</f>
        <v>9.3415374374999943E-2</v>
      </c>
      <c r="AD167" s="11">
        <f>('underlying numbers'!AB167-'underlying numbers'!AC167+('underlying numbers'!AC167*0.05)+('underlying numbers'!AD167*0.0025))/'underlying numbers'!AB167</f>
        <v>0.11094579399999992</v>
      </c>
      <c r="AE167" s="1">
        <v>2591</v>
      </c>
      <c r="AF167" s="11">
        <f>('adjusted numbers'!AE167-'adjusted numbers'!AF167+('adjusted numbers'!AF167*0.05)+('adjusted numbers'!AG167*0.0025))/'adjusted numbers'!AE167</f>
        <v>0.12043945937500002</v>
      </c>
      <c r="AG167" s="11">
        <f>('underlying numbers'!AE167-'underlying numbers'!AF167+('underlying numbers'!AF167*0.05)+('underlying numbers'!AG167*0.0025))/'underlying numbers'!AE167</f>
        <v>0.14962363625000011</v>
      </c>
    </row>
    <row r="168" spans="1:33" x14ac:dyDescent="0.25">
      <c r="A168" t="s">
        <v>340</v>
      </c>
      <c r="B168" t="s">
        <v>341</v>
      </c>
      <c r="C168" t="s">
        <v>339</v>
      </c>
      <c r="D168" s="1">
        <v>2543</v>
      </c>
      <c r="E168" s="11">
        <f>('adjusted numbers'!D168-'adjusted numbers'!E168+('adjusted numbers'!E168*0.05)+('adjusted numbers'!F168*0.0025))/'adjusted numbers'!D168</f>
        <v>8.3502500000000104E-2</v>
      </c>
      <c r="F168" s="11">
        <f>('underlying numbers'!D168-'underlying numbers'!E168+('underlying numbers'!E168*0.05)+('underlying numbers'!F168*0.0025))/'underlying numbers'!D168</f>
        <v>9.6762500000000071E-2</v>
      </c>
      <c r="G168" s="1">
        <v>2555</v>
      </c>
      <c r="H168" s="11">
        <f>('adjusted numbers'!G168-'adjusted numbers'!H168+('adjusted numbers'!H168*0.05)+('adjusted numbers'!I168*0.0025))/'adjusted numbers'!G168</f>
        <v>9.6768749999999931E-2</v>
      </c>
      <c r="I168" s="11">
        <f>('underlying numbers'!G168-'underlying numbers'!H168+('underlying numbers'!H168*0.05)+('underlying numbers'!I168*0.0025))/'underlying numbers'!G168</f>
        <v>0.11574499999999997</v>
      </c>
      <c r="J168" s="1">
        <v>2511</v>
      </c>
      <c r="K168" s="11">
        <f>('adjusted numbers'!J168-'adjusted numbers'!K168+('adjusted numbers'!K168*0.05)+('adjusted numbers'!L168*0.0025))/'adjusted numbers'!J168</f>
        <v>0.11064374999999999</v>
      </c>
      <c r="L168" s="11">
        <f>('underlying numbers'!J168-'underlying numbers'!K168+('underlying numbers'!K168*0.05)+('underlying numbers'!L168*0.0025))/'underlying numbers'!J168</f>
        <v>0.13556749999999992</v>
      </c>
      <c r="M168" s="1">
        <v>2373</v>
      </c>
      <c r="N168" s="11">
        <f>('adjusted numbers'!M168-'adjusted numbers'!N168+('adjusted numbers'!N168*0.05)+('adjusted numbers'!O168*0.0025))/'adjusted numbers'!M168</f>
        <v>0.11397749999999987</v>
      </c>
      <c r="O168" s="11">
        <f>('underlying numbers'!M168-'underlying numbers'!N168+('underlying numbers'!N168*0.05)+('underlying numbers'!O168*0.0025))/'underlying numbers'!M168</f>
        <v>0.14034749999999993</v>
      </c>
      <c r="P168" s="1">
        <v>2451</v>
      </c>
      <c r="Q168" s="11">
        <f>('adjusted numbers'!P168-'adjusted numbers'!Q168+('adjusted numbers'!Q168*0.05)+('adjusted numbers'!R168*0.0025))/'adjusted numbers'!P168</f>
        <v>0.11321038087499993</v>
      </c>
      <c r="R168" s="11">
        <f>('underlying numbers'!P168-'underlying numbers'!Q168+('underlying numbers'!Q168*0.05)+('underlying numbers'!R168*0.0025))/'underlying numbers'!P168</f>
        <v>0.13926656374999993</v>
      </c>
      <c r="S168" s="1">
        <v>2494</v>
      </c>
      <c r="T168" s="11">
        <f>('adjusted numbers'!S168-'adjusted numbers'!T168+('adjusted numbers'!T168*0.05)+('adjusted numbers'!U168*0.0025))/'adjusted numbers'!S168</f>
        <v>0.115359885375</v>
      </c>
      <c r="U168" s="11">
        <f>('underlying numbers'!S168-'underlying numbers'!T168+('underlying numbers'!T168*0.05)+('underlying numbers'!U168*0.0025))/'underlying numbers'!S168</f>
        <v>0.14234666299999998</v>
      </c>
      <c r="V168" s="1">
        <v>2631</v>
      </c>
      <c r="W168" s="11">
        <f>('adjusted numbers'!V168-'adjusted numbers'!W168+('adjusted numbers'!W168*0.05)+('adjusted numbers'!X168*0.0025))/'adjusted numbers'!V168</f>
        <v>0.114348585125</v>
      </c>
      <c r="X168" s="11">
        <f>('underlying numbers'!V168-'underlying numbers'!W168+('underlying numbers'!W168*0.05)+('underlying numbers'!X168*0.0025))/'underlying numbers'!V168</f>
        <v>0.14090073149999993</v>
      </c>
      <c r="Y168" s="1">
        <v>2671</v>
      </c>
      <c r="Z168" s="11">
        <f>('adjusted numbers'!Y168-'adjusted numbers'!Z168+('adjusted numbers'!Z168*0.05)+('adjusted numbers'!AA168*0.0025))/'adjusted numbers'!Y168</f>
        <v>0.10054756562500004</v>
      </c>
      <c r="AA168" s="11">
        <f>('underlying numbers'!Y168-'underlying numbers'!Z168+('underlying numbers'!Z168*0.05)+('underlying numbers'!AA168*0.0025))/'underlying numbers'!Y168</f>
        <v>0.12117655125000011</v>
      </c>
      <c r="AB168" s="1">
        <v>2883</v>
      </c>
      <c r="AC168" s="11">
        <f>('adjusted numbers'!AB168-'adjusted numbers'!AC168+('adjusted numbers'!AC168*0.05)+('adjusted numbers'!AD168*0.0025))/'adjusted numbers'!AB168</f>
        <v>9.4004926500000141E-2</v>
      </c>
      <c r="AD168" s="11">
        <f>('underlying numbers'!AB168-'underlying numbers'!AC168+('underlying numbers'!AC168*0.05)+('underlying numbers'!AD168*0.0025))/'underlying numbers'!AB168</f>
        <v>0.11180972350000012</v>
      </c>
      <c r="AE168" s="1">
        <v>2990</v>
      </c>
      <c r="AF168" s="11">
        <f>('adjusted numbers'!AE168-'adjusted numbers'!AF168+('adjusted numbers'!AF168*0.05)+('adjusted numbers'!AG168*0.0025))/'adjusted numbers'!AE168</f>
        <v>9.0554776749999927E-2</v>
      </c>
      <c r="AG168" s="11">
        <f>('underlying numbers'!AE168-'underlying numbers'!AF168+('underlying numbers'!AF168*0.05)+('underlying numbers'!AG168*0.0025))/'underlying numbers'!AE168</f>
        <v>0.10689382824999993</v>
      </c>
    </row>
    <row r="169" spans="1:33" x14ac:dyDescent="0.25">
      <c r="A169" t="s">
        <v>342</v>
      </c>
      <c r="B169" t="s">
        <v>343</v>
      </c>
      <c r="C169" t="s">
        <v>339</v>
      </c>
      <c r="D169" s="1">
        <v>15296</v>
      </c>
      <c r="E169" s="11">
        <f>('adjusted numbers'!D169-'adjusted numbers'!E169+('adjusted numbers'!E169*0.05)+('adjusted numbers'!F169*0.0025))/'adjusted numbers'!D169</f>
        <v>0.105799971479472</v>
      </c>
      <c r="F169" s="11">
        <f>('underlying numbers'!D169-'underlying numbers'!E169+('underlying numbers'!E169*0.05)+('underlying numbers'!F169*0.0025))/'underlying numbers'!D169</f>
        <v>0.12862747956982248</v>
      </c>
      <c r="G169" s="1">
        <v>13684</v>
      </c>
      <c r="H169" s="11">
        <f>('adjusted numbers'!G169-'adjusted numbers'!H169+('adjusted numbers'!H169*0.05)+('adjusted numbers'!I169*0.0025))/'adjusted numbers'!G169</f>
        <v>9.7695217498538309E-2</v>
      </c>
      <c r="I169" s="11">
        <f>('underlying numbers'!G169-'underlying numbers'!H169+('underlying numbers'!H169*0.05)+('underlying numbers'!I169*0.0025))/'underlying numbers'!G169</f>
        <v>0.11705105104501595</v>
      </c>
      <c r="J169" s="1">
        <v>14786</v>
      </c>
      <c r="K169" s="11">
        <f>('adjusted numbers'!J169-'adjusted numbers'!K169+('adjusted numbers'!K169*0.05)+('adjusted numbers'!L169*0.0025))/'adjusted numbers'!J169</f>
        <v>0.11294831884891111</v>
      </c>
      <c r="L169" s="11">
        <f>('underlying numbers'!J169-'underlying numbers'!K169+('underlying numbers'!K169*0.05)+('underlying numbers'!L169*0.0025))/'underlying numbers'!J169</f>
        <v>0.13885023045448391</v>
      </c>
      <c r="M169" s="1">
        <v>14122</v>
      </c>
      <c r="N169" s="11">
        <f>('adjusted numbers'!M169-'adjusted numbers'!N169+('adjusted numbers'!N169*0.05)+('adjusted numbers'!O169*0.0025))/'adjusted numbers'!M169</f>
        <v>0.12488217789619036</v>
      </c>
      <c r="O169" s="11">
        <f>('underlying numbers'!M169-'underlying numbers'!N169+('underlying numbers'!N169*0.05)+('underlying numbers'!O169*0.0025))/'underlying numbers'!M169</f>
        <v>0.15594684446254081</v>
      </c>
      <c r="P169" s="1">
        <v>12247</v>
      </c>
      <c r="Q169" s="11">
        <f>('adjusted numbers'!P169-'adjusted numbers'!Q169+('adjusted numbers'!Q169*0.05)+('adjusted numbers'!R169*0.0025))/'adjusted numbers'!P169</f>
        <v>0.13666120449999997</v>
      </c>
      <c r="R169" s="11">
        <f>('underlying numbers'!P169-'underlying numbers'!Q169+('underlying numbers'!Q169*0.05)+('underlying numbers'!R169*0.0025))/'underlying numbers'!P169</f>
        <v>0.17279882199999991</v>
      </c>
      <c r="S169" s="1">
        <v>13661</v>
      </c>
      <c r="T169" s="11">
        <f>('adjusted numbers'!S169-'adjusted numbers'!T169+('adjusted numbers'!T169*0.05)+('adjusted numbers'!U169*0.0025))/'adjusted numbers'!S169</f>
        <v>0.12318398475000002</v>
      </c>
      <c r="U169" s="11">
        <f>('underlying numbers'!S169-'underlying numbers'!T169+('underlying numbers'!T169*0.05)+('underlying numbers'!U169*0.0025))/'underlying numbers'!S169</f>
        <v>0.15352318549999999</v>
      </c>
      <c r="V169" s="1">
        <v>14771</v>
      </c>
      <c r="W169" s="11">
        <f>('adjusted numbers'!V169-'adjusted numbers'!W169+('adjusted numbers'!W169*0.05)+('adjusted numbers'!X169*0.0025))/'adjusted numbers'!V169</f>
        <v>0.12131124999999984</v>
      </c>
      <c r="X169" s="11">
        <f>('underlying numbers'!V169-'underlying numbers'!W169+('underlying numbers'!W169*0.05)+('underlying numbers'!X169*0.0025))/'underlying numbers'!V169</f>
        <v>0.15086249999999982</v>
      </c>
      <c r="Y169" s="1">
        <v>14715</v>
      </c>
      <c r="Z169" s="11">
        <f>('adjusted numbers'!Y169-'adjusted numbers'!Z169+('adjusted numbers'!Z169*0.05)+('adjusted numbers'!AA169*0.0025))/'adjusted numbers'!Y169</f>
        <v>0.10211625000000002</v>
      </c>
      <c r="AA169" s="11">
        <f>('underlying numbers'!Y169-'underlying numbers'!Z169+('underlying numbers'!Z169*0.05)+('underlying numbers'!AA169*0.0025))/'underlying numbers'!Y169</f>
        <v>0.12341999999999999</v>
      </c>
      <c r="AB169" s="1">
        <v>14676</v>
      </c>
      <c r="AC169" s="11">
        <f>('adjusted numbers'!AB169-'adjusted numbers'!AC169+('adjusted numbers'!AC169*0.05)+('adjusted numbers'!AD169*0.0025))/'adjusted numbers'!AB169</f>
        <v>9.982080900000001E-2</v>
      </c>
      <c r="AD169" s="11">
        <f>('underlying numbers'!AB169-'underlying numbers'!AC169+('underlying numbers'!AC169*0.05)+('underlying numbers'!AD169*0.0025))/'underlying numbers'!AB169</f>
        <v>0.12013322949999997</v>
      </c>
      <c r="AE169" s="1">
        <v>15375</v>
      </c>
      <c r="AF169" s="11">
        <f>('adjusted numbers'!AE169-'adjusted numbers'!AF169+('adjusted numbers'!AF169*0.05)+('adjusted numbers'!AG169*0.0025))/'adjusted numbers'!AE169</f>
        <v>0.10377194150000002</v>
      </c>
      <c r="AG169" s="11">
        <f>('underlying numbers'!AE169-'underlying numbers'!AF169+('underlying numbers'!AF169*0.05)+('underlying numbers'!AG169*0.0025))/'underlying numbers'!AE169</f>
        <v>0.12580144950000002</v>
      </c>
    </row>
    <row r="170" spans="1:33" x14ac:dyDescent="0.25">
      <c r="A170" t="s">
        <v>344</v>
      </c>
      <c r="B170" t="s">
        <v>345</v>
      </c>
      <c r="C170" t="s">
        <v>339</v>
      </c>
      <c r="D170" s="1">
        <v>3636</v>
      </c>
      <c r="E170" s="11">
        <f>('adjusted numbers'!D170-'adjusted numbers'!E170+('adjusted numbers'!E170*0.05)+('adjusted numbers'!F170*0.0025))/'adjusted numbers'!D170</f>
        <v>9.5973051430142967E-2</v>
      </c>
      <c r="F170" s="11">
        <f>('underlying numbers'!D170-'underlying numbers'!E170+('underlying numbers'!E170*0.05)+('underlying numbers'!F170*0.0025))/'underlying numbers'!D170</f>
        <v>0.11456193825632555</v>
      </c>
      <c r="G170" s="1">
        <v>3747</v>
      </c>
      <c r="H170" s="11">
        <f>('adjusted numbers'!G170-'adjusted numbers'!H170+('adjusted numbers'!H170*0.05)+('adjusted numbers'!I170*0.0025))/'adjusted numbers'!G170</f>
        <v>0.11416781958900435</v>
      </c>
      <c r="I170" s="11">
        <f>('underlying numbers'!G170-'underlying numbers'!H170+('underlying numbers'!H170*0.05)+('underlying numbers'!I170*0.0025))/'underlying numbers'!G170</f>
        <v>0.14061812316519862</v>
      </c>
      <c r="J170" s="1">
        <v>3631</v>
      </c>
      <c r="K170" s="11">
        <f>('adjusted numbers'!J170-'adjusted numbers'!K170+('adjusted numbers'!K170*0.05)+('adjusted numbers'!L170*0.0025))/'adjusted numbers'!J170</f>
        <v>0.11237755232718237</v>
      </c>
      <c r="L170" s="11">
        <f>('underlying numbers'!J170-'underlying numbers'!K170+('underlying numbers'!K170*0.05)+('underlying numbers'!L170*0.0025))/'underlying numbers'!J170</f>
        <v>0.13806811828697296</v>
      </c>
      <c r="M170" s="1">
        <v>3518</v>
      </c>
      <c r="N170" s="11">
        <f>('adjusted numbers'!M170-'adjusted numbers'!N170+('adjusted numbers'!N170*0.05)+('adjusted numbers'!O170*0.0025))/'adjusted numbers'!M170</f>
        <v>0.12258293845935209</v>
      </c>
      <c r="O170" s="11">
        <f>('underlying numbers'!M170-'underlying numbers'!N170+('underlying numbers'!N170*0.05)+('underlying numbers'!O170*0.0025))/'underlying numbers'!M170</f>
        <v>0.15266504121660052</v>
      </c>
      <c r="P170" s="1">
        <v>3486</v>
      </c>
      <c r="Q170" s="11">
        <f>('adjusted numbers'!P170-'adjusted numbers'!Q170+('adjusted numbers'!Q170*0.05)+('adjusted numbers'!R170*0.0025))/'adjusted numbers'!P170</f>
        <v>0.14267676324999995</v>
      </c>
      <c r="R170" s="11">
        <f>('underlying numbers'!P170-'underlying numbers'!Q170+('underlying numbers'!Q170*0.05)+('underlying numbers'!R170*0.0025))/'underlying numbers'!P170</f>
        <v>0.18141564075000002</v>
      </c>
      <c r="S170" s="1">
        <v>3693</v>
      </c>
      <c r="T170" s="11">
        <f>('adjusted numbers'!S170-'adjusted numbers'!T170+('adjusted numbers'!T170*0.05)+('adjusted numbers'!U170*0.0025))/'adjusted numbers'!S170</f>
        <v>0.12492143662500001</v>
      </c>
      <c r="U170" s="11">
        <f>('underlying numbers'!S170-'underlying numbers'!T170+('underlying numbers'!T170*0.05)+('underlying numbers'!U170*0.0025))/'underlying numbers'!S170</f>
        <v>0.15604584549999997</v>
      </c>
      <c r="V170" s="1">
        <v>3568</v>
      </c>
      <c r="W170" s="11">
        <f>('adjusted numbers'!V170-'adjusted numbers'!W170+('adjusted numbers'!W170*0.05)+('adjusted numbers'!X170*0.0025))/'adjusted numbers'!V170</f>
        <v>0.10403624999999991</v>
      </c>
      <c r="X170" s="11">
        <f>('underlying numbers'!V170-'underlying numbers'!W170+('underlying numbers'!W170*0.05)+('underlying numbers'!X170*0.0025))/'underlying numbers'!V170</f>
        <v>0.12612749999999992</v>
      </c>
      <c r="Y170" s="1">
        <v>3635</v>
      </c>
      <c r="Z170" s="11">
        <f>('adjusted numbers'!Y170-'adjusted numbers'!Z170+('adjusted numbers'!Z170*0.05)+('adjusted numbers'!AA170*0.0025))/'adjusted numbers'!Y170</f>
        <v>9.6768749999999959E-2</v>
      </c>
      <c r="AA170" s="11">
        <f>('underlying numbers'!Y170-'underlying numbers'!Z170+('underlying numbers'!Z170*0.05)+('underlying numbers'!AA170*0.0025))/'underlying numbers'!Y170</f>
        <v>0.11574500000000003</v>
      </c>
      <c r="AB170" s="1">
        <v>3644</v>
      </c>
      <c r="AC170" s="11">
        <f>('adjusted numbers'!AB170-'adjusted numbers'!AC170+('adjusted numbers'!AC170*0.05)+('adjusted numbers'!AD170*0.0025))/'adjusted numbers'!AB170</f>
        <v>9.9476166625000029E-2</v>
      </c>
      <c r="AD170" s="11">
        <f>('underlying numbers'!AB170-'underlying numbers'!AC170+('underlying numbers'!AC170*0.05)+('underlying numbers'!AD170*0.0025))/'underlying numbers'!AB170</f>
        <v>0.11962125649999997</v>
      </c>
      <c r="AE170" s="1">
        <v>3779</v>
      </c>
      <c r="AF170" s="11">
        <f>('adjusted numbers'!AE170-'adjusted numbers'!AF170+('adjusted numbers'!AF170*0.05)+('adjusted numbers'!AG170*0.0025))/'adjusted numbers'!AE170</f>
        <v>0.10441749124999998</v>
      </c>
      <c r="AG170" s="11">
        <f>('underlying numbers'!AE170-'underlying numbers'!AF170+('underlying numbers'!AF170*0.05)+('underlying numbers'!AG170*0.0025))/'underlying numbers'!AE170</f>
        <v>0.12666642699999989</v>
      </c>
    </row>
    <row r="171" spans="1:33" x14ac:dyDescent="0.25">
      <c r="A171" t="s">
        <v>346</v>
      </c>
      <c r="B171" t="s">
        <v>347</v>
      </c>
      <c r="C171" t="s">
        <v>339</v>
      </c>
      <c r="D171" s="1">
        <v>3190</v>
      </c>
      <c r="E171" s="11">
        <f>('adjusted numbers'!D171-'adjusted numbers'!E171+('adjusted numbers'!E171*0.05)+('adjusted numbers'!F171*0.0025))/'adjusted numbers'!D171</f>
        <v>9.1306813871473214E-2</v>
      </c>
      <c r="F171" s="11">
        <f>('underlying numbers'!D171-'underlying numbers'!E171+('underlying numbers'!E171*0.05)+('underlying numbers'!F171*0.0025))/'underlying numbers'!D171</f>
        <v>0.10784396786833834</v>
      </c>
      <c r="G171" s="1">
        <v>3267</v>
      </c>
      <c r="H171" s="11">
        <f>('adjusted numbers'!G171-'adjusted numbers'!H171+('adjusted numbers'!H171*0.05)+('adjusted numbers'!I171*0.0025))/'adjusted numbers'!G171</f>
        <v>0.15104483891949769</v>
      </c>
      <c r="I171" s="11">
        <f>('underlying numbers'!G171-'underlying numbers'!H171+('underlying numbers'!H171*0.05)+('underlying numbers'!I171*0.0025))/'underlying numbers'!G171</f>
        <v>0.19332091674318899</v>
      </c>
      <c r="J171" s="1">
        <v>3169</v>
      </c>
      <c r="K171" s="11">
        <f>('adjusted numbers'!J171-'adjusted numbers'!K171+('adjusted numbers'!K171*0.05)+('adjusted numbers'!L171*0.0025))/'adjusted numbers'!J171</f>
        <v>9.5643477437677135E-2</v>
      </c>
      <c r="L171" s="11">
        <f>('underlying numbers'!J171-'underlying numbers'!K171+('underlying numbers'!K171*0.05)+('underlying numbers'!L171*0.0025))/'underlying numbers'!J171</f>
        <v>0.11410853266014465</v>
      </c>
      <c r="M171" s="1">
        <v>2986</v>
      </c>
      <c r="N171" s="11">
        <f>('adjusted numbers'!M171-'adjusted numbers'!N171+('adjusted numbers'!N171*0.05)+('adjusted numbers'!O171*0.0025))/'adjusted numbers'!M171</f>
        <v>0.10766207384460802</v>
      </c>
      <c r="O171" s="11">
        <f>('underlying numbers'!M171-'underlying numbers'!N171+('underlying numbers'!N171*0.05)+('underlying numbers'!O171*0.0025))/'underlying numbers'!M171</f>
        <v>0.13131313797722691</v>
      </c>
      <c r="P171" s="1">
        <v>2995</v>
      </c>
      <c r="Q171" s="11">
        <f>('adjusted numbers'!P171-'adjusted numbers'!Q171+('adjusted numbers'!Q171*0.05)+('adjusted numbers'!R171*0.0025))/'adjusted numbers'!P171</f>
        <v>0.14191570900000011</v>
      </c>
      <c r="R171" s="11">
        <f>('underlying numbers'!P171-'underlying numbers'!Q171+('underlying numbers'!Q171*0.05)+('underlying numbers'!R171*0.0025))/'underlying numbers'!P171</f>
        <v>0.18028382950000005</v>
      </c>
      <c r="S171" s="8">
        <v>3051</v>
      </c>
      <c r="T171" s="11">
        <f>('adjusted numbers'!S171-'adjusted numbers'!T171+('adjusted numbers'!T171*0.05)+('adjusted numbers'!U171*0.0025))/'adjusted numbers'!S171</f>
        <v>7.0250737463126905E-2</v>
      </c>
      <c r="U171" s="11">
        <f>('underlying numbers'!S171-'underlying numbers'!T171+('underlying numbers'!T171*0.05)+('underlying numbers'!U171*0.0025))/'underlying numbers'!S171</f>
        <v>7.7608161258603731E-2</v>
      </c>
      <c r="V171" s="1">
        <v>3280</v>
      </c>
      <c r="W171" s="11">
        <f>('adjusted numbers'!V171-'adjusted numbers'!W171+('adjusted numbers'!W171*0.05)+('adjusted numbers'!X171*0.0025))/'adjusted numbers'!V171</f>
        <v>7.9864766999999948E-2</v>
      </c>
      <c r="X171" s="11">
        <f>('underlying numbers'!V171-'underlying numbers'!W171+('underlying numbers'!W171*0.05)+('underlying numbers'!X171*0.0025))/'underlying numbers'!V171</f>
        <v>9.1577062749999924E-2</v>
      </c>
      <c r="Y171" s="1">
        <v>3397</v>
      </c>
      <c r="Z171" s="11">
        <f>('adjusted numbers'!Y171-'adjusted numbers'!Z171+('adjusted numbers'!Z171*0.05)+('adjusted numbers'!AA171*0.0025))/'adjusted numbers'!Y171</f>
        <v>8.3807731625000007E-2</v>
      </c>
      <c r="AA171" s="11">
        <f>('underlying numbers'!Y171-'underlying numbers'!Z171+('underlying numbers'!Z171*0.05)+('underlying numbers'!AA171*0.0025))/'underlying numbers'!Y171</f>
        <v>9.7223964000000079E-2</v>
      </c>
      <c r="AB171" s="1">
        <v>3431</v>
      </c>
      <c r="AC171" s="11">
        <f>('adjusted numbers'!AB171-'adjusted numbers'!AC171+('adjusted numbers'!AC171*0.05)+('adjusted numbers'!AD171*0.0025))/'adjusted numbers'!AB171</f>
        <v>0.10180995787500005</v>
      </c>
      <c r="AD171" s="11">
        <f>('underlying numbers'!AB171-'underlying numbers'!AC171+('underlying numbers'!AC171*0.05)+('underlying numbers'!AD171*0.0025))/'underlying numbers'!AB171</f>
        <v>0.12295320625000013</v>
      </c>
      <c r="AE171" s="1">
        <v>3716</v>
      </c>
      <c r="AF171" s="11">
        <f>('adjusted numbers'!AE171-'adjusted numbers'!AF171+('adjusted numbers'!AF171*0.05)+('adjusted numbers'!AG171*0.0025))/'adjusted numbers'!AE171</f>
        <v>9.6065988250000026E-2</v>
      </c>
      <c r="AG171" s="11">
        <f>('underlying numbers'!AE171-'underlying numbers'!AF171+('underlying numbers'!AF171*0.05)+('underlying numbers'!AG171*0.0025))/'underlying numbers'!AE171</f>
        <v>0.11464140099999998</v>
      </c>
    </row>
    <row r="172" spans="1:33" x14ac:dyDescent="0.25">
      <c r="A172" t="s">
        <v>348</v>
      </c>
      <c r="B172" t="s">
        <v>349</v>
      </c>
      <c r="C172" t="s">
        <v>339</v>
      </c>
      <c r="D172" s="1">
        <v>1423</v>
      </c>
      <c r="E172" s="11">
        <f>('adjusted numbers'!D172-'adjusted numbers'!E172+('adjusted numbers'!E172*0.05)+('adjusted numbers'!F172*0.0025))/'adjusted numbers'!D172</f>
        <v>0.13166499999999995</v>
      </c>
      <c r="F172" s="11">
        <f>('underlying numbers'!D172-'underlying numbers'!E172+('underlying numbers'!E172*0.05)+('underlying numbers'!F172*0.0025))/'underlying numbers'!D172</f>
        <v>0.16552999999999998</v>
      </c>
      <c r="G172" s="1">
        <v>1466</v>
      </c>
      <c r="H172" s="11">
        <f>('adjusted numbers'!G172-'adjusted numbers'!H172+('adjusted numbers'!H172*0.05)+('adjusted numbers'!I172*0.0025))/'adjusted numbers'!G172</f>
        <v>0.11313499999999997</v>
      </c>
      <c r="I172" s="11">
        <f>('underlying numbers'!G172-'underlying numbers'!H172+('underlying numbers'!H172*0.05)+('underlying numbers'!I172*0.0025))/'underlying numbers'!G172</f>
        <v>0.13903999999999989</v>
      </c>
      <c r="J172" s="1">
        <v>1305</v>
      </c>
      <c r="K172" s="11">
        <f>('adjusted numbers'!J172-'adjusted numbers'!K172+('adjusted numbers'!K172*0.05)+('adjusted numbers'!L172*0.0025))/'adjusted numbers'!J172</f>
        <v>0.13698249999999992</v>
      </c>
      <c r="L172" s="11">
        <f>('underlying numbers'!J172-'underlying numbers'!K172+('underlying numbers'!K172*0.05)+('underlying numbers'!L172*0.0025))/'underlying numbers'!J172</f>
        <v>0.17314499999999997</v>
      </c>
      <c r="M172" s="1">
        <v>1381</v>
      </c>
      <c r="N172" s="11">
        <f>('adjusted numbers'!M172-'adjusted numbers'!N172+('adjusted numbers'!N172*0.05)+('adjusted numbers'!O172*0.0025))/'adjusted numbers'!M172</f>
        <v>0.15096374999999995</v>
      </c>
      <c r="O172" s="11">
        <f>('underlying numbers'!M172-'underlying numbers'!N172+('underlying numbers'!N172*0.05)+('underlying numbers'!O172*0.0025))/'underlying numbers'!M172</f>
        <v>0.19318000000000002</v>
      </c>
      <c r="P172" s="1">
        <v>1254</v>
      </c>
      <c r="Q172" s="11">
        <f>('adjusted numbers'!P172-'adjusted numbers'!Q172+('adjusted numbers'!Q172*0.05)+('adjusted numbers'!R172*0.0025))/'adjusted numbers'!P172</f>
        <v>0.13102074912500003</v>
      </c>
      <c r="R172" s="11">
        <f>('underlying numbers'!P172-'underlying numbers'!Q172+('underlying numbers'!Q172*0.05)+('underlying numbers'!R172*0.0025))/'underlying numbers'!P172</f>
        <v>0.16468702374999997</v>
      </c>
      <c r="S172" s="1">
        <v>1268</v>
      </c>
      <c r="T172" s="11">
        <f>('adjusted numbers'!S172-'adjusted numbers'!T172+('adjusted numbers'!T172*0.05)+('adjusted numbers'!U172*0.0025))/'adjusted numbers'!S172</f>
        <v>0.13014886549999996</v>
      </c>
      <c r="U172" s="11">
        <f>('underlying numbers'!S172-'underlying numbers'!T172+('underlying numbers'!T172*0.05)+('underlying numbers'!U172*0.0025))/'underlying numbers'!S172</f>
        <v>0.16343849874999999</v>
      </c>
      <c r="V172" s="1">
        <v>1270</v>
      </c>
      <c r="W172" s="11">
        <f>('adjusted numbers'!V172-'adjusted numbers'!W172+('adjusted numbers'!W172*0.05)+('adjusted numbers'!X172*0.0025))/'adjusted numbers'!V172</f>
        <v>0.12433069712499997</v>
      </c>
      <c r="X172" s="11">
        <f>('underlying numbers'!V172-'underlying numbers'!W172+('underlying numbers'!W172*0.05)+('underlying numbers'!X172*0.0025))/'underlying numbers'!V172</f>
        <v>0.15514171575000002</v>
      </c>
      <c r="Y172" s="1">
        <v>1314</v>
      </c>
      <c r="Z172" s="11">
        <f>('adjusted numbers'!Y172-'adjusted numbers'!Z172+('adjusted numbers'!Z172*0.05)+('adjusted numbers'!AA172*0.0025))/'adjusted numbers'!Y172</f>
        <v>0.10627660575000006</v>
      </c>
      <c r="AA172" s="11">
        <f>('underlying numbers'!Y172-'underlying numbers'!Z172+('underlying numbers'!Z172*0.05)+('underlying numbers'!AA172*0.0025))/'underlying numbers'!Y172</f>
        <v>0.12931312225</v>
      </c>
      <c r="AB172" s="1">
        <v>1369</v>
      </c>
      <c r="AC172" s="11">
        <f>('adjusted numbers'!AB172-'adjusted numbers'!AC172+('adjusted numbers'!AC172*0.05)+('adjusted numbers'!AD172*0.0025))/'adjusted numbers'!AB172</f>
        <v>0.10510411662500005</v>
      </c>
      <c r="AD172" s="11">
        <f>('underlying numbers'!AB172-'underlying numbers'!AC172+('underlying numbers'!AC172*0.05)+('underlying numbers'!AD172*0.0025))/'underlying numbers'!AB172</f>
        <v>0.12765160774999995</v>
      </c>
      <c r="AE172" s="1">
        <v>1383</v>
      </c>
      <c r="AF172" s="11">
        <f>('adjusted numbers'!AE172-'adjusted numbers'!AF172+('adjusted numbers'!AF172*0.05)+('adjusted numbers'!AG172*0.0025))/'adjusted numbers'!AE172</f>
        <v>0.10456617912500001</v>
      </c>
      <c r="AG172" s="11">
        <f>('underlying numbers'!AE172-'underlying numbers'!AF172+('underlying numbers'!AF172*0.05)+('underlying numbers'!AG172*0.0025))/'underlying numbers'!AE172</f>
        <v>0.12687999775000011</v>
      </c>
    </row>
    <row r="173" spans="1:33" s="5" customFormat="1" x14ac:dyDescent="0.25">
      <c r="A173" s="5" t="s">
        <v>459</v>
      </c>
      <c r="B173" s="4" t="s">
        <v>433</v>
      </c>
      <c r="C173" t="s">
        <v>339</v>
      </c>
      <c r="D173" s="5">
        <f>SUM(D167:D172)</f>
        <v>27850</v>
      </c>
      <c r="E173" s="11">
        <f>('adjusted numbers'!D173-'adjusted numbers'!E173+('adjusted numbers'!E173*0.05)+('adjusted numbers'!F173*0.0025))/'adjusted numbers'!D173</f>
        <v>0.10073140610412923</v>
      </c>
      <c r="F173" s="11">
        <f>('underlying numbers'!D173-'underlying numbers'!E173+('underlying numbers'!E173*0.05)+('underlying numbers'!F173*0.0025))/'underlying numbers'!D173</f>
        <v>0.12136966319569123</v>
      </c>
      <c r="G173" s="5">
        <f t="shared" ref="G173:AE173" si="23">SUM(G167:G172)</f>
        <v>26697</v>
      </c>
      <c r="H173" s="11">
        <f>('adjusted numbers'!G173-'adjusted numbers'!H173+('adjusted numbers'!H173*0.05)+('adjusted numbers'!I173*0.0025))/'adjusted numbers'!G173</f>
        <v>0.1065352108382963</v>
      </c>
      <c r="I173" s="11">
        <f>('underlying numbers'!G173-'underlying numbers'!H173+('underlying numbers'!H173*0.05)+('underlying numbers'!I173*0.0025))/'underlying numbers'!G173</f>
        <v>0.12968726785781148</v>
      </c>
      <c r="J173" s="5">
        <f t="shared" si="23"/>
        <v>27408</v>
      </c>
      <c r="K173" s="11">
        <f>('adjusted numbers'!J173-'adjusted numbers'!K173+('adjusted numbers'!K173*0.05)+('adjusted numbers'!L173*0.0025))/'adjusted numbers'!J173</f>
        <v>0.11071138221504659</v>
      </c>
      <c r="L173" s="11">
        <f>('underlying numbers'!J173-'underlying numbers'!K173+('underlying numbers'!K173*0.05)+('underlying numbers'!L173*0.0025))/'underlying numbers'!J173</f>
        <v>0.13565268452641543</v>
      </c>
      <c r="M173" s="5">
        <f t="shared" si="23"/>
        <v>26311</v>
      </c>
      <c r="N173" s="11">
        <f>('adjusted numbers'!M173-'adjusted numbers'!N173+('adjusted numbers'!N173*0.05)+('adjusted numbers'!O173*0.0025))/'adjusted numbers'!M173</f>
        <v>0.12210607830375128</v>
      </c>
      <c r="O173" s="11">
        <f>('underlying numbers'!M173-'underlying numbers'!N173+('underlying numbers'!N173*0.05)+('underlying numbers'!O173*0.0025))/'underlying numbers'!M173</f>
        <v>0.15197123902550269</v>
      </c>
      <c r="P173" s="5">
        <f t="shared" si="23"/>
        <v>24342</v>
      </c>
      <c r="Q173" s="11">
        <f>('adjusted numbers'!P173-'adjusted numbers'!Q173+('adjusted numbers'!Q173*0.05)+('adjusted numbers'!R173*0.0025))/'adjusted numbers'!P173</f>
        <v>0.13385443212786016</v>
      </c>
      <c r="R173" s="11">
        <f>('underlying numbers'!P173-'underlying numbers'!Q173+('underlying numbers'!Q173*0.05)+('underlying numbers'!R173*0.0025))/'underlying numbers'!P173</f>
        <v>0.16877739745687484</v>
      </c>
      <c r="S173" s="5">
        <f t="shared" si="23"/>
        <v>26153</v>
      </c>
      <c r="T173" s="11">
        <f>('adjusted numbers'!S173-'adjusted numbers'!T173+('adjusted numbers'!T173*0.05)+('adjusted numbers'!U173*0.0025))/'adjusted numbers'!S173</f>
        <v>0.11587151018438122</v>
      </c>
      <c r="U173" s="11">
        <f>('underlying numbers'!S173-'underlying numbers'!T173+('underlying numbers'!T173*0.05)+('underlying numbers'!U173*0.0025))/'underlying numbers'!S173</f>
        <v>0.14304181744230099</v>
      </c>
      <c r="V173" s="5">
        <f t="shared" si="23"/>
        <v>27605</v>
      </c>
      <c r="W173" s="11">
        <f>('adjusted numbers'!V173-'adjusted numbers'!W173+('adjusted numbers'!W173*0.05)+('adjusted numbers'!X173*0.0025))/'adjusted numbers'!V173</f>
        <v>0.11314806538784186</v>
      </c>
      <c r="X173" s="11">
        <f>('underlying numbers'!V173-'underlying numbers'!W173+('underlying numbers'!W173*0.05)+('underlying numbers'!X173*0.0025))/'underlying numbers'!V173</f>
        <v>0.13917788270717257</v>
      </c>
      <c r="Y173" s="5">
        <f t="shared" si="23"/>
        <v>27926</v>
      </c>
      <c r="Z173" s="11">
        <f>('adjusted numbers'!Y173-'adjusted numbers'!Z173+('adjusted numbers'!Z173*0.05)+('adjusted numbers'!AA173*0.0025))/'adjusted numbers'!Y173</f>
        <v>9.9221509463537513E-2</v>
      </c>
      <c r="AA173" s="11">
        <f>('underlying numbers'!Y173-'underlying numbers'!Z173+('underlying numbers'!Z173*0.05)+('underlying numbers'!AA173*0.0025))/'underlying numbers'!Y173</f>
        <v>0.11926996912072074</v>
      </c>
      <c r="AB173" s="5">
        <f t="shared" si="23"/>
        <v>28263</v>
      </c>
      <c r="AC173" s="11">
        <f>('adjusted numbers'!AB173-'adjusted numbers'!AC173+('adjusted numbers'!AC173*0.05)+('adjusted numbers'!AD173*0.0025))/'adjusted numbers'!AB173</f>
        <v>9.9168304652062625E-2</v>
      </c>
      <c r="AD173" s="11">
        <f>('underlying numbers'!AB173-'underlying numbers'!AC173+('underlying numbers'!AC173*0.05)+('underlying numbers'!AD173*0.0025))/'underlying numbers'!AB173</f>
        <v>0.11919002100880993</v>
      </c>
      <c r="AE173" s="5">
        <f t="shared" si="23"/>
        <v>29834</v>
      </c>
      <c r="AF173" s="11">
        <f>('adjusted numbers'!AE173-'adjusted numbers'!AF173+('adjusted numbers'!AF173*0.05)+('adjusted numbers'!AG173*0.0025))/'adjusted numbers'!AE173</f>
        <v>0.10305359521975764</v>
      </c>
      <c r="AG173" s="11">
        <f>('underlying numbers'!AE173-'underlying numbers'!AF173+('underlying numbers'!AF173*0.05)+('underlying numbers'!AG173*0.0025))/'underlying numbers'!AE173</f>
        <v>0.12474490798052552</v>
      </c>
    </row>
    <row r="174" spans="1:33" x14ac:dyDescent="0.25">
      <c r="A174" t="s">
        <v>350</v>
      </c>
      <c r="B174" t="s">
        <v>351</v>
      </c>
      <c r="C174" t="s">
        <v>352</v>
      </c>
      <c r="D174" s="1">
        <v>669</v>
      </c>
      <c r="E174" s="11">
        <f>('adjusted numbers'!D174-'adjusted numbers'!E174+('adjusted numbers'!E174*0.05)+('adjusted numbers'!F174*0.0025))/'adjusted numbers'!D174</f>
        <v>9.4727499999999937E-2</v>
      </c>
      <c r="F174" s="11">
        <f>('underlying numbers'!D174-'underlying numbers'!E174+('underlying numbers'!E174*0.05)+('underlying numbers'!F174*0.0025))/'underlying numbers'!D174</f>
        <v>0.11279499999999988</v>
      </c>
      <c r="G174" s="1">
        <v>2665</v>
      </c>
      <c r="H174" s="11">
        <f>('adjusted numbers'!G174-'adjusted numbers'!H174+('adjusted numbers'!H174*0.05)+('adjusted numbers'!I174*0.0025))/'adjusted numbers'!G174</f>
        <v>0.10399375000000001</v>
      </c>
      <c r="I174" s="11">
        <f>('underlying numbers'!G174-'underlying numbers'!H174+('underlying numbers'!H174*0.05)+('underlying numbers'!I174*0.0025))/'underlying numbers'!G174</f>
        <v>0.12604249999999995</v>
      </c>
      <c r="J174" s="1">
        <v>2618</v>
      </c>
      <c r="K174" s="11">
        <f>('adjusted numbers'!J174-'adjusted numbers'!K174+('adjusted numbers'!K174*0.05)+('adjusted numbers'!L174*0.0025))/'adjusted numbers'!J174</f>
        <v>0.11785125</v>
      </c>
      <c r="L174" s="11">
        <f>('underlying numbers'!J174-'underlying numbers'!K174+('underlying numbers'!K174*0.05)+('underlying numbers'!L174*0.0025))/'underlying numbers'!J174</f>
        <v>0.1458299999999999</v>
      </c>
      <c r="M174" s="1">
        <v>2443</v>
      </c>
      <c r="N174" s="11">
        <f>('adjusted numbers'!M174-'adjusted numbers'!N174+('adjusted numbers'!N174*0.05)+('adjusted numbers'!O174*0.0025))/'adjusted numbers'!M174</f>
        <v>0.12188375000000001</v>
      </c>
      <c r="O174" s="11">
        <f>('underlying numbers'!M174-'underlying numbers'!N174+('underlying numbers'!N174*0.05)+('underlying numbers'!O174*0.0025))/'underlying numbers'!M174</f>
        <v>0.15162999999999996</v>
      </c>
      <c r="P174" s="1">
        <v>2503</v>
      </c>
      <c r="Q174" s="11">
        <f>('adjusted numbers'!P174-'adjusted numbers'!Q174+('adjusted numbers'!Q174*0.05)+('adjusted numbers'!R174*0.0025))/'adjusted numbers'!P174</f>
        <v>0.12747550062499988</v>
      </c>
      <c r="R174" s="11">
        <f>('underlying numbers'!P174-'underlying numbers'!Q174+('underlying numbers'!Q174*0.05)+('underlying numbers'!R174*0.0025))/'underlying numbers'!P174</f>
        <v>0.15961841674999994</v>
      </c>
      <c r="S174" s="1">
        <v>2517</v>
      </c>
      <c r="T174" s="11">
        <f>('adjusted numbers'!S174-'adjusted numbers'!T174+('adjusted numbers'!T174*0.05)+('adjusted numbers'!U174*0.0025))/'adjusted numbers'!S174</f>
        <v>0.12047025012499997</v>
      </c>
      <c r="U174" s="11">
        <f>('underlying numbers'!S174-'underlying numbers'!T174+('underlying numbers'!T174*0.05)+('underlying numbers'!U174*0.0025))/'underlying numbers'!S174</f>
        <v>0.14959567475000002</v>
      </c>
      <c r="V174" s="1">
        <v>2499</v>
      </c>
      <c r="W174" s="11">
        <f>('adjusted numbers'!V174-'adjusted numbers'!W174+('adjusted numbers'!W174*0.05)+('adjusted numbers'!X174*0.0025))/'adjusted numbers'!V174</f>
        <v>0.10323327187499999</v>
      </c>
      <c r="X174" s="11">
        <f>('underlying numbers'!V174-'underlying numbers'!W174+('underlying numbers'!W174*0.05)+('underlying numbers'!X174*0.0025))/'underlying numbers'!V174</f>
        <v>0.12496295449999996</v>
      </c>
      <c r="Y174" s="1">
        <v>2582</v>
      </c>
      <c r="Z174" s="11">
        <f>('adjusted numbers'!Y174-'adjusted numbers'!Z174+('adjusted numbers'!Z174*0.05)+('adjusted numbers'!AA174*0.0025))/'adjusted numbers'!Y174</f>
        <v>9.2138856625000043E-2</v>
      </c>
      <c r="AA174" s="11">
        <f>('underlying numbers'!Y174-'underlying numbers'!Z174+('underlying numbers'!Z174*0.05)+('underlying numbers'!AA174*0.0025))/'underlying numbers'!Y174</f>
        <v>0.10911601075000006</v>
      </c>
      <c r="AB174" s="1">
        <v>2650</v>
      </c>
      <c r="AC174" s="11">
        <f>('adjusted numbers'!AB174-'adjusted numbers'!AC174+('adjusted numbers'!AC174*0.05)+('adjusted numbers'!AD174*0.0025))/'adjusted numbers'!AB174</f>
        <v>9.5100470499999992E-2</v>
      </c>
      <c r="AD174" s="11">
        <f>('underlying numbers'!AB174-'underlying numbers'!AC174+('underlying numbers'!AC174*0.05)+('underlying numbers'!AD174*0.0025))/'underlying numbers'!AB174</f>
        <v>0.11334150775000006</v>
      </c>
      <c r="AE174" s="1">
        <v>2597</v>
      </c>
      <c r="AF174" s="11">
        <f>('adjusted numbers'!AE174-'adjusted numbers'!AF174+('adjusted numbers'!AF174*0.05)+('adjusted numbers'!AG174*0.0025))/'adjusted numbers'!AE174</f>
        <v>9.1169155999999946E-2</v>
      </c>
      <c r="AG174" s="11">
        <f>('underlying numbers'!AE174-'underlying numbers'!AF174+('underlying numbers'!AF174*0.05)+('underlying numbers'!AG174*0.0025))/'underlying numbers'!AE174</f>
        <v>0.10774357674999988</v>
      </c>
    </row>
    <row r="175" spans="1:33" x14ac:dyDescent="0.25">
      <c r="A175" t="s">
        <v>353</v>
      </c>
      <c r="B175" t="s">
        <v>354</v>
      </c>
      <c r="C175" t="s">
        <v>352</v>
      </c>
      <c r="D175" s="3">
        <v>7828</v>
      </c>
      <c r="E175" s="11">
        <f>('adjusted numbers'!D175-'adjusted numbers'!E175+('adjusted numbers'!E175*0.05)+('adjusted numbers'!F175*0.0025))/'adjusted numbers'!D175</f>
        <v>0.10801721384772615</v>
      </c>
      <c r="F175" s="11">
        <f>('underlying numbers'!D175-'underlying numbers'!E175+('underlying numbers'!E175*0.05)+('underlying numbers'!F175*0.0025))/'underlying numbers'!D175</f>
        <v>0.13180282319877365</v>
      </c>
      <c r="G175" s="3">
        <v>7828</v>
      </c>
      <c r="H175" s="11">
        <f>('adjusted numbers'!G175-'adjusted numbers'!H175+('adjusted numbers'!H175*0.05)+('adjusted numbers'!I175*0.0025))/'adjusted numbers'!G175</f>
        <v>0.10044674033384432</v>
      </c>
      <c r="I175" s="11">
        <f>('underlying numbers'!G175-'underlying numbers'!H175+('underlying numbers'!H175*0.05)+('underlying numbers'!I175*0.0025))/'underlying numbers'!G175</f>
        <v>0.1209618783001192</v>
      </c>
      <c r="J175" s="1">
        <v>8280</v>
      </c>
      <c r="K175" s="11">
        <f>('adjusted numbers'!J175-'adjusted numbers'!K175+('adjusted numbers'!K175*0.05)+('adjusted numbers'!L175*0.0025))/'adjusted numbers'!J175</f>
        <v>0.14437272554347824</v>
      </c>
      <c r="L175" s="11">
        <f>('underlying numbers'!J175-'underlying numbers'!K175+('underlying numbers'!K175*0.05)+('underlying numbers'!L175*0.0025))/'underlying numbers'!J175</f>
        <v>0.18378042814009654</v>
      </c>
      <c r="M175" s="3">
        <v>7828</v>
      </c>
      <c r="N175" s="11">
        <f>('adjusted numbers'!M175-'adjusted numbers'!N175+('adjusted numbers'!N175*0.05)+('adjusted numbers'!O175*0.0025))/'adjusted numbers'!M175</f>
        <v>0.12393906489524781</v>
      </c>
      <c r="O175" s="11">
        <f>('underlying numbers'!M175-'underlying numbers'!N175+('underlying numbers'!N175*0.05)+('underlying numbers'!O175*0.0025))/'underlying numbers'!M175</f>
        <v>0.15458035258048031</v>
      </c>
      <c r="P175" s="1">
        <v>7380</v>
      </c>
      <c r="Q175" s="11">
        <f>('adjusted numbers'!P175-'adjusted numbers'!Q175+('adjusted numbers'!Q175*0.05)+('adjusted numbers'!R175*0.0025))/'adjusted numbers'!P175</f>
        <v>0.147830934375</v>
      </c>
      <c r="R175" s="11">
        <f>('underlying numbers'!P175-'underlying numbers'!Q175+('underlying numbers'!Q175*0.05)+('underlying numbers'!R175*0.0025))/'underlying numbers'!P175</f>
        <v>0.18873641025000004</v>
      </c>
      <c r="S175" s="1">
        <v>7796</v>
      </c>
      <c r="T175" s="11">
        <f>('adjusted numbers'!S175-'adjusted numbers'!T175+('adjusted numbers'!T175*0.05)+('adjusted numbers'!U175*0.0025))/'adjusted numbers'!S175</f>
        <v>0.15753961400000002</v>
      </c>
      <c r="U175" s="11">
        <f>('underlying numbers'!S175-'underlying numbers'!T175+('underlying numbers'!T175*0.05)+('underlying numbers'!U175*0.0025))/'underlying numbers'!S175</f>
        <v>0.20263245450000011</v>
      </c>
      <c r="V175" s="1">
        <v>8307</v>
      </c>
      <c r="W175" s="11">
        <f>('adjusted numbers'!V175-'adjusted numbers'!W175+('adjusted numbers'!W175*0.05)+('adjusted numbers'!X175*0.0025))/'adjusted numbers'!V175</f>
        <v>0.14095805987499999</v>
      </c>
      <c r="X175" s="11">
        <f>('underlying numbers'!V175-'underlying numbers'!W175+('underlying numbers'!W175*0.05)+('underlying numbers'!X175*0.0025))/'underlying numbers'!V175</f>
        <v>0.17892828825000001</v>
      </c>
      <c r="Y175" s="1">
        <v>8634</v>
      </c>
      <c r="Z175" s="11">
        <f>('adjusted numbers'!Y175-'adjusted numbers'!Z175+('adjusted numbers'!Z175*0.05)+('adjusted numbers'!AA175*0.0025))/'adjusted numbers'!Y175</f>
        <v>0.1178241812499999</v>
      </c>
      <c r="AA175" s="11">
        <f>('underlying numbers'!Y175-'underlying numbers'!Z175+('underlying numbers'!Z175*0.05)+('underlying numbers'!AA175*0.0025))/'underlying numbers'!Y175</f>
        <v>0.14585306124999989</v>
      </c>
      <c r="AB175" s="1">
        <v>9005</v>
      </c>
      <c r="AC175" s="11">
        <f>('adjusted numbers'!AB175-'adjusted numbers'!AC175+('adjusted numbers'!AC175*0.05)+('adjusted numbers'!AD175*0.0025))/'adjusted numbers'!AB175</f>
        <v>0.10449209625000005</v>
      </c>
      <c r="AD175" s="11">
        <f>('underlying numbers'!AB175-'underlying numbers'!AC175+('underlying numbers'!AC175*0.05)+('underlying numbers'!AD175*0.0025))/'underlying numbers'!AB175</f>
        <v>0.12680401000000008</v>
      </c>
      <c r="AE175" s="1">
        <v>9258</v>
      </c>
      <c r="AF175" s="11">
        <f>('adjusted numbers'!AE175-'adjusted numbers'!AF175+('adjusted numbers'!AF175*0.05)+('adjusted numbers'!AG175*0.0025))/'adjusted numbers'!AE175</f>
        <v>9.0577318749999955E-2</v>
      </c>
      <c r="AG175" s="11">
        <f>('underlying numbers'!AE175-'underlying numbers'!AF175+('underlying numbers'!AF175*0.05)+('underlying numbers'!AG175*0.0025))/'underlying numbers'!AE175</f>
        <v>0.10692128300000006</v>
      </c>
    </row>
    <row r="176" spans="1:33" x14ac:dyDescent="0.25">
      <c r="A176" t="s">
        <v>355</v>
      </c>
      <c r="B176" t="s">
        <v>473</v>
      </c>
      <c r="C176" t="s">
        <v>352</v>
      </c>
      <c r="D176" s="1">
        <v>5566</v>
      </c>
      <c r="E176" s="11">
        <f>('adjusted numbers'!D176-'adjusted numbers'!E176+('adjusted numbers'!E176*0.05)+('adjusted numbers'!F176*0.0025))/'adjusted numbers'!D176</f>
        <v>8.8514369385555153E-2</v>
      </c>
      <c r="F176" s="11">
        <f>('underlying numbers'!D176-'underlying numbers'!E176+('underlying numbers'!E176*0.05)+('underlying numbers'!F176*0.0025))/'underlying numbers'!D176</f>
        <v>0.10391938196191165</v>
      </c>
      <c r="G176" s="1">
        <v>5024</v>
      </c>
      <c r="H176" s="11">
        <f>('adjusted numbers'!G176-'adjusted numbers'!H176+('adjusted numbers'!H176*0.05)+('adjusted numbers'!I176*0.0025))/'adjusted numbers'!G176</f>
        <v>9.3319282941879272E-2</v>
      </c>
      <c r="I176" s="11">
        <f>('underlying numbers'!G176-'underlying numbers'!H176+('underlying numbers'!H176*0.05)+('underlying numbers'!I176*0.0025))/'underlying numbers'!G176</f>
        <v>0.11079548069267563</v>
      </c>
      <c r="J176" s="1">
        <v>4782</v>
      </c>
      <c r="K176" s="11">
        <f>('adjusted numbers'!J176-'adjusted numbers'!K176+('adjusted numbers'!K176*0.05)+('adjusted numbers'!L176*0.0025))/'adjusted numbers'!J176</f>
        <v>9.5525536909243008E-2</v>
      </c>
      <c r="L176" s="11">
        <f>('underlying numbers'!J176-'underlying numbers'!K176+('underlying numbers'!K176*0.05)+('underlying numbers'!L176*0.0025))/'underlying numbers'!J176</f>
        <v>0.113942131430364</v>
      </c>
      <c r="M176" s="1">
        <v>4698</v>
      </c>
      <c r="N176" s="11">
        <f>('adjusted numbers'!M176-'adjusted numbers'!N176+('adjusted numbers'!N176*0.05)+('adjusted numbers'!O176*0.0025))/'adjusted numbers'!M176</f>
        <v>0.10436267081736912</v>
      </c>
      <c r="O176" s="11">
        <f>('underlying numbers'!M176-'underlying numbers'!N176+('underlying numbers'!N176*0.05)+('underlying numbers'!O176*0.0025))/'underlying numbers'!M176</f>
        <v>0.12657857439335904</v>
      </c>
      <c r="P176" s="8">
        <v>3720</v>
      </c>
      <c r="Q176" s="11">
        <f>('adjusted numbers'!P176-'adjusted numbers'!Q176+('adjusted numbers'!Q176*0.05)+('adjusted numbers'!R176*0.0025))/'adjusted numbers'!P176</f>
        <v>0.10011357526881717</v>
      </c>
      <c r="R176" s="11">
        <f>('underlying numbers'!P176-'underlying numbers'!Q176+('underlying numbers'!Q176*0.05)+('underlying numbers'!R176*0.0025))/'underlying numbers'!P176</f>
        <v>0.12053091397849462</v>
      </c>
      <c r="S176" s="1">
        <v>5058</v>
      </c>
      <c r="T176" s="11">
        <f>('adjusted numbers'!S176-'adjusted numbers'!T176+('adjusted numbers'!T176*0.05)+('adjusted numbers'!U176*0.0025))/'adjusted numbers'!S176</f>
        <v>0.10503855278766304</v>
      </c>
      <c r="U176" s="11">
        <f>('underlying numbers'!S176-'underlying numbers'!T176+('underlying numbers'!T176*0.05)+('underlying numbers'!U176*0.0025))/'underlying numbers'!S176</f>
        <v>0.1275741399762752</v>
      </c>
      <c r="V176" s="1">
        <v>5114</v>
      </c>
      <c r="W176" s="11">
        <f>('adjusted numbers'!V176-'adjusted numbers'!W176+('adjusted numbers'!W176*0.05)+('adjusted numbers'!X176*0.0025))/'adjusted numbers'!V176</f>
        <v>0.1008608721157607</v>
      </c>
      <c r="X176" s="11">
        <f>('underlying numbers'!V176-'underlying numbers'!W176+('underlying numbers'!W176*0.05)+('underlying numbers'!X176*0.0025))/'underlying numbers'!V176</f>
        <v>0.12161419632381697</v>
      </c>
      <c r="Y176" s="1">
        <v>5293</v>
      </c>
      <c r="Z176" s="11">
        <f>('adjusted numbers'!Y176-'adjusted numbers'!Z176+('adjusted numbers'!Z176*0.05)+('adjusted numbers'!AA176*0.0025))/'adjusted numbers'!Y176</f>
        <v>8.6473644436047548E-2</v>
      </c>
      <c r="AA176" s="11">
        <f>('underlying numbers'!Y176-'underlying numbers'!Z176+('underlying numbers'!Z176*0.05)+('underlying numbers'!AA176*0.0025))/'underlying numbers'!Y176</f>
        <v>0.10104808237294539</v>
      </c>
      <c r="AB176" s="1">
        <v>5300</v>
      </c>
      <c r="AC176" s="11">
        <f>('adjusted numbers'!AB176-'adjusted numbers'!AC176+('adjusted numbers'!AC176*0.05)+('adjusted numbers'!AD176*0.0025))/'adjusted numbers'!AB176</f>
        <v>8.0054009433962237E-2</v>
      </c>
      <c r="AD176" s="11">
        <f>('underlying numbers'!AB176-'underlying numbers'!AC176+('underlying numbers'!AC176*0.05)+('underlying numbers'!AD176*0.0025))/'underlying numbers'!AB176</f>
        <v>9.1866981132075476E-2</v>
      </c>
      <c r="AE176" s="1">
        <v>5474</v>
      </c>
      <c r="AF176" s="11">
        <f>('adjusted numbers'!AE176-'adjusted numbers'!AF176+('adjusted numbers'!AF176*0.05)+('adjusted numbers'!AG176*0.0025))/'adjusted numbers'!AE176</f>
        <v>7.4345770917062445E-2</v>
      </c>
      <c r="AG176" s="11">
        <f>('underlying numbers'!AE176-'underlying numbers'!AF176+('underlying numbers'!AF176*0.05)+('underlying numbers'!AG176*0.0025))/'underlying numbers'!AE176</f>
        <v>8.3709353306540016E-2</v>
      </c>
    </row>
    <row r="177" spans="1:33" x14ac:dyDescent="0.25">
      <c r="A177" t="s">
        <v>357</v>
      </c>
      <c r="B177" t="s">
        <v>358</v>
      </c>
      <c r="C177" t="s">
        <v>352</v>
      </c>
      <c r="D177" s="1">
        <v>3661</v>
      </c>
      <c r="E177" s="11">
        <f>('adjusted numbers'!D177-'adjusted numbers'!E177+('adjusted numbers'!E177*0.05)+('adjusted numbers'!F177*0.0025))/'adjusted numbers'!D177</f>
        <v>0.13649875</v>
      </c>
      <c r="F177" s="11">
        <f>('underlying numbers'!D177-'underlying numbers'!E177+('underlying numbers'!E177*0.05)+('underlying numbers'!F177*0.0025))/'underlying numbers'!D177</f>
        <v>0.17255500000000001</v>
      </c>
      <c r="G177" s="1">
        <v>3719</v>
      </c>
      <c r="H177" s="11">
        <f>('adjusted numbers'!G177-'adjusted numbers'!H177+('adjusted numbers'!H177*0.05)+('adjusted numbers'!I177*0.0025))/'adjusted numbers'!G177</f>
        <v>0.14881695617101365</v>
      </c>
      <c r="I177" s="11">
        <f>('underlying numbers'!G177-'underlying numbers'!H177+('underlying numbers'!H177*0.05)+('underlying numbers'!I177*0.0025))/'underlying numbers'!G177</f>
        <v>0.19015604665232583</v>
      </c>
      <c r="J177" s="1">
        <v>2057</v>
      </c>
      <c r="K177" s="11">
        <f>('adjusted numbers'!J177-'adjusted numbers'!K177+('adjusted numbers'!K177*0.05)+('adjusted numbers'!L177*0.0025))/'adjusted numbers'!J177</f>
        <v>0.1411675</v>
      </c>
      <c r="L177" s="11">
        <f>('underlying numbers'!J177-'underlying numbers'!K177+('underlying numbers'!K177*0.05)+('underlying numbers'!L177*0.0025))/'underlying numbers'!J177</f>
        <v>0.17924999999999996</v>
      </c>
      <c r="M177" s="1">
        <v>2135</v>
      </c>
      <c r="N177" s="11">
        <f>('adjusted numbers'!M177-'adjusted numbers'!N177+('adjusted numbers'!N177*0.05)+('adjusted numbers'!O177*0.0025))/'adjusted numbers'!M177</f>
        <v>0.13455</v>
      </c>
      <c r="O177" s="11">
        <f>('underlying numbers'!M177-'underlying numbers'!N177+('underlying numbers'!N177*0.05)+('underlying numbers'!O177*0.0025))/'underlying numbers'!M177</f>
        <v>0.16979000000000002</v>
      </c>
      <c r="P177" s="1">
        <v>3597</v>
      </c>
      <c r="Q177" s="11">
        <f>('adjusted numbers'!P177-'adjusted numbers'!Q177+('adjusted numbers'!Q177*0.05)+('adjusted numbers'!R177*0.0025))/'adjusted numbers'!P177</f>
        <v>0.1167792548750001</v>
      </c>
      <c r="R177" s="11">
        <f>('underlying numbers'!P177-'underlying numbers'!Q177+('underlying numbers'!Q177*0.05)+('underlying numbers'!R177*0.0025))/'underlying numbers'!P177</f>
        <v>0.14432651400000004</v>
      </c>
      <c r="S177" s="1">
        <v>3493</v>
      </c>
      <c r="T177" s="11">
        <f>('adjusted numbers'!S177-'adjusted numbers'!T177+('adjusted numbers'!T177*0.05)+('adjusted numbers'!U177*0.0025))/'adjusted numbers'!S177</f>
        <v>0.1282282795000001</v>
      </c>
      <c r="U177" s="11">
        <f>('underlying numbers'!S177-'underlying numbers'!T177+('underlying numbers'!T177*0.05)+('underlying numbers'!U177*0.0025))/'underlying numbers'!S177</f>
        <v>0.16072722200000009</v>
      </c>
      <c r="V177" s="1">
        <v>3867</v>
      </c>
      <c r="W177" s="11">
        <f>('adjusted numbers'!V177-'adjusted numbers'!W177+('adjusted numbers'!W177*0.05)+('adjusted numbers'!X177*0.0025))/'adjusted numbers'!V177</f>
        <v>0.10104373812499998</v>
      </c>
      <c r="X177" s="11">
        <f>('underlying numbers'!V177-'underlying numbers'!W177+('underlying numbers'!W177*0.05)+('underlying numbers'!X177*0.0025))/'underlying numbers'!V177</f>
        <v>0.12186315899999992</v>
      </c>
      <c r="Y177" s="1">
        <v>3678</v>
      </c>
      <c r="Z177" s="11">
        <f>('adjusted numbers'!Y177-'adjusted numbers'!Z177+('adjusted numbers'!Z177*0.05)+('adjusted numbers'!AA177*0.0025))/'adjusted numbers'!Y177</f>
        <v>8.7546597500000017E-2</v>
      </c>
      <c r="AA177" s="11">
        <f>('underlying numbers'!Y177-'underlying numbers'!Z177+('underlying numbers'!Z177*0.05)+('underlying numbers'!AA177*0.0025))/'underlying numbers'!Y177</f>
        <v>0.1025789</v>
      </c>
      <c r="AB177" s="1">
        <v>3876</v>
      </c>
      <c r="AC177" s="11">
        <f>('adjusted numbers'!AB177-'adjusted numbers'!AC177+('adjusted numbers'!AC177*0.05)+('adjusted numbers'!AD177*0.0025))/'adjusted numbers'!AB177</f>
        <v>8.9706494125000105E-2</v>
      </c>
      <c r="AD177" s="11">
        <f>('underlying numbers'!AB177-'underlying numbers'!AC177+('underlying numbers'!AC177*0.05)+('underlying numbers'!AD177*0.0025))/'underlying numbers'!AB177</f>
        <v>0.10568106700000007</v>
      </c>
      <c r="AE177" s="1">
        <v>3906</v>
      </c>
      <c r="AF177" s="11">
        <f>('adjusted numbers'!AE177-'adjusted numbers'!AF177+('adjusted numbers'!AF177*0.05)+('adjusted numbers'!AG177*0.0025))/'adjusted numbers'!AE177</f>
        <v>7.9059411750000017E-2</v>
      </c>
      <c r="AG177" s="11">
        <f>('underlying numbers'!AE177-'underlying numbers'!AF177+('underlying numbers'!AF177*0.05)+('underlying numbers'!AG177*0.0025))/'underlying numbers'!AE177</f>
        <v>9.0445399750000044E-2</v>
      </c>
    </row>
    <row r="178" spans="1:33" x14ac:dyDescent="0.25">
      <c r="A178" t="s">
        <v>359</v>
      </c>
      <c r="B178" t="s">
        <v>360</v>
      </c>
      <c r="C178" t="s">
        <v>352</v>
      </c>
      <c r="D178" s="1">
        <v>6726</v>
      </c>
      <c r="E178" s="11">
        <f>('adjusted numbers'!D178-'adjusted numbers'!E178+('adjusted numbers'!E178*0.05)+('adjusted numbers'!F178*0.0025))/'adjusted numbers'!D178</f>
        <v>0.1296223940677966</v>
      </c>
      <c r="F178" s="11">
        <f>('underlying numbers'!D178-'underlying numbers'!E178+('underlying numbers'!E178*0.05)+('underlying numbers'!F178*0.0025))/'underlying numbers'!D178</f>
        <v>0.16273477624145113</v>
      </c>
      <c r="G178" s="1">
        <v>6829</v>
      </c>
      <c r="H178" s="11">
        <f>('adjusted numbers'!G178-'adjusted numbers'!H178+('adjusted numbers'!H178*0.05)+('adjusted numbers'!I178*0.0025))/'adjusted numbers'!G178</f>
        <v>9.5617752233123535E-2</v>
      </c>
      <c r="I178" s="11">
        <f>('underlying numbers'!G178-'underlying numbers'!H178+('underlying numbers'!H178*0.05)+('underlying numbers'!I178*0.0025))/'underlying numbers'!G178</f>
        <v>0.1140762249231221</v>
      </c>
      <c r="J178" s="1">
        <v>6941</v>
      </c>
      <c r="K178" s="11">
        <f>('adjusted numbers'!J178-'adjusted numbers'!K178+('adjusted numbers'!K178*0.05)+('adjusted numbers'!L178*0.0025))/'adjusted numbers'!J178</f>
        <v>0.10533013632761827</v>
      </c>
      <c r="L178" s="11">
        <f>('underlying numbers'!J178-'underlying numbers'!K178+('underlying numbers'!K178*0.05)+('underlying numbers'!L178*0.0025))/'underlying numbers'!J178</f>
        <v>0.1279925785189451</v>
      </c>
      <c r="M178" s="1">
        <v>6937</v>
      </c>
      <c r="N178" s="11">
        <f>('adjusted numbers'!M178-'adjusted numbers'!N178+('adjusted numbers'!N178*0.05)+('adjusted numbers'!O178*0.0025))/'adjusted numbers'!M178</f>
        <v>0.11645647758396994</v>
      </c>
      <c r="O178" s="11">
        <f>('underlying numbers'!M178-'underlying numbers'!N178+('underlying numbers'!N178*0.05)+('underlying numbers'!O178*0.0025))/'underlying numbers'!M178</f>
        <v>0.14391441365143426</v>
      </c>
      <c r="P178" s="1">
        <v>7251</v>
      </c>
      <c r="Q178" s="11">
        <f>('adjusted numbers'!P178-'adjusted numbers'!Q178+('adjusted numbers'!Q178*0.05)+('adjusted numbers'!R178*0.0025))/'adjusted numbers'!P178</f>
        <v>9.3967061874999896E-2</v>
      </c>
      <c r="R178" s="11">
        <f>('underlying numbers'!P178-'underlying numbers'!Q178+('underlying numbers'!Q178*0.05)+('underlying numbers'!R178*0.0025))/'underlying numbers'!P178</f>
        <v>0.11174599874999988</v>
      </c>
      <c r="S178" s="1">
        <v>7500</v>
      </c>
      <c r="T178" s="11">
        <f>('adjusted numbers'!S178-'adjusted numbers'!T178+('adjusted numbers'!T178*0.05)+('adjusted numbers'!U178*0.0025))/'adjusted numbers'!S178</f>
        <v>0.10452702212500002</v>
      </c>
      <c r="U178" s="11">
        <f>('underlying numbers'!S178-'underlying numbers'!T178+('underlying numbers'!T178*0.05)+('underlying numbers'!U178*0.0025))/'underlying numbers'!S178</f>
        <v>0.126857365</v>
      </c>
      <c r="V178" s="1">
        <v>7652</v>
      </c>
      <c r="W178" s="11">
        <f>('adjusted numbers'!V178-'adjusted numbers'!W178+('adjusted numbers'!W178*0.05)+('adjusted numbers'!X178*0.0025))/'adjusted numbers'!V178</f>
        <v>9.1795786500000073E-2</v>
      </c>
      <c r="X178" s="11">
        <f>('underlying numbers'!V178-'underlying numbers'!W178+('underlying numbers'!W178*0.05)+('underlying numbers'!X178*0.0025))/'underlying numbers'!V178</f>
        <v>0.10864481900000016</v>
      </c>
      <c r="Y178" s="1">
        <v>7902</v>
      </c>
      <c r="Z178" s="11">
        <f>('adjusted numbers'!Y178-'adjusted numbers'!Z178+('adjusted numbers'!Z178*0.05)+('adjusted numbers'!AA178*0.0025))/'adjusted numbers'!Y178</f>
        <v>9.6085342875000049E-2</v>
      </c>
      <c r="AA178" s="11">
        <f>('underlying numbers'!Y178-'underlying numbers'!Z178+('underlying numbers'!Z178*0.05)+('underlying numbers'!AA178*0.0025))/'underlying numbers'!Y178</f>
        <v>0.11478109150000011</v>
      </c>
      <c r="AB178" s="1">
        <v>8112</v>
      </c>
      <c r="AC178" s="11">
        <f>('adjusted numbers'!AB178-'adjusted numbers'!AC178+('adjusted numbers'!AC178*0.05)+('adjusted numbers'!AD178*0.0025))/'adjusted numbers'!AB178</f>
        <v>9.4287974124999993E-2</v>
      </c>
      <c r="AD178" s="11">
        <f>('underlying numbers'!AB178-'underlying numbers'!AC178+('underlying numbers'!AC178*0.05)+('underlying numbers'!AD178*0.0025))/'underlying numbers'!AB178</f>
        <v>0.11220296150000005</v>
      </c>
      <c r="AE178" s="1">
        <v>8236</v>
      </c>
      <c r="AF178" s="11">
        <f>('adjusted numbers'!AE178-'adjusted numbers'!AF178+('adjusted numbers'!AF178*0.05)+('adjusted numbers'!AG178*0.0025))/'adjusted numbers'!AE178</f>
        <v>8.5809985624999974E-2</v>
      </c>
      <c r="AG178" s="11">
        <f>('underlying numbers'!AE178-'underlying numbers'!AF178+('underlying numbers'!AF178*0.05)+('underlying numbers'!AG178*0.0025))/'underlying numbers'!AE178</f>
        <v>0.10009831249999993</v>
      </c>
    </row>
    <row r="179" spans="1:33" s="5" customFormat="1" x14ac:dyDescent="0.25">
      <c r="A179" s="5" t="s">
        <v>460</v>
      </c>
      <c r="B179" s="4" t="s">
        <v>433</v>
      </c>
      <c r="C179" t="s">
        <v>352</v>
      </c>
      <c r="D179" s="5">
        <f>SUM(D174:D178)</f>
        <v>24450</v>
      </c>
      <c r="E179" s="11">
        <f>('adjusted numbers'!D179-'adjusted numbers'!E179+('adjusted numbers'!E179*0.05)+('adjusted numbers'!F179*0.0025))/'adjusted numbers'!D179</f>
        <v>0.11342186395705521</v>
      </c>
      <c r="F179" s="11">
        <f>('underlying numbers'!D179-'underlying numbers'!E179+('underlying numbers'!E179*0.05)+('underlying numbers'!F179*0.0025))/'underlying numbers'!D179</f>
        <v>0.13954624110429451</v>
      </c>
      <c r="G179" s="5">
        <f t="shared" ref="G179:AE179" si="24">SUM(G174:G178)</f>
        <v>26065</v>
      </c>
      <c r="H179" s="11">
        <f>('adjusted numbers'!G179-'adjusted numbers'!H179+('adjusted numbers'!H179*0.05)+('adjusted numbers'!I179*0.0025))/'adjusted numbers'!G179</f>
        <v>0.10507195068418704</v>
      </c>
      <c r="I179" s="11">
        <f>('underlying numbers'!G179-'underlying numbers'!H179+('underlying numbers'!H179*0.05)+('underlying numbers'!I179*0.0025))/'underlying numbers'!G179</f>
        <v>0.12759049370164338</v>
      </c>
      <c r="J179" s="5">
        <f t="shared" si="24"/>
        <v>24678</v>
      </c>
      <c r="K179" s="11">
        <f>('adjusted numbers'!J179-'adjusted numbers'!K179+('adjusted numbers'!K179*0.05)+('adjusted numbers'!L179*0.0025))/'adjusted numbers'!J179</f>
        <v>0.12084536353229583</v>
      </c>
      <c r="L179" s="11">
        <f>('underlying numbers'!J179-'underlying numbers'!K179+('underlying numbers'!K179*0.05)+('underlying numbers'!L179*0.0025))/'underlying numbers'!J179</f>
        <v>0.15015276339249517</v>
      </c>
      <c r="M179" s="5">
        <f t="shared" si="24"/>
        <v>24041</v>
      </c>
      <c r="N179" s="11">
        <f>('adjusted numbers'!M179-'adjusted numbers'!N179+('adjusted numbers'!N179*0.05)+('adjusted numbers'!O179*0.0025))/'adjusted numbers'!M179</f>
        <v>0.11868789417037565</v>
      </c>
      <c r="O179" s="11">
        <f>('underlying numbers'!M179-'underlying numbers'!N179+('underlying numbers'!N179*0.05)+('underlying numbers'!O179*0.0025))/'underlying numbers'!M179</f>
        <v>0.14708161765317584</v>
      </c>
      <c r="P179" s="5">
        <f t="shared" si="24"/>
        <v>24451</v>
      </c>
      <c r="Q179" s="11">
        <f>('adjusted numbers'!P179-'adjusted numbers'!Q179+('adjusted numbers'!Q179*0.05)+('adjusted numbers'!R179*0.0025))/'adjusted numbers'!P179</f>
        <v>0.11794593755645466</v>
      </c>
      <c r="R179" s="11">
        <f>('underlying numbers'!P179-'underlying numbers'!Q179+('underlying numbers'!Q179*0.05)+('underlying numbers'!R179*0.0025))/'underlying numbers'!P179</f>
        <v>0.14601395904316794</v>
      </c>
      <c r="S179" s="5">
        <f t="shared" si="24"/>
        <v>26364</v>
      </c>
      <c r="T179" s="11">
        <f>('adjusted numbers'!S179-'adjusted numbers'!T179+('adjusted numbers'!T179*0.05)+('adjusted numbers'!U179*0.0025))/'adjusted numbers'!S179</f>
        <v>0.124963643473662</v>
      </c>
      <c r="U179" s="11">
        <f>('underlying numbers'!S179-'underlying numbers'!T179+('underlying numbers'!T179*0.05)+('underlying numbers'!U179*0.0025))/'underlying numbers'!S179</f>
        <v>0.15606036081678615</v>
      </c>
      <c r="V179" s="5">
        <f t="shared" si="24"/>
        <v>27439</v>
      </c>
      <c r="W179" s="11">
        <f>('adjusted numbers'!V179-'adjusted numbers'!W179+('adjusted numbers'!W179*0.05)+('adjusted numbers'!X179*0.0025))/'adjusted numbers'!V179</f>
        <v>0.11071389421715899</v>
      </c>
      <c r="X179" s="11">
        <f>('underlying numbers'!V179-'underlying numbers'!W179+('underlying numbers'!W179*0.05)+('underlying numbers'!X179*0.0025))/'underlying numbers'!V179</f>
        <v>0.13568897207001895</v>
      </c>
      <c r="Y179" s="5">
        <f t="shared" si="24"/>
        <v>28089</v>
      </c>
      <c r="Z179" s="11">
        <f>('adjusted numbers'!Y179-'adjusted numbers'!Z179+('adjusted numbers'!Z179*0.05)+('adjusted numbers'!AA179*0.0025))/'adjusted numbers'!Y179</f>
        <v>9.9475391566858903E-2</v>
      </c>
      <c r="AA179" s="11">
        <f>('underlying numbers'!Y179-'underlying numbers'!Z179+('underlying numbers'!Z179*0.05)+('underlying numbers'!AA179*0.0025))/'underlying numbers'!Y179</f>
        <v>0.11962568086517843</v>
      </c>
      <c r="AB179" s="5">
        <f t="shared" si="24"/>
        <v>28943</v>
      </c>
      <c r="AC179" s="11">
        <f>('adjusted numbers'!AB179-'adjusted numbers'!AC179+('adjusted numbers'!AC179*0.05)+('adjusted numbers'!AD179*0.0025))/'adjusted numbers'!AB179</f>
        <v>9.431711435880015E-2</v>
      </c>
      <c r="AD179" s="11">
        <f>('underlying numbers'!AB179-'underlying numbers'!AC179+('underlying numbers'!AC179*0.05)+('underlying numbers'!AD179*0.0025))/'underlying numbers'!AB179</f>
        <v>0.11225271550867229</v>
      </c>
      <c r="AE179" s="5">
        <f t="shared" si="24"/>
        <v>29471</v>
      </c>
      <c r="AF179" s="11">
        <f>('adjusted numbers'!AE179-'adjusted numbers'!AF179+('adjusted numbers'!AF179*0.05)+('adjusted numbers'!AG179*0.0025))/'adjusted numbers'!AE179</f>
        <v>8.4755758848444232E-2</v>
      </c>
      <c r="AG179" s="11">
        <f>('underlying numbers'!AE179-'underlying numbers'!AF179+('underlying numbers'!AF179*0.05)+('underlying numbers'!AG179*0.0025))/'underlying numbers'!AE179</f>
        <v>9.8591895083548209E-2</v>
      </c>
    </row>
  </sheetData>
  <customSheetViews>
    <customSheetView guid="{08EC0CBE-9C85-4092-ADCC-B618E2366753}" state="hidden">
      <selection activeCell="B1" sqref="B1:B17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9"/>
  <sheetViews>
    <sheetView workbookViewId="0">
      <selection activeCell="B179" sqref="B1:B179"/>
    </sheetView>
  </sheetViews>
  <sheetFormatPr defaultRowHeight="15" x14ac:dyDescent="0.25"/>
  <cols>
    <col min="1" max="1" width="8.5703125" bestFit="1" customWidth="1"/>
    <col min="2" max="2" width="34.7109375" bestFit="1" customWidth="1"/>
    <col min="3" max="3" width="81.85546875" bestFit="1" customWidth="1"/>
    <col min="4"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4" x14ac:dyDescent="0.25">
      <c r="A1" t="s">
        <v>0</v>
      </c>
      <c r="B1" t="s">
        <v>1</v>
      </c>
      <c r="C1" t="s">
        <v>2</v>
      </c>
      <c r="D1" t="s">
        <v>3</v>
      </c>
      <c r="E1" s="1" t="s">
        <v>401</v>
      </c>
      <c r="F1" s="1" t="s">
        <v>402</v>
      </c>
      <c r="G1" t="s">
        <v>6</v>
      </c>
      <c r="H1" s="1" t="s">
        <v>406</v>
      </c>
      <c r="I1" s="1" t="s">
        <v>407</v>
      </c>
      <c r="J1" t="s">
        <v>9</v>
      </c>
      <c r="K1" s="1" t="s">
        <v>408</v>
      </c>
      <c r="L1" s="1" t="s">
        <v>409</v>
      </c>
      <c r="M1" t="s">
        <v>12</v>
      </c>
      <c r="N1" s="1" t="s">
        <v>410</v>
      </c>
      <c r="O1" s="1" t="s">
        <v>411</v>
      </c>
      <c r="P1" t="s">
        <v>15</v>
      </c>
      <c r="Q1" s="1" t="s">
        <v>412</v>
      </c>
      <c r="R1" s="1" t="s">
        <v>413</v>
      </c>
      <c r="S1" t="s">
        <v>18</v>
      </c>
      <c r="T1" s="1" t="s">
        <v>414</v>
      </c>
      <c r="U1" s="1" t="s">
        <v>415</v>
      </c>
      <c r="V1" t="s">
        <v>21</v>
      </c>
      <c r="W1" s="1" t="s">
        <v>416</v>
      </c>
      <c r="X1" s="1" t="s">
        <v>405</v>
      </c>
      <c r="Y1" t="s">
        <v>24</v>
      </c>
      <c r="Z1" s="1" t="s">
        <v>403</v>
      </c>
      <c r="AA1" s="1" t="s">
        <v>404</v>
      </c>
      <c r="AB1" t="s">
        <v>27</v>
      </c>
      <c r="AC1" s="1" t="s">
        <v>417</v>
      </c>
      <c r="AD1" s="1" t="s">
        <v>418</v>
      </c>
      <c r="AE1" t="s">
        <v>30</v>
      </c>
      <c r="AF1" s="1" t="s">
        <v>419</v>
      </c>
      <c r="AG1" s="1" t="s">
        <v>420</v>
      </c>
      <c r="AH1" t="s">
        <v>464</v>
      </c>
    </row>
    <row r="2" spans="1:34" x14ac:dyDescent="0.25">
      <c r="A2" t="s">
        <v>33</v>
      </c>
      <c r="B2" t="s">
        <v>34</v>
      </c>
      <c r="C2" t="s">
        <v>35</v>
      </c>
      <c r="D2" s="1">
        <v>1905</v>
      </c>
      <c r="E2" s="11">
        <f>'adjusted numbers'!E2/'adjusted numbers'!D2</f>
        <v>0.94819999999999993</v>
      </c>
      <c r="F2" s="11">
        <f>'adjusted numbers'!F2/'adjusted numbers'!D2</f>
        <v>0.85199999999999998</v>
      </c>
      <c r="G2" s="1">
        <v>1853</v>
      </c>
      <c r="H2" s="11">
        <f>'adjusted numbers'!H2/'adjusted numbers'!G2</f>
        <v>0.93279999999999996</v>
      </c>
      <c r="I2" s="11">
        <f>'adjusted numbers'!I2/'adjusted numbers'!G2</f>
        <v>0.82900000000000007</v>
      </c>
      <c r="J2" s="1">
        <v>1796</v>
      </c>
      <c r="K2" s="11">
        <f>'adjusted numbers'!K2/'adjusted numbers'!J2</f>
        <v>0.92370000000000008</v>
      </c>
      <c r="L2" s="11">
        <f>'adjusted numbers'!L2/'adjusted numbers'!J2</f>
        <v>0.82250000000000001</v>
      </c>
      <c r="M2" s="1">
        <v>1701</v>
      </c>
      <c r="N2" s="11">
        <f>'adjusted numbers'!N2/'adjusted numbers'!M2</f>
        <v>0.90969999999999995</v>
      </c>
      <c r="O2" s="11">
        <f>'adjusted numbers'!O2/'adjusted numbers'!M2</f>
        <v>0.80899999999999994</v>
      </c>
      <c r="P2" s="1">
        <v>1743</v>
      </c>
      <c r="Q2" s="11">
        <f>'adjusted numbers'!Q2/'adjusted numbers'!P2</f>
        <v>0.90120479999999992</v>
      </c>
      <c r="R2" s="11">
        <f>'adjusted numbers'!R2/'adjusted numbers'!P2</f>
        <v>0.80837630000000005</v>
      </c>
      <c r="S2" s="1">
        <v>1659</v>
      </c>
      <c r="T2" s="11">
        <f>'adjusted numbers'!T2/'adjusted numbers'!S2</f>
        <v>0.8928269900000001</v>
      </c>
      <c r="U2" s="11">
        <f>'adjusted numbers'!U2/'adjusted numbers'!S2</f>
        <v>0.79294755000000006</v>
      </c>
      <c r="V2" s="1">
        <v>1820</v>
      </c>
      <c r="W2" s="11">
        <f>'adjusted numbers'!W2/'adjusted numbers'!V2</f>
        <v>0.92423080999999996</v>
      </c>
      <c r="X2" s="11">
        <f>'adjusted numbers'!X2/'adjusted numbers'!V2</f>
        <v>0.84038464999999996</v>
      </c>
      <c r="Y2" s="1">
        <v>1805</v>
      </c>
      <c r="Z2" s="11">
        <f>'adjusted numbers'!Z2/'adjusted numbers'!Y2</f>
        <v>0.92398889000000006</v>
      </c>
      <c r="AA2" s="11">
        <f>'adjusted numbers'!AA2/'adjusted numbers'!Y2</f>
        <v>0.84958450000000008</v>
      </c>
      <c r="AB2" s="1">
        <v>1808</v>
      </c>
      <c r="AC2" s="11">
        <f>'adjusted numbers'!AC2/'adjusted numbers'!AB2</f>
        <v>0.92295351999999997</v>
      </c>
      <c r="AD2" s="11">
        <f>'adjusted numbers'!AD2/'adjusted numbers'!AB2</f>
        <v>0.84900445000000013</v>
      </c>
      <c r="AE2" s="1">
        <v>1856</v>
      </c>
      <c r="AF2" s="11">
        <f>'adjusted numbers'!AF2/'adjusted numbers'!AE2</f>
        <v>0.94682114000000006</v>
      </c>
      <c r="AG2" s="11">
        <f>'adjusted numbers'!AG2/'adjusted numbers'!AE2</f>
        <v>0.87446120000000016</v>
      </c>
      <c r="AH2" s="1">
        <f>(D2+G2+J2+M2+P2+S2+V2)/7</f>
        <v>1782.4285714285713</v>
      </c>
    </row>
    <row r="3" spans="1:34" x14ac:dyDescent="0.25">
      <c r="A3" t="s">
        <v>36</v>
      </c>
      <c r="B3" t="s">
        <v>37</v>
      </c>
      <c r="C3" t="s">
        <v>35</v>
      </c>
      <c r="D3" s="1">
        <v>3944</v>
      </c>
      <c r="E3" s="11">
        <f>'adjusted numbers'!E3/'adjusted numbers'!D3</f>
        <v>0.95169999999999999</v>
      </c>
      <c r="F3" s="11">
        <f>'adjusted numbers'!F3/'adjusted numbers'!D3</f>
        <v>0.82350000000000001</v>
      </c>
      <c r="G3" s="1">
        <v>3845</v>
      </c>
      <c r="H3" s="11">
        <f>'adjusted numbers'!H3/'adjusted numbers'!G3</f>
        <v>0.94400000000000006</v>
      </c>
      <c r="I3" s="11">
        <f>'adjusted numbers'!I3/'adjusted numbers'!G3</f>
        <v>0.82850000000000001</v>
      </c>
      <c r="J3" s="1">
        <v>3764</v>
      </c>
      <c r="K3" s="11">
        <f>'adjusted numbers'!K3/'adjusted numbers'!J3</f>
        <v>0.93490000000000006</v>
      </c>
      <c r="L3" s="11">
        <f>'adjusted numbers'!L3/'adjusted numbers'!J3</f>
        <v>0.82550000000000001</v>
      </c>
      <c r="M3" s="1">
        <v>3705</v>
      </c>
      <c r="N3" s="11">
        <f>'adjusted numbers'!N3/'adjusted numbers'!M3</f>
        <v>0.90899999999999992</v>
      </c>
      <c r="O3" s="11">
        <f>'adjusted numbers'!O3/'adjusted numbers'!M3</f>
        <v>0.79499999999999993</v>
      </c>
      <c r="P3" s="1">
        <v>3446</v>
      </c>
      <c r="Q3" s="11">
        <f>'adjusted numbers'!Q3/'adjusted numbers'!P3</f>
        <v>0.90554270000000003</v>
      </c>
      <c r="R3" s="11">
        <f>'adjusted numbers'!R3/'adjusted numbers'!P3</f>
        <v>0.79396404999999992</v>
      </c>
      <c r="S3" s="1">
        <v>3700</v>
      </c>
      <c r="T3" s="11">
        <f>'adjusted numbers'!T3/'adjusted numbers'!S3</f>
        <v>0.91013512000000008</v>
      </c>
      <c r="U3" s="11">
        <f>'adjusted numbers'!U3/'adjusted numbers'!S3</f>
        <v>0.79405405000000007</v>
      </c>
      <c r="V3" s="2">
        <v>4267</v>
      </c>
      <c r="W3" s="11">
        <f>'adjusted numbers'!W3/'adjusted numbers'!V3</f>
        <v>0.91174127000000005</v>
      </c>
      <c r="X3" s="11">
        <f>'adjusted numbers'!X3/'adjusted numbers'!V3</f>
        <v>0.80817905000000001</v>
      </c>
      <c r="Y3" s="1">
        <v>3304</v>
      </c>
      <c r="Z3" s="11">
        <f>'adjusted numbers'!Z3/'adjusted numbers'!Y3</f>
        <v>0.97478816999999995</v>
      </c>
      <c r="AA3" s="11">
        <f>'adjusted numbers'!AA3/'adjusted numbers'!Y3</f>
        <v>0.93280874999999996</v>
      </c>
      <c r="AB3" s="1">
        <v>3233</v>
      </c>
      <c r="AC3" s="11">
        <f>'adjusted numbers'!AC3/'adjusted numbers'!AB3</f>
        <v>0.98441071999999996</v>
      </c>
      <c r="AD3" s="11">
        <f>'adjusted numbers'!AD3/'adjusted numbers'!AB3</f>
        <v>0.9568511999999999</v>
      </c>
      <c r="AE3" s="1">
        <v>3843</v>
      </c>
      <c r="AF3" s="11">
        <f>'adjusted numbers'!AF3/'adjusted numbers'!AE3</f>
        <v>0.98105653000000015</v>
      </c>
      <c r="AG3" s="11">
        <f>'adjusted numbers'!AG3/'adjusted numbers'!AE3</f>
        <v>0.95277135000000013</v>
      </c>
      <c r="AH3" s="1">
        <f t="shared" ref="AH3:AH66" si="0">(D3+G3+J3+M3+P3+S3+V3)/7</f>
        <v>3810.1428571428573</v>
      </c>
    </row>
    <row r="4" spans="1:34" x14ac:dyDescent="0.25">
      <c r="A4" t="s">
        <v>38</v>
      </c>
      <c r="B4" t="s">
        <v>39</v>
      </c>
      <c r="C4" t="s">
        <v>35</v>
      </c>
      <c r="D4" s="3">
        <v>6210</v>
      </c>
      <c r="E4" s="11">
        <f>'adjusted numbers'!E4/'adjusted numbers'!D4</f>
        <v>0.93969404186795491</v>
      </c>
      <c r="F4" s="11">
        <f>'adjusted numbers'!F4/'adjusted numbers'!D4</f>
        <v>0.83220611916264087</v>
      </c>
      <c r="G4" s="1">
        <v>6604</v>
      </c>
      <c r="H4" s="11">
        <f>'adjusted numbers'!H4/'adjusted numbers'!G4</f>
        <v>0.9405</v>
      </c>
      <c r="I4" s="11">
        <f>'adjusted numbers'!I4/'adjusted numbers'!G4</f>
        <v>0.8274999999999999</v>
      </c>
      <c r="J4" s="3">
        <v>6210</v>
      </c>
      <c r="K4" s="11">
        <f>'adjusted numbers'!K4/'adjusted numbers'!J4</f>
        <v>0.94341384863124</v>
      </c>
      <c r="L4" s="11">
        <f>'adjusted numbers'!L4/'adjusted numbers'!J4</f>
        <v>0.84847020933977457</v>
      </c>
      <c r="M4" s="3">
        <v>6210</v>
      </c>
      <c r="N4" s="11">
        <f>'adjusted numbers'!N4/'adjusted numbers'!M4</f>
        <v>0.93056360708534624</v>
      </c>
      <c r="O4" s="11">
        <f>'adjusted numbers'!O4/'adjusted numbers'!M4</f>
        <v>0.84122383252818034</v>
      </c>
      <c r="P4" s="3">
        <v>6210</v>
      </c>
      <c r="Q4" s="11">
        <f>'adjusted numbers'!Q4/'adjusted numbers'!P4</f>
        <v>0.92876006441223835</v>
      </c>
      <c r="R4" s="11">
        <f>'adjusted numbers'!R4/'adjusted numbers'!P4</f>
        <v>0.85112721417069248</v>
      </c>
      <c r="S4" s="1">
        <v>5667</v>
      </c>
      <c r="T4" s="11">
        <f>'adjusted numbers'!T4/'adjusted numbers'!S4</f>
        <v>0.93095108999999998</v>
      </c>
      <c r="U4" s="11">
        <f>'adjusted numbers'!U4/'adjusted numbers'!S4</f>
        <v>0.8521263</v>
      </c>
      <c r="V4" s="2">
        <v>6413</v>
      </c>
      <c r="W4" s="11">
        <f>'adjusted numbers'!W4/'adjusted numbers'!V4</f>
        <v>0.92031808999999998</v>
      </c>
      <c r="X4" s="11">
        <f>'adjusted numbers'!X4/'adjusted numbers'!V4</f>
        <v>0.83416500000000005</v>
      </c>
      <c r="Y4" s="1">
        <v>6264</v>
      </c>
      <c r="Z4" s="11">
        <f>'adjusted numbers'!Z4/'adjusted numbers'!Y4</f>
        <v>0.94311940000000005</v>
      </c>
      <c r="AA4" s="11">
        <f>'adjusted numbers'!AA4/'adjusted numbers'!Y4</f>
        <v>0.88082695</v>
      </c>
      <c r="AB4" s="1">
        <v>6226</v>
      </c>
      <c r="AC4" s="11">
        <f>'adjusted numbers'!AC4/'adjusted numbers'!AB4</f>
        <v>0.94479603999999995</v>
      </c>
      <c r="AD4" s="11">
        <f>'adjusted numbers'!AD4/'adjusted numbers'!AB4</f>
        <v>0.87158689999999994</v>
      </c>
      <c r="AE4" s="1">
        <v>6410</v>
      </c>
      <c r="AF4" s="11">
        <f>'adjusted numbers'!AF4/'adjusted numbers'!AE4</f>
        <v>0.9502028400000001</v>
      </c>
      <c r="AG4" s="11">
        <f>'adjusted numbers'!AG4/'adjusted numbers'!AE4</f>
        <v>0.89134170000000013</v>
      </c>
      <c r="AH4" s="1">
        <f t="shared" si="0"/>
        <v>6217.7142857142853</v>
      </c>
    </row>
    <row r="5" spans="1:34" x14ac:dyDescent="0.25">
      <c r="A5" t="s">
        <v>40</v>
      </c>
      <c r="B5" t="s">
        <v>41</v>
      </c>
      <c r="C5" t="s">
        <v>35</v>
      </c>
      <c r="D5" s="1">
        <v>5817</v>
      </c>
      <c r="E5" s="11">
        <f>'adjusted numbers'!E5/'adjusted numbers'!D5</f>
        <v>0.94460782190132375</v>
      </c>
      <c r="F5" s="11">
        <f>'adjusted numbers'!F5/'adjusted numbers'!D5</f>
        <v>0.84503077187553688</v>
      </c>
      <c r="G5" s="1">
        <v>5611</v>
      </c>
      <c r="H5" s="11">
        <f>'adjusted numbers'!H5/'adjusted numbers'!G5</f>
        <v>0.94706086259133826</v>
      </c>
      <c r="I5" s="11">
        <f>'adjusted numbers'!I5/'adjusted numbers'!G5</f>
        <v>0.85034958117982495</v>
      </c>
      <c r="J5" s="1">
        <v>5649</v>
      </c>
      <c r="K5" s="11">
        <f>'adjusted numbers'!K5/'adjusted numbers'!J5</f>
        <v>0.93334485749690199</v>
      </c>
      <c r="L5" s="11">
        <f>'adjusted numbers'!L5/'adjusted numbers'!J5</f>
        <v>0.83872897858027962</v>
      </c>
      <c r="M5" s="1">
        <v>5623</v>
      </c>
      <c r="N5" s="11">
        <f>'adjusted numbers'!N5/'adjusted numbers'!M5</f>
        <v>0.91267366174639875</v>
      </c>
      <c r="O5" s="11">
        <f>'adjusted numbers'!O5/'adjusted numbers'!M5</f>
        <v>0.8145762937933485</v>
      </c>
      <c r="P5" s="1">
        <v>5367</v>
      </c>
      <c r="Q5" s="11">
        <f>'adjusted numbers'!Q5/'adjusted numbers'!P5</f>
        <v>0.91430963999999992</v>
      </c>
      <c r="R5" s="11">
        <f>'adjusted numbers'!R5/'adjusted numbers'!P5</f>
        <v>0.82681194999999996</v>
      </c>
      <c r="S5" s="1">
        <v>5402</v>
      </c>
      <c r="T5" s="11">
        <f>'adjusted numbers'!T5/'adjusted numbers'!S5</f>
        <v>0.92549059999999994</v>
      </c>
      <c r="U5" s="11">
        <f>'adjusted numbers'!U5/'adjusted numbers'!S5</f>
        <v>0.85699745000000016</v>
      </c>
      <c r="V5" s="1">
        <v>5565</v>
      </c>
      <c r="W5" s="11">
        <f>'adjusted numbers'!W5/'adjusted numbers'!V5</f>
        <v>0.93840000000000001</v>
      </c>
      <c r="X5" s="11">
        <f>'adjusted numbers'!X5/'adjusted numbers'!V5</f>
        <v>0.87399999999999989</v>
      </c>
      <c r="Y5" s="1">
        <v>5347</v>
      </c>
      <c r="Z5" s="11">
        <f>'adjusted numbers'!Z5/'adjusted numbers'!Y5</f>
        <v>0.96111843000000008</v>
      </c>
      <c r="AA5" s="11">
        <f>'adjusted numbers'!AA5/'adjusted numbers'!Y5</f>
        <v>0.92752950000000001</v>
      </c>
      <c r="AB5" s="1">
        <v>5175</v>
      </c>
      <c r="AC5" s="11">
        <f>'adjusted numbers'!AC5/'adjusted numbers'!AB5</f>
        <v>0.96618356000000005</v>
      </c>
      <c r="AD5" s="11">
        <f>'adjusted numbers'!AD5/'adjusted numbers'!AB5</f>
        <v>0.93410630000000006</v>
      </c>
      <c r="AE5" s="1">
        <v>5432</v>
      </c>
      <c r="AF5" s="11">
        <f>'adjusted numbers'!AF5/'adjusted numbers'!AE5</f>
        <v>0.97280934000000008</v>
      </c>
      <c r="AG5" s="11">
        <f>'adjusted numbers'!AG5/'adjusted numbers'!AE5</f>
        <v>0.94928210000000002</v>
      </c>
      <c r="AH5" s="1">
        <f t="shared" si="0"/>
        <v>5576.2857142857147</v>
      </c>
    </row>
    <row r="6" spans="1:34" s="4" customFormat="1" x14ac:dyDescent="0.25">
      <c r="A6" s="4" t="s">
        <v>434</v>
      </c>
      <c r="B6" s="4" t="s">
        <v>433</v>
      </c>
      <c r="C6" t="s">
        <v>35</v>
      </c>
      <c r="D6" s="5">
        <f>SUM(D2:D5)</f>
        <v>17876</v>
      </c>
      <c r="E6" s="11">
        <f>'adjusted numbers'!E6/'adjusted numbers'!D6</f>
        <v>0.94484837211904227</v>
      </c>
      <c r="F6" s="11">
        <f>'adjusted numbers'!F6/'adjusted numbers'!D6</f>
        <v>0.83656791228462735</v>
      </c>
      <c r="G6" s="5">
        <f t="shared" ref="G6:AE6" si="1">SUM(G2:G5)</f>
        <v>17913</v>
      </c>
      <c r="H6" s="11">
        <f>'adjusted numbers'!H6/'adjusted numbers'!G6</f>
        <v>0.94250984759671741</v>
      </c>
      <c r="I6" s="11">
        <f>'adjusted numbers'!I6/'adjusted numbers'!G6</f>
        <v>0.83502713113381322</v>
      </c>
      <c r="J6" s="5">
        <f t="shared" si="1"/>
        <v>17419</v>
      </c>
      <c r="K6" s="11">
        <f>'adjusted numbers'!K6/'adjusted numbers'!J6</f>
        <v>0.93627612951374928</v>
      </c>
      <c r="L6" s="11">
        <f>'adjusted numbers'!L6/'adjusted numbers'!J6</f>
        <v>0.83766990068316205</v>
      </c>
      <c r="M6" s="5">
        <f t="shared" si="1"/>
        <v>17239</v>
      </c>
      <c r="N6" s="11">
        <f>'adjusted numbers'!N6/'adjusted numbers'!M6</f>
        <v>0.91803519345669693</v>
      </c>
      <c r="O6" s="11">
        <f>'adjusted numbers'!O6/'adjusted numbers'!M6</f>
        <v>0.81941797668078187</v>
      </c>
      <c r="P6" s="5">
        <f t="shared" si="1"/>
        <v>16766</v>
      </c>
      <c r="Q6" s="11">
        <f>'adjusted numbers'!Q6/'adjusted numbers'!P6</f>
        <v>0.91649767079088629</v>
      </c>
      <c r="R6" s="11">
        <f>'adjusted numbers'!R6/'adjusted numbers'!P6</f>
        <v>0.82715016956041987</v>
      </c>
      <c r="S6" s="5">
        <f t="shared" si="1"/>
        <v>16428</v>
      </c>
      <c r="T6" s="11">
        <f>'adjusted numbers'!T6/'adjusted numbers'!S6</f>
        <v>0.92061723695154618</v>
      </c>
      <c r="U6" s="11">
        <f>'adjusted numbers'!U6/'adjusted numbers'!S6</f>
        <v>0.83467250654066227</v>
      </c>
      <c r="V6" s="5">
        <f t="shared" si="1"/>
        <v>18065</v>
      </c>
      <c r="W6" s="11">
        <f>'adjusted numbers'!W6/'adjusted numbers'!V6</f>
        <v>0.92425662798007191</v>
      </c>
      <c r="X6" s="11">
        <f>'adjusted numbers'!X6/'adjusted numbers'!V6</f>
        <v>0.84092500494602829</v>
      </c>
      <c r="Y6" s="5">
        <f t="shared" si="1"/>
        <v>16720</v>
      </c>
      <c r="Z6" s="11">
        <f>'adjusted numbers'!Z6/'adjusted numbers'!Y6</f>
        <v>0.95306819539114851</v>
      </c>
      <c r="AA6" s="11">
        <f>'adjusted numbers'!AA6/'adjusted numbers'!Y6</f>
        <v>0.90266150620813401</v>
      </c>
      <c r="AB6" s="5">
        <f t="shared" si="1"/>
        <v>16442</v>
      </c>
      <c r="AC6" s="11">
        <f>'adjusted numbers'!AC6/'adjusted numbers'!AB6</f>
        <v>0.95691521043425376</v>
      </c>
      <c r="AD6" s="11">
        <f>'adjusted numbers'!AD6/'adjusted numbers'!AB6</f>
        <v>0.90554677758788471</v>
      </c>
      <c r="AE6" s="5">
        <f t="shared" si="1"/>
        <v>17541</v>
      </c>
      <c r="AF6" s="11">
        <f>'adjusted numbers'!AF6/'adjusted numbers'!AE6</f>
        <v>0.96360531440111752</v>
      </c>
      <c r="AG6" s="11">
        <f>'adjusted numbers'!AG6/'adjusted numbers'!AE6</f>
        <v>0.92095667005586912</v>
      </c>
      <c r="AH6" s="1">
        <f t="shared" si="0"/>
        <v>17386.571428571428</v>
      </c>
    </row>
    <row r="7" spans="1:34" x14ac:dyDescent="0.25">
      <c r="A7" t="s">
        <v>42</v>
      </c>
      <c r="B7" t="s">
        <v>43</v>
      </c>
      <c r="C7" t="s">
        <v>44</v>
      </c>
      <c r="D7" s="1">
        <v>1979</v>
      </c>
      <c r="E7" s="11">
        <f>'adjusted numbers'!E7/'adjusted numbers'!D7</f>
        <v>0.9335</v>
      </c>
      <c r="F7" s="11">
        <f>'adjusted numbers'!F7/'adjusted numbers'!D7</f>
        <v>0.84400000000000008</v>
      </c>
      <c r="G7" s="1">
        <v>1800</v>
      </c>
      <c r="H7" s="11">
        <f>'adjusted numbers'!H7/'adjusted numbers'!G7</f>
        <v>0.94610000000000005</v>
      </c>
      <c r="I7" s="11">
        <f>'adjusted numbers'!I7/'adjusted numbers'!G7</f>
        <v>0.8680000000000001</v>
      </c>
      <c r="J7" s="1">
        <v>1901</v>
      </c>
      <c r="K7" s="11">
        <f>'adjusted numbers'!K7/'adjusted numbers'!J7</f>
        <v>0.93419999999999992</v>
      </c>
      <c r="L7" s="11">
        <f>'adjusted numbers'!L7/'adjusted numbers'!J7</f>
        <v>0.83799999999999997</v>
      </c>
      <c r="M7" s="1">
        <v>1710</v>
      </c>
      <c r="N7" s="11">
        <f>'adjusted numbers'!N7/'adjusted numbers'!M7</f>
        <v>0.90969999999999995</v>
      </c>
      <c r="O7" s="11">
        <f>'adjusted numbers'!O7/'adjusted numbers'!M7</f>
        <v>0.82750000000000001</v>
      </c>
      <c r="P7" s="1">
        <v>1685</v>
      </c>
      <c r="Q7" s="11">
        <f>'adjusted numbers'!Q7/'adjusted numbers'!P7</f>
        <v>0.91857564999999997</v>
      </c>
      <c r="R7" s="11">
        <f>'adjusted numbers'!R7/'adjusted numbers'!P7</f>
        <v>0.84005934999999987</v>
      </c>
      <c r="S7" s="1">
        <v>1754</v>
      </c>
      <c r="T7" s="11">
        <f>'adjusted numbers'!T7/'adjusted numbers'!S7</f>
        <v>0.92656783000000009</v>
      </c>
      <c r="U7" s="11">
        <f>'adjusted numbers'!U7/'adjusted numbers'!S7</f>
        <v>0.84777649999999993</v>
      </c>
      <c r="V7" s="1">
        <v>1559</v>
      </c>
      <c r="W7" s="11">
        <f>'adjusted numbers'!W7/'adjusted numbers'!V7</f>
        <v>0.93669018000000004</v>
      </c>
      <c r="X7" s="11">
        <f>'adjusted numbers'!X7/'adjusted numbers'!V7</f>
        <v>0.88389989999999996</v>
      </c>
      <c r="Y7" s="1">
        <v>1833</v>
      </c>
      <c r="Z7" s="11">
        <f>'adjusted numbers'!Z7/'adjusted numbers'!Y7</f>
        <v>0.94729952000000006</v>
      </c>
      <c r="AA7" s="11">
        <f>'adjusted numbers'!AA7/'adjusted numbers'!Y7</f>
        <v>0.88297875000000003</v>
      </c>
      <c r="AB7" s="1">
        <v>1883</v>
      </c>
      <c r="AC7" s="11">
        <f>'adjusted numbers'!AC7/'adjusted numbers'!AB7</f>
        <v>0.94535316999999996</v>
      </c>
      <c r="AD7" s="11">
        <f>'adjusted numbers'!AD7/'adjusted numbers'!AB7</f>
        <v>0.88343075000000004</v>
      </c>
      <c r="AE7" s="1">
        <v>2059</v>
      </c>
      <c r="AF7" s="11">
        <f>'adjusted numbers'!AF7/'adjusted numbers'!AE7</f>
        <v>0.95376395000000003</v>
      </c>
      <c r="AG7" s="11">
        <f>'adjusted numbers'!AG7/'adjusted numbers'!AE7</f>
        <v>0.89728025000000011</v>
      </c>
      <c r="AH7" s="1">
        <f t="shared" si="0"/>
        <v>1769.7142857142858</v>
      </c>
    </row>
    <row r="8" spans="1:34" x14ac:dyDescent="0.25">
      <c r="A8" t="s">
        <v>45</v>
      </c>
      <c r="B8" t="s">
        <v>46</v>
      </c>
      <c r="C8" t="s">
        <v>44</v>
      </c>
      <c r="D8" s="1">
        <v>2387</v>
      </c>
      <c r="E8" s="11">
        <f>'adjusted numbers'!E8/'adjusted numbers'!D8</f>
        <v>0.96779999999999988</v>
      </c>
      <c r="F8" s="11">
        <f>'adjusted numbers'!F8/'adjusted numbers'!D8</f>
        <v>0.89700000000000002</v>
      </c>
      <c r="G8" s="1">
        <v>2358</v>
      </c>
      <c r="H8" s="11">
        <f>'adjusted numbers'!H8/'adjusted numbers'!G8</f>
        <v>0.96779999999999999</v>
      </c>
      <c r="I8" s="11">
        <f>'adjusted numbers'!I8/'adjusted numbers'!G8</f>
        <v>0.8889999999999999</v>
      </c>
      <c r="J8" s="1">
        <v>2352</v>
      </c>
      <c r="K8" s="11">
        <f>'adjusted numbers'!K8/'adjusted numbers'!J8</f>
        <v>0.95169999999999999</v>
      </c>
      <c r="L8" s="11">
        <f>'adjusted numbers'!L8/'adjusted numbers'!J8</f>
        <v>0.86549999999999994</v>
      </c>
      <c r="M8" s="1">
        <v>2302</v>
      </c>
      <c r="N8" s="11">
        <f>'adjusted numbers'!N8/'adjusted numbers'!M8</f>
        <v>0.94540000000000013</v>
      </c>
      <c r="O8" s="11">
        <f>'adjusted numbers'!O8/'adjusted numbers'!M8</f>
        <v>0.8630000000000001</v>
      </c>
      <c r="P8" s="1">
        <v>2296</v>
      </c>
      <c r="Q8" s="11">
        <f>'adjusted numbers'!Q8/'adjusted numbers'!P8</f>
        <v>0.93231706999999997</v>
      </c>
      <c r="R8" s="11">
        <f>'adjusted numbers'!R8/'adjusted numbers'!P8</f>
        <v>0.8519163500000001</v>
      </c>
      <c r="S8" s="1">
        <v>2056</v>
      </c>
      <c r="T8" s="11">
        <f>'adjusted numbers'!T8/'adjusted numbers'!S8</f>
        <v>0.94109920000000002</v>
      </c>
      <c r="U8" s="11">
        <f>'adjusted numbers'!U8/'adjusted numbers'!S8</f>
        <v>0.89275289999999985</v>
      </c>
      <c r="V8" s="1">
        <v>2570</v>
      </c>
      <c r="W8" s="11">
        <f>'adjusted numbers'!W8/'adjusted numbers'!V8</f>
        <v>0.93517510000000004</v>
      </c>
      <c r="X8" s="11">
        <f>'adjusted numbers'!X8/'adjusted numbers'!V8</f>
        <v>0.86031125000000019</v>
      </c>
      <c r="Y8" s="1">
        <v>2590</v>
      </c>
      <c r="Z8" s="11">
        <f>'adjusted numbers'!Z8/'adjusted numbers'!Y8</f>
        <v>0.93135135000000002</v>
      </c>
      <c r="AA8" s="11">
        <f>'adjusted numbers'!AA8/'adjusted numbers'!Y8</f>
        <v>0.85579150000000015</v>
      </c>
      <c r="AB8" s="1">
        <v>2731</v>
      </c>
      <c r="AC8" s="11">
        <f>'adjusted numbers'!AC8/'adjusted numbers'!AB8</f>
        <v>0.95078720000000005</v>
      </c>
      <c r="AD8" s="11">
        <f>'adjusted numbers'!AD8/'adjusted numbers'!AB8</f>
        <v>0.88008050000000004</v>
      </c>
      <c r="AE8" s="1">
        <v>2794</v>
      </c>
      <c r="AF8" s="11">
        <f>'adjusted numbers'!AF8/'adjusted numbers'!AE8</f>
        <v>0.95690765</v>
      </c>
      <c r="AG8" s="11">
        <f>'adjusted numbers'!AG8/'adjusted numbers'!AE8</f>
        <v>0.88815314999999995</v>
      </c>
      <c r="AH8" s="1">
        <f t="shared" si="0"/>
        <v>2331.5714285714284</v>
      </c>
    </row>
    <row r="9" spans="1:34" x14ac:dyDescent="0.25">
      <c r="A9" t="s">
        <v>47</v>
      </c>
      <c r="B9" t="s">
        <v>48</v>
      </c>
      <c r="C9" t="s">
        <v>44</v>
      </c>
      <c r="D9" s="1">
        <v>5830</v>
      </c>
      <c r="E9" s="11">
        <f>'adjusted numbers'!E9/'adjusted numbers'!D9</f>
        <v>0.93040246998284704</v>
      </c>
      <c r="F9" s="11">
        <f>'adjusted numbers'!F9/'adjusted numbers'!D9</f>
        <v>0.83300754716981107</v>
      </c>
      <c r="G9" s="1">
        <v>6456</v>
      </c>
      <c r="H9" s="11">
        <f>'adjusted numbers'!H9/'adjusted numbers'!G9</f>
        <v>0.94975125464684051</v>
      </c>
      <c r="I9" s="11">
        <f>'adjusted numbers'!I9/'adjusted numbers'!G9</f>
        <v>0.8686830855018588</v>
      </c>
      <c r="J9" s="1">
        <v>6341</v>
      </c>
      <c r="K9" s="11">
        <f>'adjusted numbers'!K9/'adjusted numbers'!J9</f>
        <v>0.93522897019397544</v>
      </c>
      <c r="L9" s="11">
        <f>'adjusted numbers'!L9/'adjusted numbers'!J9</f>
        <v>0.84554944015139555</v>
      </c>
      <c r="M9" s="1">
        <v>6124</v>
      </c>
      <c r="N9" s="11">
        <f>'adjusted numbers'!N9/'adjusted numbers'!M9</f>
        <v>0.9149690888308295</v>
      </c>
      <c r="O9" s="11">
        <f>'adjusted numbers'!O9/'adjusted numbers'!M9</f>
        <v>0.82363545068582644</v>
      </c>
      <c r="P9" s="1">
        <v>5901</v>
      </c>
      <c r="Q9" s="11">
        <f>'adjusted numbers'!Q9/'adjusted numbers'!P9</f>
        <v>0.91826806999999999</v>
      </c>
      <c r="R9" s="11">
        <f>'adjusted numbers'!R9/'adjusted numbers'!P9</f>
        <v>0.82875779999999999</v>
      </c>
      <c r="S9" s="1">
        <v>5479</v>
      </c>
      <c r="T9" s="11">
        <f>'adjusted numbers'!T9/'adjusted numbers'!S9</f>
        <v>0.92027742000000001</v>
      </c>
      <c r="U9" s="11">
        <f>'adjusted numbers'!U9/'adjusted numbers'!S9</f>
        <v>0.8484212499999999</v>
      </c>
      <c r="V9" s="1">
        <v>5390</v>
      </c>
      <c r="W9" s="11">
        <f>'adjusted numbers'!W9/'adjusted numbers'!V9</f>
        <v>0.93506492000000008</v>
      </c>
      <c r="X9" s="11">
        <f>'adjusted numbers'!X9/'adjusted numbers'!V9</f>
        <v>0.87996284999999985</v>
      </c>
      <c r="Y9" s="1">
        <v>5970</v>
      </c>
      <c r="Z9" s="11">
        <f>'adjusted numbers'!Z9/'adjusted numbers'!Y9</f>
        <v>0.92683418000000017</v>
      </c>
      <c r="AA9" s="11">
        <f>'adjusted numbers'!AA9/'adjusted numbers'!Y9</f>
        <v>0.86691795000000005</v>
      </c>
      <c r="AB9" s="1">
        <v>5319</v>
      </c>
      <c r="AC9" s="11">
        <f>'adjusted numbers'!AC9/'adjusted numbers'!AB9</f>
        <v>0.94788492999999996</v>
      </c>
      <c r="AD9" s="11">
        <f>'adjusted numbers'!AD9/'adjusted numbers'!AB9</f>
        <v>0.90374130000000008</v>
      </c>
      <c r="AE9" s="1">
        <v>5831</v>
      </c>
      <c r="AF9" s="11">
        <f>'adjusted numbers'!AF9/'adjusted numbers'!AE9</f>
        <v>0.96122447999999994</v>
      </c>
      <c r="AG9" s="11">
        <f>'adjusted numbers'!AG9/'adjusted numbers'!AE9</f>
        <v>0.92960039999999999</v>
      </c>
      <c r="AH9" s="1">
        <f t="shared" si="0"/>
        <v>5931.5714285714284</v>
      </c>
    </row>
    <row r="10" spans="1:34" x14ac:dyDescent="0.25">
      <c r="A10" t="s">
        <v>49</v>
      </c>
      <c r="B10" t="s">
        <v>50</v>
      </c>
      <c r="C10" t="s">
        <v>44</v>
      </c>
      <c r="D10" s="1">
        <v>3830</v>
      </c>
      <c r="E10" s="11">
        <f>'adjusted numbers'!E10/'adjusted numbers'!D10</f>
        <v>0.95748148825065282</v>
      </c>
      <c r="F10" s="11">
        <f>'adjusted numbers'!F10/'adjusted numbers'!D10</f>
        <v>0.87731122715404697</v>
      </c>
      <c r="G10" s="1">
        <v>4466</v>
      </c>
      <c r="H10" s="11">
        <f>'adjusted numbers'!H10/'adjusted numbers'!G10</f>
        <v>0.95761065830720982</v>
      </c>
      <c r="I10" s="11">
        <f>'adjusted numbers'!I10/'adjusted numbers'!G10</f>
        <v>0.88169558889386457</v>
      </c>
      <c r="J10" s="1">
        <v>5635</v>
      </c>
      <c r="K10" s="11">
        <f>'adjusted numbers'!K10/'adjusted numbers'!J10</f>
        <v>0.94329602484472064</v>
      </c>
      <c r="L10" s="11">
        <f>'adjusted numbers'!L10/'adjusted numbers'!J10</f>
        <v>0.84270958296362053</v>
      </c>
      <c r="M10" s="1">
        <v>5142</v>
      </c>
      <c r="N10" s="11">
        <f>'adjusted numbers'!N10/'adjusted numbers'!M10</f>
        <v>0.92364459354336859</v>
      </c>
      <c r="O10" s="11">
        <f>'adjusted numbers'!O10/'adjusted numbers'!M10</f>
        <v>0.84169078179696655</v>
      </c>
      <c r="P10" s="1">
        <v>4937</v>
      </c>
      <c r="Q10" s="11">
        <f>'adjusted numbers'!Q10/'adjusted numbers'!P10</f>
        <v>0.92471135999999987</v>
      </c>
      <c r="R10" s="11">
        <f>'adjusted numbers'!R10/'adjusted numbers'!P10</f>
        <v>0.85071905000000003</v>
      </c>
      <c r="S10" s="1">
        <v>4585</v>
      </c>
      <c r="T10" s="11">
        <f>'adjusted numbers'!T10/'adjusted numbers'!S10</f>
        <v>0.95725190999999987</v>
      </c>
      <c r="U10" s="11">
        <f>'adjusted numbers'!U10/'adjusted numbers'!S10</f>
        <v>0.9064340500000001</v>
      </c>
      <c r="V10" s="1">
        <v>4737</v>
      </c>
      <c r="W10" s="11">
        <f>'adjusted numbers'!W10/'adjusted numbers'!V10</f>
        <v>0.95522485000000001</v>
      </c>
      <c r="X10" s="11">
        <f>'adjusted numbers'!X10/'adjusted numbers'!V10</f>
        <v>0.90500320000000001</v>
      </c>
      <c r="Y10" s="1">
        <v>5154</v>
      </c>
      <c r="Z10" s="11">
        <f>'adjusted numbers'!Z10/'adjusted numbers'!Y10</f>
        <v>0.95409392999999998</v>
      </c>
      <c r="AA10" s="11">
        <f>'adjusted numbers'!AA10/'adjusted numbers'!Y10</f>
        <v>0.89318975000000012</v>
      </c>
      <c r="AB10" s="1">
        <v>5163</v>
      </c>
      <c r="AC10" s="11">
        <f>'adjusted numbers'!AC10/'adjusted numbers'!AB10</f>
        <v>0.9594615299999999</v>
      </c>
      <c r="AD10" s="11">
        <f>'adjusted numbers'!AD10/'adjusted numbers'!AB10</f>
        <v>0.90218864999999993</v>
      </c>
      <c r="AE10" s="1">
        <v>5313</v>
      </c>
      <c r="AF10" s="11">
        <f>'adjusted numbers'!AF10/'adjusted numbers'!AE10</f>
        <v>0.97035570000000004</v>
      </c>
      <c r="AG10" s="11">
        <f>'adjusted numbers'!AG10/'adjusted numbers'!AE10</f>
        <v>0.92151324999999995</v>
      </c>
      <c r="AH10" s="1">
        <f t="shared" si="0"/>
        <v>4761.7142857142853</v>
      </c>
    </row>
    <row r="11" spans="1:34" s="4" customFormat="1" x14ac:dyDescent="0.25">
      <c r="A11" s="4" t="s">
        <v>435</v>
      </c>
      <c r="B11" s="4" t="s">
        <v>433</v>
      </c>
      <c r="C11" t="s">
        <v>44</v>
      </c>
      <c r="D11" s="5">
        <f>SUM(D7:D10)</f>
        <v>14026</v>
      </c>
      <c r="E11" s="11">
        <f>'adjusted numbers'!E11/'adjusted numbers'!D11</f>
        <v>0.94459828889205755</v>
      </c>
      <c r="F11" s="11">
        <f>'adjusted numbers'!F11/'adjusted numbers'!D11</f>
        <v>0.8575467702837587</v>
      </c>
      <c r="G11" s="5">
        <f t="shared" ref="G11:AE11" si="2">SUM(G7:G10)</f>
        <v>15080</v>
      </c>
      <c r="H11" s="11">
        <f>'adjusted numbers'!H11/'adjusted numbers'!G11</f>
        <v>0.95446523209549072</v>
      </c>
      <c r="I11" s="11">
        <f>'adjusted numbers'!I11/'adjusted numbers'!G11</f>
        <v>0.87563212864721485</v>
      </c>
      <c r="J11" s="5">
        <f t="shared" si="2"/>
        <v>16229</v>
      </c>
      <c r="K11" s="11">
        <f>'adjusted numbers'!K11/'adjusted numbers'!J11</f>
        <v>0.94029654322509082</v>
      </c>
      <c r="L11" s="11">
        <f>'adjusted numbers'!L11/'adjusted numbers'!J11</f>
        <v>0.8465704294780948</v>
      </c>
      <c r="M11" s="5">
        <f t="shared" si="2"/>
        <v>15278</v>
      </c>
      <c r="N11" s="11">
        <f>'adjusted numbers'!N11/'adjusted numbers'!M11</f>
        <v>0.92188434350045834</v>
      </c>
      <c r="O11" s="11">
        <f>'adjusted numbers'!O11/'adjusted numbers'!M11</f>
        <v>0.83607595889514363</v>
      </c>
      <c r="P11" s="5">
        <f t="shared" si="2"/>
        <v>14819</v>
      </c>
      <c r="Q11" s="11">
        <f>'adjusted numbers'!Q11/'adjusted numbers'!P11</f>
        <v>0.92262634647142183</v>
      </c>
      <c r="R11" s="11">
        <f>'adjusted numbers'!R11/'adjusted numbers'!P11</f>
        <v>0.84094741021661379</v>
      </c>
      <c r="S11" s="5">
        <f t="shared" si="2"/>
        <v>13874</v>
      </c>
      <c r="T11" s="11">
        <f>'adjusted numbers'!T11/'adjusted numbers'!S11</f>
        <v>0.9363773908425832</v>
      </c>
      <c r="U11" s="11">
        <f>'adjusted numbers'!U11/'adjusted numbers'!S11</f>
        <v>0.87408102143577926</v>
      </c>
      <c r="V11" s="5">
        <f t="shared" si="2"/>
        <v>14256</v>
      </c>
      <c r="W11" s="11">
        <f>'adjusted numbers'!W11/'adjusted numbers'!V11</f>
        <v>0.94196128162668358</v>
      </c>
      <c r="X11" s="11">
        <f>'adjusted numbers'!X11/'adjusted numbers'!V11</f>
        <v>0.88517114032687993</v>
      </c>
      <c r="Y11" s="5">
        <f t="shared" si="2"/>
        <v>15547</v>
      </c>
      <c r="Z11" s="11">
        <f>'adjusted numbers'!Z11/'adjusted numbers'!Y11</f>
        <v>0.93903648205312928</v>
      </c>
      <c r="AA11" s="11">
        <f>'adjusted numbers'!AA11/'adjusted numbers'!Y11</f>
        <v>0.87566734204348107</v>
      </c>
      <c r="AB11" s="5">
        <f t="shared" si="2"/>
        <v>15096</v>
      </c>
      <c r="AC11" s="11">
        <f>'adjusted numbers'!AC11/'adjusted numbers'!AB11</f>
        <v>0.95205350320416005</v>
      </c>
      <c r="AD11" s="11">
        <f>'adjusted numbers'!AD11/'adjusted numbers'!AB11</f>
        <v>0.89639639125596171</v>
      </c>
      <c r="AE11" s="5">
        <f t="shared" si="2"/>
        <v>15997</v>
      </c>
      <c r="AF11" s="11">
        <f>'adjusted numbers'!AF11/'adjusted numbers'!AE11</f>
        <v>0.96254295956304303</v>
      </c>
      <c r="AG11" s="11">
        <f>'adjusted numbers'!AG11/'adjusted numbers'!AE11</f>
        <v>0.91551539448021513</v>
      </c>
      <c r="AH11" s="1">
        <f t="shared" si="0"/>
        <v>14794.571428571429</v>
      </c>
    </row>
    <row r="12" spans="1:34" x14ac:dyDescent="0.25">
      <c r="A12" t="s">
        <v>51</v>
      </c>
      <c r="B12" t="s">
        <v>52</v>
      </c>
      <c r="C12" t="s">
        <v>480</v>
      </c>
      <c r="D12" s="1">
        <v>3813</v>
      </c>
      <c r="E12" s="11">
        <f>'adjusted numbers'!E12/'adjusted numbers'!D12</f>
        <v>0.96009999999999984</v>
      </c>
      <c r="F12" s="11">
        <f>'adjusted numbers'!F12/'adjusted numbers'!D12</f>
        <v>0.85049999999999992</v>
      </c>
      <c r="G12" s="1">
        <v>3644</v>
      </c>
      <c r="H12" s="11">
        <f>'adjusted numbers'!H12/'adjusted numbers'!G12</f>
        <v>0.95869999999999989</v>
      </c>
      <c r="I12" s="11">
        <f>'adjusted numbers'!I12/'adjusted numbers'!G12</f>
        <v>0.85950000000000004</v>
      </c>
      <c r="J12" s="1">
        <v>3640</v>
      </c>
      <c r="K12" s="11">
        <f>'adjusted numbers'!K12/'adjusted numbers'!J12</f>
        <v>0.93559999999999999</v>
      </c>
      <c r="L12" s="11">
        <f>'adjusted numbers'!L12/'adjusted numbers'!J12</f>
        <v>0.81899999999999995</v>
      </c>
      <c r="M12" s="1">
        <v>3440</v>
      </c>
      <c r="N12" s="11">
        <f>'adjusted numbers'!N12/'adjusted numbers'!M12</f>
        <v>0.93280000000000007</v>
      </c>
      <c r="O12" s="11">
        <f>'adjusted numbers'!O12/'adjusted numbers'!M12</f>
        <v>0.82299999999999995</v>
      </c>
      <c r="P12" s="1">
        <v>3487</v>
      </c>
      <c r="Q12" s="11">
        <f>'adjusted numbers'!Q12/'adjusted numbers'!P12</f>
        <v>0.92973904000000007</v>
      </c>
      <c r="R12" s="11">
        <f>'adjusted numbers'!R12/'adjusted numbers'!P12</f>
        <v>0.81689129999999999</v>
      </c>
      <c r="S12" s="1">
        <v>3645</v>
      </c>
      <c r="T12" s="11">
        <f>'adjusted numbers'!T12/'adjusted numbers'!S12</f>
        <v>0.92241430999999996</v>
      </c>
      <c r="U12" s="11">
        <f>'adjusted numbers'!U12/'adjusted numbers'!S12</f>
        <v>0.79314135000000008</v>
      </c>
      <c r="V12" s="1">
        <v>3924</v>
      </c>
      <c r="W12" s="11">
        <f>'adjusted numbers'!W12/'adjusted numbers'!V12</f>
        <v>0.93720691999999994</v>
      </c>
      <c r="X12" s="11">
        <f>'adjusted numbers'!X12/'adjusted numbers'!V12</f>
        <v>0.83320589999999994</v>
      </c>
      <c r="Y12" s="1">
        <v>3851</v>
      </c>
      <c r="Z12" s="11">
        <f>'adjusted numbers'!Z12/'adjusted numbers'!Y12</f>
        <v>0.94801351999999994</v>
      </c>
      <c r="AA12" s="11">
        <f>'adjusted numbers'!AA12/'adjusted numbers'!Y12</f>
        <v>0.86808619999999992</v>
      </c>
      <c r="AB12" s="1">
        <v>3865</v>
      </c>
      <c r="AC12" s="11">
        <f>'adjusted numbers'!AC12/'adjusted numbers'!AB12</f>
        <v>0.95381631000000011</v>
      </c>
      <c r="AD12" s="11">
        <f>'adjusted numbers'!AD12/'adjusted numbers'!AB12</f>
        <v>0.88059505000000005</v>
      </c>
      <c r="AE12" s="1">
        <v>4421</v>
      </c>
      <c r="AF12" s="11">
        <f>'adjusted numbers'!AF12/'adjusted numbers'!AE12</f>
        <v>0.94616601000000011</v>
      </c>
      <c r="AG12" s="11">
        <f>'adjusted numbers'!AG12/'adjusted numbers'!AE12</f>
        <v>0.85964715000000003</v>
      </c>
      <c r="AH12" s="1">
        <f t="shared" si="0"/>
        <v>3656.1428571428573</v>
      </c>
    </row>
    <row r="13" spans="1:34" x14ac:dyDescent="0.25">
      <c r="A13" t="s">
        <v>53</v>
      </c>
      <c r="B13" t="s">
        <v>54</v>
      </c>
      <c r="C13" t="s">
        <v>480</v>
      </c>
      <c r="D13" s="1">
        <v>3574</v>
      </c>
      <c r="E13" s="11">
        <f>'adjusted numbers'!E13/'adjusted numbers'!D13</f>
        <v>0.96989999999999998</v>
      </c>
      <c r="F13" s="11">
        <f>'adjusted numbers'!F13/'adjusted numbers'!D13</f>
        <v>0.90100000000000002</v>
      </c>
      <c r="G13" s="1">
        <v>3247</v>
      </c>
      <c r="H13" s="11">
        <f>'adjusted numbers'!H13/'adjusted numbers'!G13</f>
        <v>0.96079999999999999</v>
      </c>
      <c r="I13" s="11">
        <f>'adjusted numbers'!I13/'adjusted numbers'!G13</f>
        <v>0.89499999999999991</v>
      </c>
      <c r="J13" s="1">
        <v>3075</v>
      </c>
      <c r="K13" s="11">
        <f>'adjusted numbers'!K13/'adjusted numbers'!J13</f>
        <v>0.95169999999999999</v>
      </c>
      <c r="L13" s="11">
        <f>'adjusted numbers'!L13/'adjusted numbers'!J13</f>
        <v>0.88</v>
      </c>
      <c r="M13" s="1">
        <v>3415</v>
      </c>
      <c r="N13" s="11">
        <f>'adjusted numbers'!N13/'adjusted numbers'!M13</f>
        <v>0.94330000000000003</v>
      </c>
      <c r="O13" s="11">
        <f>'adjusted numbers'!O13/'adjusted numbers'!M13</f>
        <v>0.8570000000000001</v>
      </c>
      <c r="P13" s="1">
        <v>3315</v>
      </c>
      <c r="Q13" s="11">
        <f>'adjusted numbers'!Q13/'adjusted numbers'!P13</f>
        <v>0.92693813000000003</v>
      </c>
      <c r="R13" s="11">
        <f>'adjusted numbers'!R13/'adjusted numbers'!P13</f>
        <v>0.82745094999999991</v>
      </c>
      <c r="S13" s="1">
        <v>2838</v>
      </c>
      <c r="T13" s="11">
        <f>'adjusted numbers'!T13/'adjusted numbers'!S13</f>
        <v>0.95782241000000001</v>
      </c>
      <c r="U13" s="11">
        <f>'adjusted numbers'!U13/'adjusted numbers'!S13</f>
        <v>0.91155739999999996</v>
      </c>
      <c r="V13" s="1">
        <v>2680</v>
      </c>
      <c r="W13" s="11">
        <f>'adjusted numbers'!W13/'adjusted numbers'!V13</f>
        <v>0.96029845000000003</v>
      </c>
      <c r="X13" s="11">
        <f>'adjusted numbers'!X13/'adjusted numbers'!V13</f>
        <v>0.92481340000000012</v>
      </c>
      <c r="Y13" s="1">
        <v>2734</v>
      </c>
      <c r="Z13" s="11">
        <f>'adjusted numbers'!Z13/'adjusted numbers'!Y13</f>
        <v>0.97465257999999999</v>
      </c>
      <c r="AA13" s="11">
        <f>'adjusted numbers'!AA13/'adjusted numbers'!Y13</f>
        <v>0.94623265000000001</v>
      </c>
      <c r="AB13" s="1">
        <v>2692</v>
      </c>
      <c r="AC13" s="11">
        <f>'adjusted numbers'!AC13/'adjusted numbers'!AB13</f>
        <v>0.9729568999999999</v>
      </c>
      <c r="AD13" s="11">
        <f>'adjusted numbers'!AD13/'adjusted numbers'!AB13</f>
        <v>0.95096585</v>
      </c>
      <c r="AE13" s="1">
        <v>3040</v>
      </c>
      <c r="AF13" s="11">
        <f>'adjusted numbers'!AF13/'adjusted numbers'!AE13</f>
        <v>0.97559211999999995</v>
      </c>
      <c r="AG13" s="11">
        <f>'adjusted numbers'!AG13/'adjusted numbers'!AE13</f>
        <v>0.95115130000000003</v>
      </c>
      <c r="AH13" s="1">
        <f t="shared" si="0"/>
        <v>3163.4285714285716</v>
      </c>
    </row>
    <row r="14" spans="1:34" x14ac:dyDescent="0.25">
      <c r="A14" t="s">
        <v>55</v>
      </c>
      <c r="B14" t="s">
        <v>56</v>
      </c>
      <c r="C14" t="s">
        <v>480</v>
      </c>
      <c r="D14" s="1">
        <v>3194</v>
      </c>
      <c r="E14" s="11">
        <f>'adjusted numbers'!E14/'adjusted numbers'!D14</f>
        <v>0.9635999999999999</v>
      </c>
      <c r="F14" s="11">
        <f>'adjusted numbers'!F14/'adjusted numbers'!D14</f>
        <v>0.86399999999999999</v>
      </c>
      <c r="G14" s="1">
        <v>3067</v>
      </c>
      <c r="H14" s="11">
        <f>'adjusted numbers'!H14/'adjusted numbers'!G14</f>
        <v>0.94540000000000013</v>
      </c>
      <c r="I14" s="11">
        <f>'adjusted numbers'!I14/'adjusted numbers'!G14</f>
        <v>0.83900000000000008</v>
      </c>
      <c r="J14" s="1">
        <v>3004</v>
      </c>
      <c r="K14" s="11">
        <f>'adjusted numbers'!K14/'adjusted numbers'!J14</f>
        <v>0.9335</v>
      </c>
      <c r="L14" s="11">
        <f>'adjusted numbers'!L14/'adjusted numbers'!J14</f>
        <v>0.82299999999999995</v>
      </c>
      <c r="M14" s="1">
        <v>2934</v>
      </c>
      <c r="N14" s="11">
        <f>'adjusted numbers'!N14/'adjusted numbers'!M14</f>
        <v>0.91669999999999996</v>
      </c>
      <c r="O14" s="11">
        <f>'adjusted numbers'!O14/'adjusted numbers'!M14</f>
        <v>0.80799999999999983</v>
      </c>
      <c r="P14" s="1">
        <v>2985</v>
      </c>
      <c r="Q14" s="11">
        <f>'adjusted numbers'!Q14/'adjusted numbers'!P14</f>
        <v>0.91252932999999992</v>
      </c>
      <c r="R14" s="11">
        <f>'adjusted numbers'!R14/'adjusted numbers'!P14</f>
        <v>0.8095477499999999</v>
      </c>
      <c r="S14" s="1">
        <v>2960</v>
      </c>
      <c r="T14" s="11">
        <f>'adjusted numbers'!T14/'adjusted numbers'!S14</f>
        <v>0.90611488000000018</v>
      </c>
      <c r="U14" s="11">
        <f>'adjusted numbers'!U14/'adjusted numbers'!S14</f>
        <v>0.80337840000000005</v>
      </c>
      <c r="V14" s="1">
        <v>3055</v>
      </c>
      <c r="W14" s="11">
        <f>'adjusted numbers'!W14/'adjusted numbers'!V14</f>
        <v>0.93332241000000005</v>
      </c>
      <c r="X14" s="11">
        <f>'adjusted numbers'!X14/'adjusted numbers'!V14</f>
        <v>0.85548279999999999</v>
      </c>
      <c r="Y14" s="1">
        <v>3218</v>
      </c>
      <c r="Z14" s="11">
        <f>'adjusted numbers'!Z14/'adjusted numbers'!Y14</f>
        <v>0.94083285000000005</v>
      </c>
      <c r="AA14" s="11">
        <f>'adjusted numbers'!AA14/'adjusted numbers'!Y14</f>
        <v>0.84711005000000006</v>
      </c>
      <c r="AB14" s="1">
        <v>3104</v>
      </c>
      <c r="AC14" s="11">
        <f>'adjusted numbers'!AC14/'adjusted numbers'!AB14</f>
        <v>0.9348260100000001</v>
      </c>
      <c r="AD14" s="11">
        <f>'adjusted numbers'!AD14/'adjusted numbers'!AB14</f>
        <v>0.85003220000000013</v>
      </c>
      <c r="AE14" s="1">
        <v>3309</v>
      </c>
      <c r="AF14" s="11">
        <f>'adjusted numbers'!AF14/'adjusted numbers'!AE14</f>
        <v>0.94626779000000005</v>
      </c>
      <c r="AG14" s="11">
        <f>'adjusted numbers'!AG14/'adjusted numbers'!AE14</f>
        <v>0.86476279999999994</v>
      </c>
      <c r="AH14" s="1">
        <f t="shared" si="0"/>
        <v>3028.4285714285716</v>
      </c>
    </row>
    <row r="15" spans="1:34" x14ac:dyDescent="0.25">
      <c r="A15" t="s">
        <v>57</v>
      </c>
      <c r="B15" t="s">
        <v>58</v>
      </c>
      <c r="C15" t="s">
        <v>480</v>
      </c>
      <c r="D15" s="1">
        <v>4586</v>
      </c>
      <c r="E15" s="11">
        <f>'adjusted numbers'!E15/'adjusted numbers'!D15</f>
        <v>0.95940000000000003</v>
      </c>
      <c r="F15" s="11">
        <f>'adjusted numbers'!F15/'adjusted numbers'!D15</f>
        <v>0.85649999999999993</v>
      </c>
      <c r="G15" s="1">
        <v>4362</v>
      </c>
      <c r="H15" s="11">
        <f>'adjusted numbers'!H15/'adjusted numbers'!G15</f>
        <v>0.96289999999999998</v>
      </c>
      <c r="I15" s="11">
        <f>'adjusted numbers'!I15/'adjusted numbers'!G15</f>
        <v>0.86449999999999994</v>
      </c>
      <c r="J15" s="1">
        <v>4225</v>
      </c>
      <c r="K15" s="11">
        <f>'adjusted numbers'!K15/'adjusted numbers'!J15</f>
        <v>0.9496</v>
      </c>
      <c r="L15" s="11">
        <f>'adjusted numbers'!L15/'adjusted numbers'!J15</f>
        <v>0.85199999999999998</v>
      </c>
      <c r="M15" s="1">
        <v>4405</v>
      </c>
      <c r="N15" s="11">
        <f>'adjusted numbers'!N15/'adjusted numbers'!M15</f>
        <v>0.95100000000000018</v>
      </c>
      <c r="O15" s="11">
        <f>'adjusted numbers'!O15/'adjusted numbers'!M15</f>
        <v>0.872</v>
      </c>
      <c r="P15" s="1">
        <v>4518</v>
      </c>
      <c r="Q15" s="11">
        <f>'adjusted numbers'!Q15/'adjusted numbers'!P15</f>
        <v>0.95723776999999999</v>
      </c>
      <c r="R15" s="11">
        <f>'adjusted numbers'!R15/'adjusted numbers'!P15</f>
        <v>0.88789289999999998</v>
      </c>
      <c r="S15" s="1">
        <v>4565</v>
      </c>
      <c r="T15" s="11">
        <f>'adjusted numbers'!T15/'adjusted numbers'!S15</f>
        <v>0.95369114999999993</v>
      </c>
      <c r="U15" s="11">
        <f>'adjusted numbers'!U15/'adjusted numbers'!S15</f>
        <v>0.88335160000000001</v>
      </c>
      <c r="V15" s="1">
        <v>4592</v>
      </c>
      <c r="W15" s="11">
        <f>'adjusted numbers'!W15/'adjusted numbers'!V15</f>
        <v>0.96417687000000007</v>
      </c>
      <c r="X15" s="11">
        <f>'adjusted numbers'!X15/'adjusted numbers'!V15</f>
        <v>0.91790074999999993</v>
      </c>
      <c r="Y15" s="1">
        <v>4536</v>
      </c>
      <c r="Z15" s="11">
        <f>'adjusted numbers'!Z15/'adjusted numbers'!Y15</f>
        <v>0.97299385999999999</v>
      </c>
      <c r="AA15" s="11">
        <f>'adjusted numbers'!AA15/'adjusted numbers'!Y15</f>
        <v>0.93617730000000021</v>
      </c>
      <c r="AB15" s="1">
        <v>4368</v>
      </c>
      <c r="AC15" s="11">
        <f>'adjusted numbers'!AC15/'adjusted numbers'!AB15</f>
        <v>0.97243588999999997</v>
      </c>
      <c r="AD15" s="11">
        <f>'adjusted numbers'!AD15/'adjusted numbers'!AB15</f>
        <v>0.94287999999999983</v>
      </c>
      <c r="AE15" s="1">
        <v>4940</v>
      </c>
      <c r="AF15" s="11">
        <f>'adjusted numbers'!AF15/'adjusted numbers'!AE15</f>
        <v>0.96443321000000015</v>
      </c>
      <c r="AG15" s="11">
        <f>'adjusted numbers'!AG15/'adjusted numbers'!AE15</f>
        <v>0.92125509999999999</v>
      </c>
      <c r="AH15" s="1">
        <f t="shared" si="0"/>
        <v>4464.7142857142853</v>
      </c>
    </row>
    <row r="16" spans="1:34" x14ac:dyDescent="0.25">
      <c r="A16" t="s">
        <v>59</v>
      </c>
      <c r="B16" t="s">
        <v>60</v>
      </c>
      <c r="C16" t="s">
        <v>480</v>
      </c>
      <c r="D16" s="1">
        <v>3458</v>
      </c>
      <c r="E16" s="11">
        <f>'adjusted numbers'!E16/'adjusted numbers'!D16</f>
        <v>0.95756781376518252</v>
      </c>
      <c r="F16" s="11">
        <f>'adjusted numbers'!F16/'adjusted numbers'!D16</f>
        <v>0.89270864661654148</v>
      </c>
      <c r="G16" s="1">
        <v>3274</v>
      </c>
      <c r="H16" s="11">
        <f>'adjusted numbers'!H16/'adjusted numbers'!G16</f>
        <v>0.95913937080024469</v>
      </c>
      <c r="I16" s="11">
        <f>'adjusted numbers'!I16/'adjusted numbers'!G16</f>
        <v>0.8847507635919365</v>
      </c>
      <c r="J16" s="1">
        <v>3209</v>
      </c>
      <c r="K16" s="11">
        <f>'adjusted numbers'!K16/'adjusted numbers'!J16</f>
        <v>0.9458258024306635</v>
      </c>
      <c r="L16" s="11">
        <f>'adjusted numbers'!L16/'adjusted numbers'!J16</f>
        <v>0.86540090370832012</v>
      </c>
      <c r="M16" s="1">
        <v>3306</v>
      </c>
      <c r="N16" s="11">
        <f>'adjusted numbers'!N16/'adjusted numbers'!M16</f>
        <v>0.93622419842710181</v>
      </c>
      <c r="O16" s="11">
        <f>'adjusted numbers'!O16/'adjusted numbers'!M16</f>
        <v>0.85586146400483942</v>
      </c>
      <c r="P16" s="1">
        <v>3235</v>
      </c>
      <c r="Q16" s="11">
        <f>'adjusted numbers'!Q16/'adjusted numbers'!P16</f>
        <v>0.91669243999999994</v>
      </c>
      <c r="R16" s="11">
        <f>'adjusted numbers'!R16/'adjusted numbers'!P16</f>
        <v>0.83446679999999995</v>
      </c>
      <c r="S16" s="1">
        <v>3209</v>
      </c>
      <c r="T16" s="11">
        <f>'adjusted numbers'!T16/'adjusted numbers'!S16</f>
        <v>0.93281393000000001</v>
      </c>
      <c r="U16" s="11">
        <f>'adjusted numbers'!U16/'adjusted numbers'!S16</f>
        <v>0.86195074999999999</v>
      </c>
      <c r="V16" s="1">
        <v>3219</v>
      </c>
      <c r="W16" s="11">
        <f>'adjusted numbers'!W16/'adjusted numbers'!V16</f>
        <v>0.94346071999999992</v>
      </c>
      <c r="X16" s="11">
        <f>'adjusted numbers'!X16/'adjusted numbers'!V16</f>
        <v>0.88272759999999995</v>
      </c>
      <c r="Y16" s="1">
        <v>3455</v>
      </c>
      <c r="Z16" s="11">
        <f>'adjusted numbers'!Z16/'adjusted numbers'!Y16</f>
        <v>0.95887122000000002</v>
      </c>
      <c r="AA16" s="11">
        <f>'adjusted numbers'!AA16/'adjusted numbers'!Y16</f>
        <v>0.91041970000000005</v>
      </c>
      <c r="AB16" s="1">
        <v>3525</v>
      </c>
      <c r="AC16" s="11">
        <f>'adjusted numbers'!AC16/'adjusted numbers'!AB16</f>
        <v>0.96306380000000003</v>
      </c>
      <c r="AD16" s="11">
        <f>'adjusted numbers'!AD16/'adjusted numbers'!AB16</f>
        <v>0.91886519999999994</v>
      </c>
      <c r="AE16" s="1">
        <v>3457</v>
      </c>
      <c r="AF16" s="11">
        <f>'adjusted numbers'!AF16/'adjusted numbers'!AE16</f>
        <v>0.96841193999999997</v>
      </c>
      <c r="AG16" s="11">
        <f>'adjusted numbers'!AG16/'adjusted numbers'!AE16</f>
        <v>0.92551344999999996</v>
      </c>
      <c r="AH16" s="1">
        <f t="shared" si="0"/>
        <v>3272.8571428571427</v>
      </c>
    </row>
    <row r="17" spans="1:34" x14ac:dyDescent="0.25">
      <c r="A17" t="s">
        <v>61</v>
      </c>
      <c r="B17" t="s">
        <v>62</v>
      </c>
      <c r="C17" t="s">
        <v>480</v>
      </c>
      <c r="D17" s="1">
        <v>3892</v>
      </c>
      <c r="E17" s="11">
        <f>'adjusted numbers'!E17/'adjusted numbers'!D17</f>
        <v>0.96636978417266184</v>
      </c>
      <c r="F17" s="11">
        <f>'adjusted numbers'!F17/'adjusted numbers'!D17</f>
        <v>0.88405678314491243</v>
      </c>
      <c r="G17" s="1">
        <v>3785</v>
      </c>
      <c r="H17" s="11">
        <f>'adjusted numbers'!H17/'adjusted numbers'!G17</f>
        <v>0.96681667107001312</v>
      </c>
      <c r="I17" s="11">
        <f>'adjusted numbers'!I17/'adjusted numbers'!G17</f>
        <v>0.88497199471598409</v>
      </c>
      <c r="J17" s="1">
        <v>3668</v>
      </c>
      <c r="K17" s="11">
        <f>'adjusted numbers'!K17/'adjusted numbers'!J17</f>
        <v>0.95432500000000009</v>
      </c>
      <c r="L17" s="11">
        <f>'adjusted numbers'!L17/'adjusted numbers'!J17</f>
        <v>0.86326799345692451</v>
      </c>
      <c r="M17" s="1">
        <v>3564</v>
      </c>
      <c r="N17" s="11">
        <f>'adjusted numbers'!N17/'adjusted numbers'!M17</f>
        <v>0.93849466891133559</v>
      </c>
      <c r="O17" s="11">
        <f>'adjusted numbers'!O17/'adjusted numbers'!M17</f>
        <v>0.82722895622895609</v>
      </c>
      <c r="P17" s="1">
        <v>3567</v>
      </c>
      <c r="Q17" s="11">
        <f>'adjusted numbers'!Q17/'adjusted numbers'!P17</f>
        <v>0.93641718000000007</v>
      </c>
      <c r="R17" s="11">
        <f>'adjusted numbers'!R17/'adjusted numbers'!P17</f>
        <v>0.83403425000000009</v>
      </c>
      <c r="S17" s="1">
        <v>3547</v>
      </c>
      <c r="T17" s="11">
        <f>'adjusted numbers'!T17/'adjusted numbers'!S17</f>
        <v>0.93290108000000005</v>
      </c>
      <c r="U17" s="11">
        <f>'adjusted numbers'!U17/'adjusted numbers'!S17</f>
        <v>0.83817309999999989</v>
      </c>
      <c r="V17" s="1">
        <v>3795</v>
      </c>
      <c r="W17" s="11">
        <f>'adjusted numbers'!W17/'adjusted numbers'!V17</f>
        <v>0.93691698000000001</v>
      </c>
      <c r="X17" s="11">
        <f>'adjusted numbers'!X17/'adjusted numbers'!V17</f>
        <v>0.85783924999999994</v>
      </c>
      <c r="Y17" s="1">
        <v>3982</v>
      </c>
      <c r="Z17" s="11">
        <f>'adjusted numbers'!Z17/'adjusted numbers'!Y17</f>
        <v>0.94937221999999999</v>
      </c>
      <c r="AA17" s="11">
        <f>'adjusted numbers'!AA17/'adjusted numbers'!Y17</f>
        <v>0.87958314999999998</v>
      </c>
      <c r="AB17" s="1">
        <v>4009</v>
      </c>
      <c r="AC17" s="11">
        <f>'adjusted numbers'!AC17/'adjusted numbers'!AB17</f>
        <v>0.94814169000000004</v>
      </c>
      <c r="AD17" s="11">
        <f>'adjusted numbers'!AD17/'adjusted numbers'!AB17</f>
        <v>0.88076829999999995</v>
      </c>
      <c r="AE17" s="1">
        <v>4045</v>
      </c>
      <c r="AF17" s="11">
        <f>'adjusted numbers'!AF17/'adjusted numbers'!AE17</f>
        <v>0.95673670999999993</v>
      </c>
      <c r="AG17" s="11">
        <f>'adjusted numbers'!AG17/'adjusted numbers'!AE17</f>
        <v>0.90123609999999998</v>
      </c>
      <c r="AH17" s="1">
        <f t="shared" si="0"/>
        <v>3688.2857142857142</v>
      </c>
    </row>
    <row r="18" spans="1:34" x14ac:dyDescent="0.25">
      <c r="A18" t="s">
        <v>63</v>
      </c>
      <c r="B18" t="s">
        <v>64</v>
      </c>
      <c r="C18" t="s">
        <v>480</v>
      </c>
      <c r="D18" s="1">
        <v>5219</v>
      </c>
      <c r="E18" s="11">
        <f>'adjusted numbers'!E18/'adjusted numbers'!D18</f>
        <v>0.97240908219965483</v>
      </c>
      <c r="F18" s="11">
        <f>'adjusted numbers'!F18/'adjusted numbers'!D18</f>
        <v>0.86729727917225508</v>
      </c>
      <c r="G18" s="1">
        <v>5116</v>
      </c>
      <c r="H18" s="11">
        <f>'adjusted numbers'!H18/'adjusted numbers'!G18</f>
        <v>0.96537503909304123</v>
      </c>
      <c r="I18" s="11">
        <f>'adjusted numbers'!I18/'adjusted numbers'!G18</f>
        <v>0.85425840500390904</v>
      </c>
      <c r="J18" s="1">
        <v>5214</v>
      </c>
      <c r="K18" s="11">
        <f>'adjusted numbers'!K18/'adjusted numbers'!J18</f>
        <v>0.95095287686996555</v>
      </c>
      <c r="L18" s="11">
        <f>'adjusted numbers'!L18/'adjusted numbers'!J18</f>
        <v>0.84106779823552003</v>
      </c>
      <c r="M18" s="1">
        <v>5118</v>
      </c>
      <c r="N18" s="11">
        <f>'adjusted numbers'!N18/'adjusted numbers'!M18</f>
        <v>0.94235230558812033</v>
      </c>
      <c r="O18" s="11">
        <f>'adjusted numbers'!O18/'adjusted numbers'!M18</f>
        <v>0.82478683079327841</v>
      </c>
      <c r="P18" s="1">
        <v>4944</v>
      </c>
      <c r="Q18" s="11">
        <f>'adjusted numbers'!Q18/'adjusted numbers'!P18</f>
        <v>0.93727748000000011</v>
      </c>
      <c r="R18" s="11">
        <f>'adjusted numbers'!R18/'adjusted numbers'!P18</f>
        <v>0.83131065000000004</v>
      </c>
      <c r="S18" s="1">
        <v>4924</v>
      </c>
      <c r="T18" s="11">
        <f>'adjusted numbers'!T18/'adjusted numbers'!S18</f>
        <v>0.93830221000000003</v>
      </c>
      <c r="U18" s="11">
        <f>'adjusted numbers'!U18/'adjusted numbers'!S18</f>
        <v>0.82372055</v>
      </c>
      <c r="V18" s="1">
        <v>5302</v>
      </c>
      <c r="W18" s="11">
        <f>'adjusted numbers'!W18/'adjusted numbers'!V18</f>
        <v>0.94164463999999992</v>
      </c>
      <c r="X18" s="11">
        <f>'adjusted numbers'!X18/'adjusted numbers'!V18</f>
        <v>0.84949074999999996</v>
      </c>
      <c r="Y18" s="1">
        <v>5284</v>
      </c>
      <c r="Z18" s="11">
        <f>'adjusted numbers'!Z18/'adjusted numbers'!Y18</f>
        <v>0.95933007000000003</v>
      </c>
      <c r="AA18" s="11">
        <f>'adjusted numbers'!AA18/'adjusted numbers'!Y18</f>
        <v>0.89080240000000011</v>
      </c>
      <c r="AB18" s="1">
        <v>5132</v>
      </c>
      <c r="AC18" s="11">
        <f>'adjusted numbers'!AC18/'adjusted numbers'!AB18</f>
        <v>0.96194464000000002</v>
      </c>
      <c r="AD18" s="11">
        <f>'adjusted numbers'!AD18/'adjusted numbers'!AB18</f>
        <v>0.90666404999999983</v>
      </c>
      <c r="AE18" s="1">
        <v>6046</v>
      </c>
      <c r="AF18" s="11">
        <f>'adjusted numbers'!AF18/'adjusted numbers'!AE18</f>
        <v>0.94940455999999995</v>
      </c>
      <c r="AG18" s="11">
        <f>'adjusted numbers'!AG18/'adjusted numbers'!AE18</f>
        <v>0.86404235000000007</v>
      </c>
      <c r="AH18" s="1">
        <f t="shared" si="0"/>
        <v>5119.5714285714284</v>
      </c>
    </row>
    <row r="19" spans="1:34" x14ac:dyDescent="0.25">
      <c r="A19" t="s">
        <v>65</v>
      </c>
      <c r="B19" t="s">
        <v>66</v>
      </c>
      <c r="C19" t="s">
        <v>480</v>
      </c>
      <c r="D19" s="1">
        <v>2301</v>
      </c>
      <c r="E19" s="11">
        <f>'adjusted numbers'!E19/'adjusted numbers'!D19</f>
        <v>0.92580000000000007</v>
      </c>
      <c r="F19" s="11">
        <f>'adjusted numbers'!F19/'adjusted numbers'!D19</f>
        <v>0.80249999999999999</v>
      </c>
      <c r="G19" s="1">
        <v>2393</v>
      </c>
      <c r="H19" s="11">
        <f>'adjusted numbers'!H19/'adjusted numbers'!G19</f>
        <v>0.91459999999999997</v>
      </c>
      <c r="I19" s="11">
        <f>'adjusted numbers'!I19/'adjusted numbers'!G19</f>
        <v>0.81850000000000012</v>
      </c>
      <c r="J19" s="1">
        <v>2332</v>
      </c>
      <c r="K19" s="11">
        <f>'adjusted numbers'!K19/'adjusted numbers'!J19</f>
        <v>0.90059999999999996</v>
      </c>
      <c r="L19" s="11">
        <f>'adjusted numbers'!L19/'adjusted numbers'!J19</f>
        <v>0.78800000000000003</v>
      </c>
      <c r="M19" s="1">
        <v>2262</v>
      </c>
      <c r="N19" s="11">
        <f>'adjusted numbers'!N19/'adjusted numbers'!M19</f>
        <v>0.88519999999999999</v>
      </c>
      <c r="O19" s="11">
        <f>'adjusted numbers'!O19/'adjusted numbers'!M19</f>
        <v>0.77649999999999997</v>
      </c>
      <c r="P19" s="1">
        <v>2189</v>
      </c>
      <c r="Q19" s="11">
        <f>'adjusted numbers'!Q19/'adjusted numbers'!P19</f>
        <v>0.89798991000000006</v>
      </c>
      <c r="R19" s="11">
        <f>'adjusted numbers'!R19/'adjusted numbers'!P19</f>
        <v>0.82937409999999989</v>
      </c>
      <c r="S19" s="1">
        <v>2300</v>
      </c>
      <c r="T19" s="11">
        <f>'adjusted numbers'!T19/'adjusted numbers'!S19</f>
        <v>0.90686962000000004</v>
      </c>
      <c r="U19" s="11">
        <f>'adjusted numbers'!U19/'adjusted numbers'!S19</f>
        <v>0.84760875000000002</v>
      </c>
      <c r="V19" s="1">
        <v>2420</v>
      </c>
      <c r="W19" s="11">
        <f>'adjusted numbers'!W19/'adjusted numbers'!V19</f>
        <v>0.91409088999999999</v>
      </c>
      <c r="X19" s="11">
        <f>'adjusted numbers'!X19/'adjusted numbers'!V19</f>
        <v>0.86363634999999994</v>
      </c>
      <c r="Y19" s="1">
        <v>2505</v>
      </c>
      <c r="Z19" s="11">
        <f>'adjusted numbers'!Z19/'adjusted numbers'!Y19</f>
        <v>0.90834332999999989</v>
      </c>
      <c r="AA19" s="11">
        <f>'adjusted numbers'!AA19/'adjusted numbers'!Y19</f>
        <v>0.86706589999999983</v>
      </c>
      <c r="AB19" s="1">
        <v>2489</v>
      </c>
      <c r="AC19" s="11">
        <f>'adjusted numbers'!AC19/'adjusted numbers'!AB19</f>
        <v>0.93784650999999997</v>
      </c>
      <c r="AD19" s="11">
        <f>'adjusted numbers'!AD19/'adjusted numbers'!AB19</f>
        <v>0.88388909999999998</v>
      </c>
      <c r="AE19" s="1">
        <v>2533</v>
      </c>
      <c r="AF19" s="11">
        <f>'adjusted numbers'!AF19/'adjusted numbers'!AE19</f>
        <v>0.93837346999999993</v>
      </c>
      <c r="AG19" s="11">
        <f>'adjusted numbers'!AG19/'adjusted numbers'!AE19</f>
        <v>0.88728779999999985</v>
      </c>
      <c r="AH19" s="1">
        <f t="shared" si="0"/>
        <v>2313.8571428571427</v>
      </c>
    </row>
    <row r="20" spans="1:34" s="4" customFormat="1" x14ac:dyDescent="0.25">
      <c r="A20" s="4" t="s">
        <v>436</v>
      </c>
      <c r="B20" s="4" t="s">
        <v>433</v>
      </c>
      <c r="C20" t="s">
        <v>480</v>
      </c>
      <c r="D20" s="5">
        <f>SUM(D12:D19)</f>
        <v>30037</v>
      </c>
      <c r="E20" s="11">
        <f>'adjusted numbers'!E20/'adjusted numbers'!D20</f>
        <v>0.96156341179212301</v>
      </c>
      <c r="F20" s="11">
        <f>'adjusted numbers'!F20/'adjusted numbers'!D20</f>
        <v>0.86730925192262875</v>
      </c>
      <c r="G20" s="5">
        <f t="shared" ref="G20:AE20" si="3">SUM(G12:G19)</f>
        <v>28888</v>
      </c>
      <c r="H20" s="11">
        <f>'adjusted numbers'!H20/'adjusted numbers'!G20</f>
        <v>0.95680046732207136</v>
      </c>
      <c r="I20" s="11">
        <f>'adjusted numbers'!I20/'adjusted numbers'!G20</f>
        <v>0.86394331556355575</v>
      </c>
      <c r="J20" s="5">
        <f t="shared" si="3"/>
        <v>28367</v>
      </c>
      <c r="K20" s="11">
        <f>'adjusted numbers'!K20/'adjusted numbers'!J20</f>
        <v>0.94273071174251777</v>
      </c>
      <c r="L20" s="11">
        <f>'adjusted numbers'!L20/'adjusted numbers'!J20</f>
        <v>0.84343194557055723</v>
      </c>
      <c r="M20" s="5">
        <f t="shared" si="3"/>
        <v>28444</v>
      </c>
      <c r="N20" s="11">
        <f>'adjusted numbers'!N20/'adjusted numbers'!M20</f>
        <v>0.93426339474054276</v>
      </c>
      <c r="O20" s="11">
        <f>'adjusted numbers'!O20/'adjusted numbers'!M20</f>
        <v>0.83409615384615365</v>
      </c>
      <c r="P20" s="5">
        <f t="shared" si="3"/>
        <v>28240</v>
      </c>
      <c r="Q20" s="11">
        <f>'adjusted numbers'!Q20/'adjusted numbers'!P20</f>
        <v>0.93019830477726628</v>
      </c>
      <c r="R20" s="11">
        <f>'adjusted numbers'!R20/'adjusted numbers'!P20</f>
        <v>0.83638456248406501</v>
      </c>
      <c r="S20" s="5">
        <f t="shared" si="3"/>
        <v>27988</v>
      </c>
      <c r="T20" s="11">
        <f>'adjusted numbers'!T20/'adjusted numbers'!S20</f>
        <v>0.93342148578855233</v>
      </c>
      <c r="U20" s="11">
        <f>'adjusted numbers'!U20/'adjusted numbers'!S20</f>
        <v>0.84439760953265697</v>
      </c>
      <c r="V20" s="5">
        <f t="shared" si="3"/>
        <v>28987</v>
      </c>
      <c r="W20" s="11">
        <f>'adjusted numbers'!W20/'adjusted numbers'!V20</f>
        <v>0.94274329118328903</v>
      </c>
      <c r="X20" s="11">
        <f>'adjusted numbers'!X20/'adjusted numbers'!V20</f>
        <v>0.87168386115327567</v>
      </c>
      <c r="Y20" s="5">
        <f t="shared" si="3"/>
        <v>29565</v>
      </c>
      <c r="Z20" s="11">
        <f>'adjusted numbers'!Z20/'adjusted numbers'!Y20</f>
        <v>0.95364115867309318</v>
      </c>
      <c r="AA20" s="11">
        <f>'adjusted numbers'!AA20/'adjusted numbers'!Y20</f>
        <v>0.89394556140368686</v>
      </c>
      <c r="AB20" s="5">
        <f t="shared" si="3"/>
        <v>29184</v>
      </c>
      <c r="AC20" s="11">
        <f>'adjusted numbers'!AC20/'adjusted numbers'!AB20</f>
        <v>0.95675369043277159</v>
      </c>
      <c r="AD20" s="11">
        <f>'adjusted numbers'!AD20/'adjusted numbers'!AB20</f>
        <v>0.90266925522375285</v>
      </c>
      <c r="AE20" s="5">
        <f t="shared" si="3"/>
        <v>31791</v>
      </c>
      <c r="AF20" s="11">
        <f>'adjusted numbers'!AF20/'adjusted numbers'!AE20</f>
        <v>0.95558806540593244</v>
      </c>
      <c r="AG20" s="11">
        <f>'adjusted numbers'!AG20/'adjusted numbers'!AE20</f>
        <v>0.89399516743732488</v>
      </c>
      <c r="AH20" s="1">
        <f t="shared" si="0"/>
        <v>28707.285714285714</v>
      </c>
    </row>
    <row r="21" spans="1:34" x14ac:dyDescent="0.25">
      <c r="A21" t="s">
        <v>67</v>
      </c>
      <c r="B21" t="s">
        <v>68</v>
      </c>
      <c r="C21" t="s">
        <v>69</v>
      </c>
      <c r="D21" s="1">
        <v>3094</v>
      </c>
      <c r="E21" s="11">
        <f>'adjusted numbers'!E21/'adjusted numbers'!D21</f>
        <v>0.96779999999999999</v>
      </c>
      <c r="F21" s="11">
        <f>'adjusted numbers'!F21/'adjusted numbers'!D21</f>
        <v>0.90599999999999992</v>
      </c>
      <c r="G21" s="1">
        <v>2968</v>
      </c>
      <c r="H21" s="11">
        <f>'adjusted numbers'!H21/'adjusted numbers'!G21</f>
        <v>0.96779999999999988</v>
      </c>
      <c r="I21" s="11">
        <f>'adjusted numbers'!I21/'adjusted numbers'!G21</f>
        <v>0.90699999999999992</v>
      </c>
      <c r="J21" s="1">
        <v>2863</v>
      </c>
      <c r="K21" s="11">
        <f>'adjusted numbers'!K21/'adjusted numbers'!J21</f>
        <v>0.95729999999999993</v>
      </c>
      <c r="L21" s="11">
        <f>'adjusted numbers'!L21/'adjusted numbers'!J21</f>
        <v>0.89549999999999996</v>
      </c>
      <c r="M21" s="1">
        <v>2773</v>
      </c>
      <c r="N21" s="11">
        <f>'adjusted numbers'!N21/'adjusted numbers'!M21</f>
        <v>0.94820000000000004</v>
      </c>
      <c r="O21" s="11">
        <f>'adjusted numbers'!O21/'adjusted numbers'!M21</f>
        <v>0.88800000000000001</v>
      </c>
      <c r="P21" s="1">
        <v>2619</v>
      </c>
      <c r="Q21" s="11">
        <f>'adjusted numbers'!Q21/'adjusted numbers'!P21</f>
        <v>0.92890414999999993</v>
      </c>
      <c r="R21" s="11">
        <f>'adjusted numbers'!R21/'adjusted numbers'!P21</f>
        <v>0.85834290000000013</v>
      </c>
      <c r="S21" s="1">
        <v>2444</v>
      </c>
      <c r="T21" s="11">
        <f>'adjusted numbers'!T21/'adjusted numbers'!S21</f>
        <v>0.95646483000000004</v>
      </c>
      <c r="U21" s="11">
        <f>'adjusted numbers'!U21/'adjusted numbers'!S21</f>
        <v>0.91489365000000011</v>
      </c>
      <c r="V21" s="1">
        <v>2876</v>
      </c>
      <c r="W21" s="11">
        <f>'adjusted numbers'!W21/'adjusted numbers'!V21</f>
        <v>0.94547987000000011</v>
      </c>
      <c r="X21" s="11">
        <f>'adjusted numbers'!X21/'adjusted numbers'!V21</f>
        <v>0.88647429999999994</v>
      </c>
      <c r="Y21" s="1">
        <v>2837</v>
      </c>
      <c r="Z21" s="11">
        <f>'adjusted numbers'!Z21/'adjusted numbers'!Y21</f>
        <v>0.94917167000000002</v>
      </c>
      <c r="AA21" s="11">
        <f>'adjusted numbers'!AA21/'adjusted numbers'!Y21</f>
        <v>0.90112795000000001</v>
      </c>
      <c r="AB21" s="1">
        <v>3012</v>
      </c>
      <c r="AC21" s="11">
        <f>'adjusted numbers'!AC21/'adjusted numbers'!AB21</f>
        <v>0.95956176999999998</v>
      </c>
      <c r="AD21" s="11">
        <f>'adjusted numbers'!AD21/'adjusted numbers'!AB21</f>
        <v>0.91600265000000003</v>
      </c>
      <c r="AE21" s="1">
        <v>3003</v>
      </c>
      <c r="AF21" s="11">
        <f>'adjusted numbers'!AF21/'adjusted numbers'!AE21</f>
        <v>0.96410259999999992</v>
      </c>
      <c r="AG21" s="11">
        <f>'adjusted numbers'!AG21/'adjusted numbers'!AE21</f>
        <v>0.91674995000000004</v>
      </c>
      <c r="AH21" s="1">
        <f t="shared" si="0"/>
        <v>2805.2857142857142</v>
      </c>
    </row>
    <row r="22" spans="1:34" x14ac:dyDescent="0.25">
      <c r="A22" t="s">
        <v>70</v>
      </c>
      <c r="B22" t="s">
        <v>71</v>
      </c>
      <c r="C22" t="s">
        <v>69</v>
      </c>
      <c r="D22" s="1">
        <v>2042</v>
      </c>
      <c r="E22" s="11">
        <f>'adjusted numbers'!E22/'adjusted numbers'!D22</f>
        <v>0.95869999999999989</v>
      </c>
      <c r="F22" s="11">
        <f>'adjusted numbers'!F22/'adjusted numbers'!D22</f>
        <v>0.88600000000000001</v>
      </c>
      <c r="G22" s="1">
        <v>2156</v>
      </c>
      <c r="H22" s="11">
        <f>'adjusted numbers'!H22/'adjusted numbers'!G22</f>
        <v>0.9657</v>
      </c>
      <c r="I22" s="11">
        <f>'adjusted numbers'!I22/'adjusted numbers'!G22</f>
        <v>0.89400000000000002</v>
      </c>
      <c r="J22" s="1">
        <v>2115</v>
      </c>
      <c r="K22" s="11">
        <f>'adjusted numbers'!K22/'adjusted numbers'!J22</f>
        <v>0.95240000000000002</v>
      </c>
      <c r="L22" s="11">
        <f>'adjusted numbers'!L22/'adjusted numbers'!J22</f>
        <v>0.874</v>
      </c>
      <c r="M22" s="1">
        <v>2094</v>
      </c>
      <c r="N22" s="11">
        <f>'adjusted numbers'!N22/'adjusted numbers'!M22</f>
        <v>0.93630000000000002</v>
      </c>
      <c r="O22" s="11">
        <f>'adjusted numbers'!O22/'adjusted numbers'!M22</f>
        <v>0.85350000000000015</v>
      </c>
      <c r="P22" s="1">
        <v>2097</v>
      </c>
      <c r="Q22" s="11">
        <f>'adjusted numbers'!Q22/'adjusted numbers'!P22</f>
        <v>0.92255606000000001</v>
      </c>
      <c r="R22" s="11">
        <f>'adjusted numbers'!R22/'adjusted numbers'!P22</f>
        <v>0.84406294999999998</v>
      </c>
      <c r="S22" s="1">
        <v>1857</v>
      </c>
      <c r="T22" s="11">
        <f>'adjusted numbers'!T22/'adjusted numbers'!S22</f>
        <v>0.94948842</v>
      </c>
      <c r="U22" s="11">
        <f>'adjusted numbers'!U22/'adjusted numbers'!S22</f>
        <v>0.87937535</v>
      </c>
      <c r="V22" s="1">
        <v>2240</v>
      </c>
      <c r="W22" s="11">
        <f>'adjusted numbers'!W22/'adjusted numbers'!V22</f>
        <v>0.94124998000000004</v>
      </c>
      <c r="X22" s="11">
        <f>'adjusted numbers'!X22/'adjusted numbers'!V22</f>
        <v>0.8537946500000001</v>
      </c>
      <c r="Y22" s="1">
        <v>2211</v>
      </c>
      <c r="Z22" s="11">
        <f>'adjusted numbers'!Z22/'adjusted numbers'!Y22</f>
        <v>0.9534600099999998</v>
      </c>
      <c r="AA22" s="11">
        <f>'adjusted numbers'!AA22/'adjusted numbers'!Y22</f>
        <v>0.87788334999999984</v>
      </c>
      <c r="AB22" s="1">
        <v>2319</v>
      </c>
      <c r="AC22" s="11">
        <f>'adjusted numbers'!AC22/'adjusted numbers'!AB22</f>
        <v>0.96226818000000014</v>
      </c>
      <c r="AD22" s="11">
        <f>'adjusted numbers'!AD22/'adjusted numbers'!AB22</f>
        <v>0.89974125000000005</v>
      </c>
      <c r="AE22" s="1">
        <v>2361</v>
      </c>
      <c r="AF22" s="11">
        <f>'adjusted numbers'!AF22/'adjusted numbers'!AE22</f>
        <v>0.96264296000000005</v>
      </c>
      <c r="AG22" s="11">
        <f>'adjusted numbers'!AG22/'adjusted numbers'!AE22</f>
        <v>0.90999580000000002</v>
      </c>
      <c r="AH22" s="1">
        <f t="shared" si="0"/>
        <v>2085.8571428571427</v>
      </c>
    </row>
    <row r="23" spans="1:34" x14ac:dyDescent="0.25">
      <c r="A23" t="s">
        <v>72</v>
      </c>
      <c r="B23" t="s">
        <v>73</v>
      </c>
      <c r="C23" t="s">
        <v>69</v>
      </c>
      <c r="D23" s="1">
        <v>4750</v>
      </c>
      <c r="E23" s="11">
        <f>'adjusted numbers'!E23/'adjusted numbers'!D23</f>
        <v>0.93534446315789477</v>
      </c>
      <c r="F23" s="11">
        <f>'adjusted numbers'!F23/'adjusted numbers'!D23</f>
        <v>0.84248136842105248</v>
      </c>
      <c r="G23" s="1">
        <v>4567</v>
      </c>
      <c r="H23" s="11">
        <f>'adjusted numbers'!H23/'adjusted numbers'!G23</f>
        <v>0.93099244580687557</v>
      </c>
      <c r="I23" s="11">
        <f>'adjusted numbers'!I23/'adjusted numbers'!G23</f>
        <v>0.82902430479527056</v>
      </c>
      <c r="J23" s="1">
        <v>4587</v>
      </c>
      <c r="K23" s="11">
        <f>'adjusted numbers'!K23/'adjusted numbers'!J23</f>
        <v>0.91857597558316983</v>
      </c>
      <c r="L23" s="11">
        <f>'adjusted numbers'!L23/'adjusted numbers'!J23</f>
        <v>0.80571702637889697</v>
      </c>
      <c r="M23" s="1">
        <v>4416</v>
      </c>
      <c r="N23" s="11">
        <f>'adjusted numbers'!N23/'adjusted numbers'!M23</f>
        <v>0.91368220108695641</v>
      </c>
      <c r="O23" s="11">
        <f>'adjusted numbers'!O23/'adjusted numbers'!M23</f>
        <v>0.79854619565217411</v>
      </c>
      <c r="P23" s="1">
        <v>4482</v>
      </c>
      <c r="Q23" s="11">
        <f>'adjusted numbers'!Q23/'adjusted numbers'!P23</f>
        <v>0.90082553999999992</v>
      </c>
      <c r="R23" s="11">
        <f>'adjusted numbers'!R23/'adjusted numbers'!P23</f>
        <v>0.78413655000000004</v>
      </c>
      <c r="S23" s="6">
        <v>4278</v>
      </c>
      <c r="T23" s="11">
        <f>'adjusted numbers'!T23/'adjusted numbers'!S23</f>
        <v>0.90509583917718561</v>
      </c>
      <c r="U23" s="11">
        <f>'adjusted numbers'!U23/'adjusted numbers'!S23</f>
        <v>0.793010752688172</v>
      </c>
      <c r="V23" s="1">
        <v>4857</v>
      </c>
      <c r="W23" s="11">
        <f>'adjusted numbers'!W23/'adjusted numbers'!V23</f>
        <v>0.91640929000000004</v>
      </c>
      <c r="X23" s="11">
        <f>'adjusted numbers'!X23/'adjusted numbers'!V23</f>
        <v>0.79905290000000007</v>
      </c>
      <c r="Y23" s="1">
        <v>5042</v>
      </c>
      <c r="Z23" s="11">
        <f>'adjusted numbers'!Z23/'adjusted numbers'!Y23</f>
        <v>0.9354422899999999</v>
      </c>
      <c r="AA23" s="11">
        <f>'adjusted numbers'!AA23/'adjusted numbers'!Y23</f>
        <v>0.83270524999999995</v>
      </c>
      <c r="AB23" s="1">
        <v>5100</v>
      </c>
      <c r="AC23" s="11">
        <f>'adjusted numbers'!AC23/'adjusted numbers'!AB23</f>
        <v>0.93892157000000009</v>
      </c>
      <c r="AD23" s="11">
        <f>'adjusted numbers'!AD23/'adjusted numbers'!AB23</f>
        <v>0.84529410000000005</v>
      </c>
      <c r="AE23" s="1">
        <v>5400</v>
      </c>
      <c r="AF23" s="11">
        <f>'adjusted numbers'!AF23/'adjusted numbers'!AE23</f>
        <v>0.94244446000000004</v>
      </c>
      <c r="AG23" s="11">
        <f>'adjusted numbers'!AG23/'adjusted numbers'!AE23</f>
        <v>0.85740740000000004</v>
      </c>
      <c r="AH23" s="1">
        <f t="shared" si="0"/>
        <v>4562.4285714285716</v>
      </c>
    </row>
    <row r="24" spans="1:34" x14ac:dyDescent="0.25">
      <c r="A24" t="s">
        <v>74</v>
      </c>
      <c r="B24" t="s">
        <v>75</v>
      </c>
      <c r="C24" t="s">
        <v>69</v>
      </c>
      <c r="D24" s="1">
        <v>5669</v>
      </c>
      <c r="E24" s="11">
        <f>'adjusted numbers'!E24/'adjusted numbers'!D24</f>
        <v>0.96128959252072643</v>
      </c>
      <c r="F24" s="11">
        <f>'adjusted numbers'!F24/'adjusted numbers'!D24</f>
        <v>0.89778920444522792</v>
      </c>
      <c r="G24" s="1">
        <v>5748</v>
      </c>
      <c r="H24" s="11">
        <f>'adjusted numbers'!H24/'adjusted numbers'!G24</f>
        <v>0.95342673973555991</v>
      </c>
      <c r="I24" s="11">
        <f>'adjusted numbers'!I24/'adjusted numbers'!G24</f>
        <v>0.87687178148921352</v>
      </c>
      <c r="J24" s="1">
        <v>6069</v>
      </c>
      <c r="K24" s="11">
        <f>'adjusted numbers'!K24/'adjusted numbers'!J24</f>
        <v>0.93788742791234159</v>
      </c>
      <c r="L24" s="11">
        <f>'adjusted numbers'!L24/'adjusted numbers'!J24</f>
        <v>0.83376256384906899</v>
      </c>
      <c r="M24" s="1">
        <v>5266</v>
      </c>
      <c r="N24" s="11">
        <f>'adjusted numbers'!N24/'adjusted numbers'!M24</f>
        <v>0.92624557538928975</v>
      </c>
      <c r="O24" s="11">
        <f>'adjusted numbers'!O24/'adjusted numbers'!M24</f>
        <v>0.84651262818078254</v>
      </c>
      <c r="P24" s="1">
        <v>5168</v>
      </c>
      <c r="Q24" s="11">
        <f>'adjusted numbers'!Q24/'adjusted numbers'!P24</f>
        <v>0.90626937000000007</v>
      </c>
      <c r="R24" s="11">
        <f>'adjusted numbers'!R24/'adjusted numbers'!P24</f>
        <v>0.81733745000000002</v>
      </c>
      <c r="S24" s="1">
        <v>5333</v>
      </c>
      <c r="T24" s="11">
        <f>'adjusted numbers'!T24/'adjusted numbers'!S24</f>
        <v>0.92793919999999996</v>
      </c>
      <c r="U24" s="11">
        <f>'adjusted numbers'!U24/'adjusted numbers'!S24</f>
        <v>0.84605285000000008</v>
      </c>
      <c r="V24" s="1">
        <v>5602</v>
      </c>
      <c r="W24" s="11">
        <f>'adjusted numbers'!W24/'adjusted numbers'!V24</f>
        <v>0.93477330000000003</v>
      </c>
      <c r="X24" s="11">
        <f>'adjusted numbers'!X24/'adjusted numbers'!V24</f>
        <v>0.85719385000000003</v>
      </c>
      <c r="Y24" s="1">
        <v>5449</v>
      </c>
      <c r="Z24" s="11">
        <f>'adjusted numbers'!Z24/'adjusted numbers'!Y24</f>
        <v>0.94758672999999993</v>
      </c>
      <c r="AA24" s="11">
        <f>'adjusted numbers'!AA24/'adjusted numbers'!Y24</f>
        <v>0.89053040000000006</v>
      </c>
      <c r="AB24" s="1">
        <v>5042</v>
      </c>
      <c r="AC24" s="11">
        <f>'adjusted numbers'!AC24/'adjusted numbers'!AB24</f>
        <v>0.96570804999999993</v>
      </c>
      <c r="AD24" s="11">
        <f>'adjusted numbers'!AD24/'adjusted numbers'!AB24</f>
        <v>0.93316144999999995</v>
      </c>
      <c r="AE24" s="1">
        <v>5595</v>
      </c>
      <c r="AF24" s="11">
        <f>'adjusted numbers'!AF24/'adjusted numbers'!AE24</f>
        <v>0.96359251000000012</v>
      </c>
      <c r="AG24" s="11">
        <f>'adjusted numbers'!AG24/'adjusted numbers'!AE24</f>
        <v>0.90491510000000008</v>
      </c>
      <c r="AH24" s="1">
        <f t="shared" si="0"/>
        <v>5550.7142857142853</v>
      </c>
    </row>
    <row r="25" spans="1:34" s="4" customFormat="1" x14ac:dyDescent="0.25">
      <c r="A25" s="4" t="s">
        <v>437</v>
      </c>
      <c r="B25" s="4" t="s">
        <v>433</v>
      </c>
      <c r="C25" t="s">
        <v>69</v>
      </c>
      <c r="D25" s="5">
        <f>SUM(D21:D24)</f>
        <v>15555</v>
      </c>
      <c r="E25" s="11">
        <f>'adjusted numbers'!E25/'adjusted numbers'!D25</f>
        <v>0.95432179363548675</v>
      </c>
      <c r="F25" s="11">
        <f>'adjusted numbers'!F25/'adjusted numbers'!D25</f>
        <v>0.88098550305368029</v>
      </c>
      <c r="G25" s="5">
        <f t="shared" ref="G25:AE25" si="4">SUM(G21:G24)</f>
        <v>15439</v>
      </c>
      <c r="H25" s="11">
        <f>'adjusted numbers'!H25/'adjusted numbers'!G25</f>
        <v>0.95126750437204477</v>
      </c>
      <c r="I25" s="11">
        <f>'adjusted numbers'!I25/'adjusted numbers'!G25</f>
        <v>0.87090180711185949</v>
      </c>
      <c r="J25" s="5">
        <f t="shared" si="4"/>
        <v>15634</v>
      </c>
      <c r="K25" s="11">
        <f>'adjusted numbers'!K25/'adjusted numbers'!J25</f>
        <v>0.93773971472431883</v>
      </c>
      <c r="L25" s="11">
        <f>'adjusted numbers'!L25/'adjusted numbers'!J25</f>
        <v>0.84228319687859787</v>
      </c>
      <c r="M25" s="5">
        <f t="shared" si="4"/>
        <v>14549</v>
      </c>
      <c r="N25" s="11">
        <f>'adjusted numbers'!N25/'adjusted numbers'!M25</f>
        <v>0.92806382569248747</v>
      </c>
      <c r="O25" s="11">
        <f>'adjusted numbers'!O25/'adjusted numbers'!M25</f>
        <v>0.84086662313561078</v>
      </c>
      <c r="P25" s="5">
        <f t="shared" si="4"/>
        <v>14366</v>
      </c>
      <c r="Q25" s="11">
        <f>'adjusted numbers'!Q25/'adjusted numbers'!P25</f>
        <v>0.91107477384867053</v>
      </c>
      <c r="R25" s="11">
        <f>'adjusted numbers'!R25/'adjusted numbers'!P25</f>
        <v>0.818355841566894</v>
      </c>
      <c r="S25" s="5">
        <f t="shared" si="4"/>
        <v>13912</v>
      </c>
      <c r="T25" s="11">
        <f>'adjusted numbers'!T25/'adjusted numbers'!S25</f>
        <v>0.92880245788240368</v>
      </c>
      <c r="U25" s="11">
        <f>'adjusted numbers'!U25/'adjusted numbers'!S25</f>
        <v>0.84628378052041398</v>
      </c>
      <c r="V25" s="5">
        <f t="shared" si="4"/>
        <v>15575</v>
      </c>
      <c r="W25" s="11">
        <f>'adjusted numbers'!W25/'adjusted numbers'!V25</f>
        <v>0.9319550567865168</v>
      </c>
      <c r="X25" s="11">
        <f>'adjusted numbers'!X25/'adjusted numbers'!V25</f>
        <v>0.84398073745104341</v>
      </c>
      <c r="Y25" s="5">
        <f t="shared" si="4"/>
        <v>15539</v>
      </c>
      <c r="Z25" s="11">
        <f>'adjusted numbers'!Z25/'adjusted numbers'!Y25</f>
        <v>0.94477123546238495</v>
      </c>
      <c r="AA25" s="11">
        <f>'adjusted numbers'!AA25/'adjusted numbers'!Y25</f>
        <v>0.87190296036424475</v>
      </c>
      <c r="AB25" s="5">
        <f t="shared" si="4"/>
        <v>15473</v>
      </c>
      <c r="AC25" s="11">
        <f>'adjusted numbers'!AC25/'adjusted numbers'!AB25</f>
        <v>0.95516706235119253</v>
      </c>
      <c r="AD25" s="11">
        <f>'adjusted numbers'!AD25/'adjusted numbers'!AB25</f>
        <v>0.89585082928003612</v>
      </c>
      <c r="AE25" s="5">
        <f t="shared" si="4"/>
        <v>16359</v>
      </c>
      <c r="AF25" s="11">
        <f>'adjusted numbers'!AF25/'adjusted numbers'!AE25</f>
        <v>0.95656826907573811</v>
      </c>
      <c r="AG25" s="11">
        <f>'adjusted numbers'!AG25/'adjusted numbers'!AE25</f>
        <v>0.89213889162846149</v>
      </c>
      <c r="AH25" s="1">
        <f t="shared" si="0"/>
        <v>15004.285714285714</v>
      </c>
    </row>
    <row r="26" spans="1:34" x14ac:dyDescent="0.25">
      <c r="A26" t="s">
        <v>76</v>
      </c>
      <c r="B26" t="s">
        <v>77</v>
      </c>
      <c r="C26" t="s">
        <v>78</v>
      </c>
      <c r="D26" s="1">
        <v>2494</v>
      </c>
      <c r="E26" s="11">
        <f>'adjusted numbers'!E26/'adjusted numbers'!D26</f>
        <v>0.92930000000000013</v>
      </c>
      <c r="F26" s="11">
        <f>'adjusted numbers'!F26/'adjusted numbers'!D26</f>
        <v>0.83250000000000002</v>
      </c>
      <c r="G26" s="1">
        <v>2525</v>
      </c>
      <c r="H26" s="11">
        <f>'adjusted numbers'!H26/'adjusted numbers'!G26</f>
        <v>0.92790000000000006</v>
      </c>
      <c r="I26" s="11">
        <f>'adjusted numbers'!I26/'adjusted numbers'!G26</f>
        <v>0.83350000000000002</v>
      </c>
      <c r="J26" s="1">
        <v>2593</v>
      </c>
      <c r="K26" s="11">
        <f>'adjusted numbers'!K26/'adjusted numbers'!J26</f>
        <v>0.89710000000000001</v>
      </c>
      <c r="L26" s="11">
        <f>'adjusted numbers'!L26/'adjusted numbers'!J26</f>
        <v>0.79349999999999987</v>
      </c>
      <c r="M26" s="1">
        <v>2454</v>
      </c>
      <c r="N26" s="11">
        <f>'adjusted numbers'!N26/'adjusted numbers'!M26</f>
        <v>0.88659999999999994</v>
      </c>
      <c r="O26" s="11">
        <f>'adjusted numbers'!O26/'adjusted numbers'!M26</f>
        <v>0.77599999999999991</v>
      </c>
      <c r="P26" s="1">
        <v>2429</v>
      </c>
      <c r="Q26" s="11">
        <f>'adjusted numbers'!Q26/'adjusted numbers'!P26</f>
        <v>0.86628236000000003</v>
      </c>
      <c r="R26" s="11">
        <f>'adjusted numbers'!R26/'adjusted numbers'!P26</f>
        <v>0.75442565000000006</v>
      </c>
      <c r="S26" s="1">
        <v>2771</v>
      </c>
      <c r="T26" s="11">
        <f>'adjusted numbers'!T26/'adjusted numbers'!S26</f>
        <v>0.87040773999999999</v>
      </c>
      <c r="U26" s="11">
        <f>'adjusted numbers'!U26/'adjusted numbers'!S26</f>
        <v>0.72518939999999998</v>
      </c>
      <c r="V26" s="1">
        <v>2298</v>
      </c>
      <c r="W26" s="11">
        <f>'adjusted numbers'!W26/'adjusted numbers'!V26</f>
        <v>0.92476071000000004</v>
      </c>
      <c r="X26" s="11">
        <f>'adjusted numbers'!X26/'adjusted numbers'!V26</f>
        <v>0.83812015000000006</v>
      </c>
      <c r="Y26" s="1">
        <v>2329</v>
      </c>
      <c r="Z26" s="11">
        <f>'adjusted numbers'!Z26/'adjusted numbers'!Y26</f>
        <v>0.94950626999999999</v>
      </c>
      <c r="AA26" s="11">
        <f>'adjusted numbers'!AA26/'adjusted numbers'!Y26</f>
        <v>0.88943754999999991</v>
      </c>
      <c r="AB26" s="1">
        <v>2360</v>
      </c>
      <c r="AC26" s="11">
        <f>'adjusted numbers'!AC26/'adjusted numbers'!AB26</f>
        <v>0.94542373000000013</v>
      </c>
      <c r="AD26" s="11">
        <f>'adjusted numbers'!AD26/'adjusted numbers'!AB26</f>
        <v>0.88411014999999993</v>
      </c>
      <c r="AE26" s="1">
        <v>2584</v>
      </c>
      <c r="AF26" s="11">
        <f>'adjusted numbers'!AF26/'adjusted numbers'!AE26</f>
        <v>0.93606809000000013</v>
      </c>
      <c r="AG26" s="11">
        <f>'adjusted numbers'!AG26/'adjusted numbers'!AE26</f>
        <v>0.88351390000000007</v>
      </c>
      <c r="AH26" s="1">
        <f t="shared" si="0"/>
        <v>2509.1428571428573</v>
      </c>
    </row>
    <row r="27" spans="1:34" x14ac:dyDescent="0.25">
      <c r="A27" t="s">
        <v>79</v>
      </c>
      <c r="B27" t="s">
        <v>80</v>
      </c>
      <c r="C27" t="s">
        <v>78</v>
      </c>
      <c r="D27" s="1">
        <v>3662</v>
      </c>
      <c r="E27" s="11">
        <f>'adjusted numbers'!E27/'adjusted numbers'!D27</f>
        <v>0.95708896777717134</v>
      </c>
      <c r="F27" s="11">
        <f>'adjusted numbers'!F27/'adjusted numbers'!D27</f>
        <v>0.85894647733479013</v>
      </c>
      <c r="G27" s="1">
        <v>3686</v>
      </c>
      <c r="H27" s="11">
        <f>'adjusted numbers'!H27/'adjusted numbers'!G27</f>
        <v>0.95417791644058625</v>
      </c>
      <c r="I27" s="11">
        <f>'adjusted numbers'!I27/'adjusted numbers'!G27</f>
        <v>0.84779734129137296</v>
      </c>
      <c r="J27" s="1">
        <v>3452</v>
      </c>
      <c r="K27" s="11">
        <f>'adjusted numbers'!K27/'adjusted numbers'!J27</f>
        <v>0.94346141367323266</v>
      </c>
      <c r="L27" s="11">
        <f>'adjusted numbers'!L27/'adjusted numbers'!J27</f>
        <v>0.84488383545770551</v>
      </c>
      <c r="M27" s="1">
        <v>3406</v>
      </c>
      <c r="N27" s="11">
        <f>'adjusted numbers'!N27/'adjusted numbers'!M27</f>
        <v>0.9375877862595422</v>
      </c>
      <c r="O27" s="11">
        <f>'adjusted numbers'!O27/'adjusted numbers'!M27</f>
        <v>0.83486083382266585</v>
      </c>
      <c r="P27" s="1">
        <v>3350</v>
      </c>
      <c r="Q27" s="11">
        <f>'adjusted numbers'!Q27/'adjusted numbers'!P27</f>
        <v>0.93271641999999999</v>
      </c>
      <c r="R27" s="11">
        <f>'adjusted numbers'!R27/'adjusted numbers'!P27</f>
        <v>0.83746269999999989</v>
      </c>
      <c r="S27" s="1">
        <v>3318</v>
      </c>
      <c r="T27" s="11">
        <f>'adjusted numbers'!T27/'adjusted numbers'!S27</f>
        <v>0.93734180999999994</v>
      </c>
      <c r="U27" s="11">
        <f>'adjusted numbers'!U27/'adjusted numbers'!S27</f>
        <v>0.85910189999999997</v>
      </c>
      <c r="V27" s="1">
        <v>3542</v>
      </c>
      <c r="W27" s="11">
        <f>'adjusted numbers'!W27/'adjusted numbers'!V27</f>
        <v>0.95395252999999991</v>
      </c>
      <c r="X27" s="11">
        <f>'adjusted numbers'!X27/'adjusted numbers'!V27</f>
        <v>0.88537545000000006</v>
      </c>
      <c r="Y27" s="1">
        <v>3604</v>
      </c>
      <c r="Z27" s="11">
        <f>'adjusted numbers'!Z27/'adjusted numbers'!Y27</f>
        <v>0.96562153000000006</v>
      </c>
      <c r="AA27" s="11">
        <f>'adjusted numbers'!AA27/'adjusted numbers'!Y27</f>
        <v>0.90899000000000008</v>
      </c>
      <c r="AB27" s="1">
        <v>3722</v>
      </c>
      <c r="AC27" s="11">
        <f>'adjusted numbers'!AC27/'adjusted numbers'!AB27</f>
        <v>0.96295004999999989</v>
      </c>
      <c r="AD27" s="11">
        <f>'adjusted numbers'!AD27/'adjusted numbers'!AB27</f>
        <v>0.91429344999999984</v>
      </c>
      <c r="AE27" s="1">
        <v>3774</v>
      </c>
      <c r="AF27" s="11">
        <f>'adjusted numbers'!AF27/'adjusted numbers'!AE27</f>
        <v>0.96717006999999999</v>
      </c>
      <c r="AG27" s="11">
        <f>'adjusted numbers'!AG27/'adjusted numbers'!AE27</f>
        <v>0.92951774999999992</v>
      </c>
      <c r="AH27" s="1">
        <f t="shared" si="0"/>
        <v>3488</v>
      </c>
    </row>
    <row r="28" spans="1:34" x14ac:dyDescent="0.25">
      <c r="A28" t="s">
        <v>81</v>
      </c>
      <c r="B28" t="s">
        <v>82</v>
      </c>
      <c r="C28" t="s">
        <v>78</v>
      </c>
      <c r="D28" s="1">
        <v>2444</v>
      </c>
      <c r="E28" s="11">
        <f>'adjusted numbers'!E28/'adjusted numbers'!D28</f>
        <v>0.94367692307692341</v>
      </c>
      <c r="F28" s="11">
        <f>'adjusted numbers'!F28/'adjusted numbers'!D28</f>
        <v>0.83323076923076944</v>
      </c>
      <c r="G28" s="1">
        <v>2765</v>
      </c>
      <c r="H28" s="11">
        <f>'adjusted numbers'!H28/'adjusted numbers'!G28</f>
        <v>0.94117113924050666</v>
      </c>
      <c r="I28" s="11">
        <f>'adjusted numbers'!I28/'adjusted numbers'!G28</f>
        <v>0.85579023508137442</v>
      </c>
      <c r="J28" s="1">
        <v>2723</v>
      </c>
      <c r="K28" s="11">
        <f>'adjusted numbers'!K28/'adjusted numbers'!J28</f>
        <v>0.93500257069408732</v>
      </c>
      <c r="L28" s="11">
        <f>'adjusted numbers'!L28/'adjusted numbers'!J28</f>
        <v>0.84866562614763108</v>
      </c>
      <c r="M28" s="1">
        <v>2446</v>
      </c>
      <c r="N28" s="11">
        <f>'adjusted numbers'!N28/'adjusted numbers'!M28</f>
        <v>0.91878569092395723</v>
      </c>
      <c r="O28" s="11">
        <f>'adjusted numbers'!O28/'adjusted numbers'!M28</f>
        <v>0.84006868356500408</v>
      </c>
      <c r="P28" s="1">
        <v>2357</v>
      </c>
      <c r="Q28" s="11">
        <f>'adjusted numbers'!Q28/'adjusted numbers'!P28</f>
        <v>0.90526088000000005</v>
      </c>
      <c r="R28" s="11">
        <f>'adjusted numbers'!R28/'adjusted numbers'!P28</f>
        <v>0.83347470000000001</v>
      </c>
      <c r="S28" s="1">
        <v>2159</v>
      </c>
      <c r="T28" s="11">
        <f>'adjusted numbers'!T28/'adjusted numbers'!S28</f>
        <v>0.93061606999999991</v>
      </c>
      <c r="U28" s="11">
        <f>'adjusted numbers'!U28/'adjusted numbers'!S28</f>
        <v>0.88351089999999999</v>
      </c>
      <c r="V28" s="1">
        <v>2519</v>
      </c>
      <c r="W28" s="11">
        <f>'adjusted numbers'!W28/'adjusted numbers'!V28</f>
        <v>0.89217942000000006</v>
      </c>
      <c r="X28" s="11">
        <f>'adjusted numbers'!X28/'adjusted numbers'!V28</f>
        <v>0.84537514999999996</v>
      </c>
      <c r="Y28" s="1">
        <v>2541</v>
      </c>
      <c r="Z28" s="11">
        <f>'adjusted numbers'!Z28/'adjusted numbers'!Y28</f>
        <v>0.95123967999999992</v>
      </c>
      <c r="AA28" s="11">
        <f>'adjusted numbers'!AA28/'adjusted numbers'!Y28</f>
        <v>0.89157814999999985</v>
      </c>
      <c r="AB28" s="1">
        <v>2625</v>
      </c>
      <c r="AC28" s="11">
        <f>'adjusted numbers'!AC28/'adjusted numbers'!AB28</f>
        <v>0.94240000999999995</v>
      </c>
      <c r="AD28" s="11">
        <f>'adjusted numbers'!AD28/'adjusted numbers'!AB28</f>
        <v>0.88704759999999994</v>
      </c>
      <c r="AE28" s="1">
        <v>2701</v>
      </c>
      <c r="AF28" s="11">
        <f>'adjusted numbers'!AF28/'adjusted numbers'!AE28</f>
        <v>0.94298409000000016</v>
      </c>
      <c r="AG28" s="11">
        <f>'adjusted numbers'!AG28/'adjusted numbers'!AE28</f>
        <v>0.89707520000000018</v>
      </c>
      <c r="AH28" s="1">
        <f t="shared" si="0"/>
        <v>2487.5714285714284</v>
      </c>
    </row>
    <row r="29" spans="1:34" x14ac:dyDescent="0.25">
      <c r="A29" t="s">
        <v>83</v>
      </c>
      <c r="B29" t="s">
        <v>84</v>
      </c>
      <c r="C29" t="s">
        <v>78</v>
      </c>
      <c r="D29" s="1">
        <v>5796</v>
      </c>
      <c r="E29" s="11">
        <f>'adjusted numbers'!E29/'adjusted numbers'!D29</f>
        <v>0.92240314009661839</v>
      </c>
      <c r="F29" s="11">
        <f>'adjusted numbers'!F29/'adjusted numbers'!D29</f>
        <v>0.82984420289855043</v>
      </c>
      <c r="G29" s="1">
        <v>4902</v>
      </c>
      <c r="H29" s="11">
        <f>'adjusted numbers'!H29/'adjusted numbers'!G29</f>
        <v>0.94584210526315748</v>
      </c>
      <c r="I29" s="11">
        <f>'adjusted numbers'!I29/'adjusted numbers'!G29</f>
        <v>0.86226376988984055</v>
      </c>
      <c r="J29" s="1">
        <v>5003</v>
      </c>
      <c r="K29" s="11">
        <f>'adjusted numbers'!K29/'adjusted numbers'!J29</f>
        <v>0.9353235258844691</v>
      </c>
      <c r="L29" s="11">
        <f>'adjusted numbers'!L29/'adjusted numbers'!J29</f>
        <v>0.84580671597041757</v>
      </c>
      <c r="M29" s="1">
        <v>4824</v>
      </c>
      <c r="N29" s="11">
        <f>'adjusted numbers'!N29/'adjusted numbers'!M29</f>
        <v>0.90881106965174163</v>
      </c>
      <c r="O29" s="11">
        <f>'adjusted numbers'!O29/'adjusted numbers'!M29</f>
        <v>0.82808074212272009</v>
      </c>
      <c r="P29" s="1">
        <v>4674</v>
      </c>
      <c r="Q29" s="11">
        <f>'adjusted numbers'!Q29/'adjusted numbers'!P29</f>
        <v>0.91088999999999998</v>
      </c>
      <c r="R29" s="11">
        <f>'adjusted numbers'!R29/'adjusted numbers'!P29</f>
        <v>0.82595205000000005</v>
      </c>
      <c r="S29" s="1">
        <v>4110</v>
      </c>
      <c r="T29" s="11">
        <f>'adjusted numbers'!T29/'adjusted numbers'!S29</f>
        <v>0.9398783300000001</v>
      </c>
      <c r="U29" s="11">
        <f>'adjusted numbers'!U29/'adjusted numbers'!S29</f>
        <v>0.8739659500000001</v>
      </c>
      <c r="V29" s="1">
        <v>4866</v>
      </c>
      <c r="W29" s="11">
        <f>'adjusted numbers'!W29/'adjusted numbers'!V29</f>
        <v>0.94001230999999996</v>
      </c>
      <c r="X29" s="11">
        <f>'adjusted numbers'!X29/'adjusted numbers'!V29</f>
        <v>0.88779279999999994</v>
      </c>
      <c r="Y29" s="1">
        <v>5002</v>
      </c>
      <c r="Z29" s="11">
        <f>'adjusted numbers'!Z29/'adjusted numbers'!Y29</f>
        <v>0.95983609999999997</v>
      </c>
      <c r="AA29" s="11">
        <f>'adjusted numbers'!AA29/'adjusted numbers'!Y29</f>
        <v>0.89744104999999996</v>
      </c>
      <c r="AB29" s="1">
        <v>5059</v>
      </c>
      <c r="AC29" s="11">
        <f>'adjusted numbers'!AC29/'adjusted numbers'!AB29</f>
        <v>0.96582327000000012</v>
      </c>
      <c r="AD29" s="11">
        <f>'adjusted numbers'!AD29/'adjusted numbers'!AB29</f>
        <v>0.91263094999999994</v>
      </c>
      <c r="AE29" s="1">
        <v>5156</v>
      </c>
      <c r="AF29" s="11">
        <f>'adjusted numbers'!AF29/'adjusted numbers'!AE29</f>
        <v>0.96565163000000009</v>
      </c>
      <c r="AG29" s="11">
        <f>'adjusted numbers'!AG29/'adjusted numbers'!AE29</f>
        <v>0.92377810000000005</v>
      </c>
      <c r="AH29" s="1">
        <f t="shared" si="0"/>
        <v>4882.1428571428569</v>
      </c>
    </row>
    <row r="30" spans="1:34" s="4" customFormat="1" x14ac:dyDescent="0.25">
      <c r="A30" s="4" t="s">
        <v>438</v>
      </c>
      <c r="B30" s="4" t="s">
        <v>433</v>
      </c>
      <c r="C30" t="s">
        <v>78</v>
      </c>
      <c r="D30" s="5">
        <f t="shared" ref="D30:AE30" si="5">SUM(D26:D29)</f>
        <v>14396</v>
      </c>
      <c r="E30" s="11">
        <f>'adjusted numbers'!E30/'adjusted numbers'!D30</f>
        <v>0.93603285634898603</v>
      </c>
      <c r="F30" s="11">
        <f>'adjusted numbers'!F30/'adjusted numbers'!D30</f>
        <v>0.83828216171158654</v>
      </c>
      <c r="G30" s="5">
        <f t="shared" si="5"/>
        <v>13878</v>
      </c>
      <c r="H30" s="11">
        <f>'adjusted numbers'!H30/'adjusted numbers'!G30</f>
        <v>0.94386103905461882</v>
      </c>
      <c r="I30" s="11">
        <f>'adjusted numbers'!I30/'adjusted numbers'!G30</f>
        <v>0.85189836431762489</v>
      </c>
      <c r="J30" s="5">
        <f t="shared" si="5"/>
        <v>13771</v>
      </c>
      <c r="K30" s="11">
        <f>'adjusted numbers'!K30/'adjusted numbers'!J30</f>
        <v>0.93010273037542646</v>
      </c>
      <c r="L30" s="11">
        <f>'adjusted numbers'!L30/'adjusted numbers'!J30</f>
        <v>0.8362916273328006</v>
      </c>
      <c r="M30" s="5">
        <f t="shared" si="5"/>
        <v>13130</v>
      </c>
      <c r="N30" s="11">
        <f>'adjusted numbers'!N30/'adjusted numbers'!M30</f>
        <v>0.91398284843869004</v>
      </c>
      <c r="O30" s="11">
        <f>'adjusted numbers'!O30/'adjusted numbers'!M30</f>
        <v>0.82233888042650427</v>
      </c>
      <c r="P30" s="5">
        <f t="shared" si="5"/>
        <v>12810</v>
      </c>
      <c r="Q30" s="11">
        <f>'adjusted numbers'!Q30/'adjusted numbers'!P30</f>
        <v>0.90710379497267757</v>
      </c>
      <c r="R30" s="11">
        <f>'adjusted numbers'!R30/'adjusted numbers'!P30</f>
        <v>0.81678373914519897</v>
      </c>
      <c r="S30" s="5">
        <f t="shared" si="5"/>
        <v>12358</v>
      </c>
      <c r="T30" s="11">
        <f>'adjusted numbers'!T30/'adjusted numbers'!S30</f>
        <v>0.92200194243000488</v>
      </c>
      <c r="U30" s="11">
        <f>'adjusted numbers'!U30/'adjusted numbers'!S30</f>
        <v>0.83828289522576471</v>
      </c>
      <c r="V30" s="5">
        <f t="shared" si="5"/>
        <v>13225</v>
      </c>
      <c r="W30" s="11">
        <f>'adjusted numbers'!W30/'adjusted numbers'!V30</f>
        <v>0.93198486444461248</v>
      </c>
      <c r="X30" s="11">
        <f>'adjusted numbers'!X30/'adjusted numbers'!V30</f>
        <v>0.87043476115311913</v>
      </c>
      <c r="Y30" s="5">
        <f t="shared" si="5"/>
        <v>13476</v>
      </c>
      <c r="Z30" s="11">
        <f>'adjusted numbers'!Z30/'adjusted numbers'!Y30</f>
        <v>0.95797716652048082</v>
      </c>
      <c r="AA30" s="11">
        <f>'adjusted numbers'!AA30/'adjusted numbers'!Y30</f>
        <v>0.89804097842089625</v>
      </c>
      <c r="AB30" s="5">
        <f t="shared" si="5"/>
        <v>13766</v>
      </c>
      <c r="AC30" s="11">
        <f>'adjusted numbers'!AC30/'adjusted numbers'!AB30</f>
        <v>0.95708267020775828</v>
      </c>
      <c r="AD30" s="11">
        <f>'adjusted numbers'!AD30/'adjusted numbers'!AB30</f>
        <v>0.90331251641362775</v>
      </c>
      <c r="AE30" s="5">
        <f t="shared" si="5"/>
        <v>14215</v>
      </c>
      <c r="AF30" s="11">
        <f>'adjusted numbers'!AF30/'adjusted numbers'!AE30</f>
        <v>0.95637000493211388</v>
      </c>
      <c r="AG30" s="11">
        <f>'adjusted numbers'!AG30/'adjusted numbers'!AE30</f>
        <v>0.91290889236018291</v>
      </c>
      <c r="AH30" s="1">
        <f t="shared" si="0"/>
        <v>13366.857142857143</v>
      </c>
    </row>
    <row r="31" spans="1:34" x14ac:dyDescent="0.25">
      <c r="A31" t="s">
        <v>85</v>
      </c>
      <c r="B31" t="s">
        <v>86</v>
      </c>
      <c r="C31" t="s">
        <v>87</v>
      </c>
      <c r="D31" s="1">
        <v>2859</v>
      </c>
      <c r="E31" s="11">
        <f>'adjusted numbers'!E31/'adjusted numbers'!D31</f>
        <v>0.92790000000000006</v>
      </c>
      <c r="F31" s="11">
        <f>'adjusted numbers'!F31/'adjusted numbers'!D31</f>
        <v>0.84900000000000009</v>
      </c>
      <c r="G31" s="1">
        <v>2703</v>
      </c>
      <c r="H31" s="11">
        <f>'adjusted numbers'!H31/'adjusted numbers'!G31</f>
        <v>0.92579999999999996</v>
      </c>
      <c r="I31" s="11">
        <f>'adjusted numbers'!I31/'adjusted numbers'!G31</f>
        <v>0.85150000000000015</v>
      </c>
      <c r="J31" s="1">
        <v>2971</v>
      </c>
      <c r="K31" s="11">
        <f>'adjusted numbers'!K31/'adjusted numbers'!J31</f>
        <v>0.90760000000000007</v>
      </c>
      <c r="L31" s="11">
        <f>'adjusted numbers'!L31/'adjusted numbers'!J31</f>
        <v>0.80899999999999994</v>
      </c>
      <c r="M31" s="1">
        <v>2760</v>
      </c>
      <c r="N31" s="11">
        <f>'adjusted numbers'!N31/'adjusted numbers'!M31</f>
        <v>0.9222999999999999</v>
      </c>
      <c r="O31" s="11">
        <f>'adjusted numbers'!O31/'adjusted numbers'!M31</f>
        <v>0.84099999999999997</v>
      </c>
      <c r="P31" s="1">
        <v>3111</v>
      </c>
      <c r="Q31" s="11">
        <f>'adjusted numbers'!Q31/'adjusted numbers'!P31</f>
        <v>0.86814527000000008</v>
      </c>
      <c r="R31" s="11">
        <f>'adjusted numbers'!R31/'adjusted numbers'!P31</f>
        <v>0.76663450000000011</v>
      </c>
      <c r="S31" s="1">
        <v>2688</v>
      </c>
      <c r="T31" s="11">
        <f>'adjusted numbers'!T31/'adjusted numbers'!S31</f>
        <v>0.91015626000000016</v>
      </c>
      <c r="U31" s="11">
        <f>'adjusted numbers'!U31/'adjusted numbers'!S31</f>
        <v>0.81715030000000022</v>
      </c>
      <c r="V31" s="1">
        <v>2589</v>
      </c>
      <c r="W31" s="11">
        <f>'adjusted numbers'!W31/'adjusted numbers'!V31</f>
        <v>0.94024722999999988</v>
      </c>
      <c r="X31" s="11">
        <f>'adjusted numbers'!X31/'adjusted numbers'!V31</f>
        <v>0.87002704999999991</v>
      </c>
      <c r="Y31" s="1">
        <v>2687</v>
      </c>
      <c r="Z31" s="11">
        <f>'adjusted numbers'!Z31/'adjusted numbers'!Y31</f>
        <v>0.94633422000000011</v>
      </c>
      <c r="AA31" s="11">
        <f>'adjusted numbers'!AA31/'adjusted numbers'!Y31</f>
        <v>0.88984000000000008</v>
      </c>
      <c r="AB31" s="1">
        <v>2795</v>
      </c>
      <c r="AC31" s="11">
        <f>'adjusted numbers'!AC31/'adjusted numbers'!AB31</f>
        <v>0.95516997000000003</v>
      </c>
      <c r="AD31" s="11">
        <f>'adjusted numbers'!AD31/'adjusted numbers'!AB31</f>
        <v>0.9028622999999999</v>
      </c>
      <c r="AE31" s="1">
        <v>2842</v>
      </c>
      <c r="AF31" s="11">
        <f>'adjusted numbers'!AF31/'adjusted numbers'!AE31</f>
        <v>0.96231529000000005</v>
      </c>
      <c r="AG31" s="11">
        <f>'adjusted numbers'!AG31/'adjusted numbers'!AE31</f>
        <v>0.90816324999999998</v>
      </c>
      <c r="AH31" s="1">
        <f t="shared" si="0"/>
        <v>2811.5714285714284</v>
      </c>
    </row>
    <row r="32" spans="1:34" x14ac:dyDescent="0.25">
      <c r="A32" t="s">
        <v>88</v>
      </c>
      <c r="B32" t="s">
        <v>89</v>
      </c>
      <c r="C32" t="s">
        <v>87</v>
      </c>
      <c r="D32" s="3">
        <v>2067</v>
      </c>
      <c r="E32" s="11">
        <f>'adjusted numbers'!E32/'adjusted numbers'!D32</f>
        <v>0.95495887760038711</v>
      </c>
      <c r="F32" s="11">
        <f>'adjusted numbers'!F32/'adjusted numbers'!D32</f>
        <v>0.87155297532656029</v>
      </c>
      <c r="G32" s="1">
        <v>2090</v>
      </c>
      <c r="H32" s="11">
        <f>'adjusted numbers'!H32/'adjusted numbers'!G32</f>
        <v>0.97409999999999997</v>
      </c>
      <c r="I32" s="11">
        <f>'adjusted numbers'!I32/'adjusted numbers'!G32</f>
        <v>0.88600000000000001</v>
      </c>
      <c r="J32" s="3">
        <v>2067</v>
      </c>
      <c r="K32" s="11">
        <f>'adjusted numbers'!K32/'adjusted numbers'!J32</f>
        <v>0.94446057087566526</v>
      </c>
      <c r="L32" s="11">
        <f>'adjusted numbers'!L32/'adjusted numbers'!J32</f>
        <v>0.86115142718916304</v>
      </c>
      <c r="M32" s="3">
        <v>2067</v>
      </c>
      <c r="N32" s="11">
        <f>'adjusted numbers'!N32/'adjusted numbers'!M32</f>
        <v>0.93836477987421374</v>
      </c>
      <c r="O32" s="11">
        <f>'adjusted numbers'!O32/'adjusted numbers'!M32</f>
        <v>0.85824866956942425</v>
      </c>
      <c r="P32" s="1">
        <v>1830</v>
      </c>
      <c r="Q32" s="11">
        <f>'adjusted numbers'!Q32/'adjusted numbers'!P32</f>
        <v>0.95256828000000004</v>
      </c>
      <c r="R32" s="11">
        <f>'adjusted numbers'!R32/'adjusted numbers'!P32</f>
        <v>0.86229509999999987</v>
      </c>
      <c r="S32" s="1">
        <v>2030</v>
      </c>
      <c r="T32" s="11">
        <f>'adjusted numbers'!T32/'adjusted numbers'!S32</f>
        <v>0.96068961000000008</v>
      </c>
      <c r="U32" s="11">
        <f>'adjusted numbers'!U32/'adjusted numbers'!S32</f>
        <v>0.88596054999999996</v>
      </c>
      <c r="V32" s="1">
        <v>1636</v>
      </c>
      <c r="W32" s="11">
        <f>'adjusted numbers'!W32/'adjusted numbers'!V32</f>
        <v>0.97603914000000003</v>
      </c>
      <c r="X32" s="11">
        <f>'adjusted numbers'!X32/'adjusted numbers'!V32</f>
        <v>0.91992664999999996</v>
      </c>
      <c r="Y32" s="1">
        <v>2261</v>
      </c>
      <c r="Z32" s="11">
        <f>'adjusted numbers'!Z32/'adjusted numbers'!Y32</f>
        <v>0.97708976999999997</v>
      </c>
      <c r="AA32" s="11">
        <f>'adjusted numbers'!AA32/'adjusted numbers'!Y32</f>
        <v>0.93962849999999998</v>
      </c>
      <c r="AB32" s="1">
        <v>2426</v>
      </c>
      <c r="AC32" s="11">
        <f>'adjusted numbers'!AC32/'adjusted numbers'!AB32</f>
        <v>0.97778235000000002</v>
      </c>
      <c r="AD32" s="11">
        <f>'adjusted numbers'!AD32/'adjusted numbers'!AB32</f>
        <v>0.94414674999999992</v>
      </c>
      <c r="AE32" s="1">
        <v>2387</v>
      </c>
      <c r="AF32" s="11">
        <f>'adjusted numbers'!AF32/'adjusted numbers'!AE32</f>
        <v>0.98592376999999987</v>
      </c>
      <c r="AG32" s="11">
        <f>'adjusted numbers'!AG32/'adjusted numbers'!AE32</f>
        <v>0.95224129999999985</v>
      </c>
      <c r="AH32" s="1">
        <f t="shared" si="0"/>
        <v>1969.5714285714287</v>
      </c>
    </row>
    <row r="33" spans="1:34" x14ac:dyDescent="0.25">
      <c r="A33" t="s">
        <v>90</v>
      </c>
      <c r="B33" t="s">
        <v>91</v>
      </c>
      <c r="C33" t="s">
        <v>87</v>
      </c>
      <c r="D33" s="1">
        <v>2359</v>
      </c>
      <c r="E33" s="11">
        <f>'adjusted numbers'!E33/'adjusted numbers'!D33</f>
        <v>0.94820000000000004</v>
      </c>
      <c r="F33" s="11">
        <f>'adjusted numbers'!F33/'adjusted numbers'!D33</f>
        <v>0.83299999999999996</v>
      </c>
      <c r="G33" s="1">
        <v>2227</v>
      </c>
      <c r="H33" s="11">
        <f>'adjusted numbers'!H33/'adjusted numbers'!G33</f>
        <v>0.95520000000000016</v>
      </c>
      <c r="I33" s="11">
        <f>'adjusted numbers'!I33/'adjusted numbers'!G33</f>
        <v>0.83550000000000002</v>
      </c>
      <c r="J33" s="1">
        <v>2119</v>
      </c>
      <c r="K33" s="11">
        <f>'adjusted numbers'!K33/'adjusted numbers'!J33</f>
        <v>0.94540000000000002</v>
      </c>
      <c r="L33" s="11">
        <f>'adjusted numbers'!L33/'adjusted numbers'!J33</f>
        <v>0.80200000000000005</v>
      </c>
      <c r="M33" s="1">
        <v>2073</v>
      </c>
      <c r="N33" s="11">
        <f>'adjusted numbers'!N33/'adjusted numbers'!M33</f>
        <v>0.92579999999999996</v>
      </c>
      <c r="O33" s="11">
        <f>'adjusted numbers'!O33/'adjusted numbers'!M33</f>
        <v>0.78249999999999997</v>
      </c>
      <c r="P33" s="1">
        <v>2099</v>
      </c>
      <c r="Q33" s="11">
        <f>'adjusted numbers'!Q33/'adjusted numbers'!P33</f>
        <v>0.75088134000000006</v>
      </c>
      <c r="R33" s="11">
        <f>'adjusted numbers'!R33/'adjusted numbers'!P33</f>
        <v>0.64411620000000003</v>
      </c>
      <c r="S33" s="1">
        <v>2029</v>
      </c>
      <c r="T33" s="11">
        <f>'adjusted numbers'!T33/'adjusted numbers'!S33</f>
        <v>0.93134547000000001</v>
      </c>
      <c r="U33" s="11">
        <f>'adjusted numbers'!U33/'adjusted numbers'!S33</f>
        <v>0.80877279999999996</v>
      </c>
      <c r="V33" s="1">
        <v>2036</v>
      </c>
      <c r="W33" s="11">
        <f>'adjusted numbers'!W33/'adjusted numbers'!V33</f>
        <v>0.95186638999999995</v>
      </c>
      <c r="X33" s="11">
        <f>'adjusted numbers'!X33/'adjusted numbers'!V33</f>
        <v>0.85191549999999994</v>
      </c>
      <c r="Y33" s="1">
        <v>2067</v>
      </c>
      <c r="Z33" s="11">
        <f>'adjusted numbers'!Z33/'adjusted numbers'!Y33</f>
        <v>0.96071600000000001</v>
      </c>
      <c r="AA33" s="11">
        <f>'adjusted numbers'!AA33/'adjusted numbers'!Y33</f>
        <v>0.88655050000000002</v>
      </c>
      <c r="AB33" s="1">
        <v>2129</v>
      </c>
      <c r="AC33" s="11">
        <f>'adjusted numbers'!AC33/'adjusted numbers'!AB33</f>
        <v>0.96514791</v>
      </c>
      <c r="AD33" s="11">
        <f>'adjusted numbers'!AD33/'adjusted numbers'!AB33</f>
        <v>0.88797554999999995</v>
      </c>
      <c r="AE33" s="1">
        <v>2242</v>
      </c>
      <c r="AF33" s="11">
        <f>'adjusted numbers'!AF33/'adjusted numbers'!AE33</f>
        <v>0.97439785000000001</v>
      </c>
      <c r="AG33" s="11">
        <f>'adjusted numbers'!AG33/'adjusted numbers'!AE33</f>
        <v>0.92105260000000011</v>
      </c>
      <c r="AH33" s="1">
        <f t="shared" si="0"/>
        <v>2134.5714285714284</v>
      </c>
    </row>
    <row r="34" spans="1:34" x14ac:dyDescent="0.25">
      <c r="A34" t="s">
        <v>92</v>
      </c>
      <c r="B34" t="s">
        <v>93</v>
      </c>
      <c r="C34" t="s">
        <v>87</v>
      </c>
      <c r="D34" s="1">
        <v>1736</v>
      </c>
      <c r="E34" s="11">
        <f>'adjusted numbers'!E34/'adjusted numbers'!D34</f>
        <v>0.97759999999999991</v>
      </c>
      <c r="F34" s="11">
        <f>'adjusted numbers'!F34/'adjusted numbers'!D34</f>
        <v>0.91299999999999992</v>
      </c>
      <c r="G34" s="1">
        <v>1620</v>
      </c>
      <c r="H34" s="11">
        <f>'adjusted numbers'!H34/'adjusted numbers'!G34</f>
        <v>0.97060000000000002</v>
      </c>
      <c r="I34" s="11">
        <f>'adjusted numbers'!I34/'adjusted numbers'!G34</f>
        <v>0.9</v>
      </c>
      <c r="J34" s="1">
        <v>1598</v>
      </c>
      <c r="K34" s="11">
        <f>'adjusted numbers'!K34/'adjusted numbers'!J34</f>
        <v>0.9657</v>
      </c>
      <c r="L34" s="11">
        <f>'adjusted numbers'!L34/'adjusted numbers'!J34</f>
        <v>0.89649999999999996</v>
      </c>
      <c r="M34" s="1">
        <v>1491</v>
      </c>
      <c r="N34" s="11">
        <f>'adjusted numbers'!N34/'adjusted numbers'!M34</f>
        <v>0.96009999999999995</v>
      </c>
      <c r="O34" s="11">
        <f>'adjusted numbers'!O34/'adjusted numbers'!M34</f>
        <v>0.90250000000000008</v>
      </c>
      <c r="P34" s="1">
        <v>1481</v>
      </c>
      <c r="Q34" s="11">
        <f>'adjusted numbers'!Q34/'adjusted numbers'!P34</f>
        <v>0.94753542000000013</v>
      </c>
      <c r="R34" s="11">
        <f>'adjusted numbers'!R34/'adjusted numbers'!P34</f>
        <v>0.87339635000000015</v>
      </c>
      <c r="S34" s="1">
        <v>1437</v>
      </c>
      <c r="T34" s="11">
        <f>'adjusted numbers'!T34/'adjusted numbers'!S34</f>
        <v>0.9590814299999999</v>
      </c>
      <c r="U34" s="11">
        <f>'adjusted numbers'!U34/'adjusted numbers'!S34</f>
        <v>0.8980515</v>
      </c>
      <c r="V34" s="1">
        <v>1601</v>
      </c>
      <c r="W34" s="11">
        <f>'adjusted numbers'!W34/'adjusted numbers'!V34</f>
        <v>0.96808245000000004</v>
      </c>
      <c r="X34" s="11">
        <f>'adjusted numbers'!X34/'adjusted numbers'!V34</f>
        <v>0.91349159999999996</v>
      </c>
      <c r="Y34" s="1">
        <v>1500</v>
      </c>
      <c r="Z34" s="11">
        <f>'adjusted numbers'!Z34/'adjusted numbers'!Y34</f>
        <v>0.96546668999999985</v>
      </c>
      <c r="AA34" s="11">
        <f>'adjusted numbers'!AA34/'adjusted numbers'!Y34</f>
        <v>0.91433334999999993</v>
      </c>
      <c r="AB34" s="1">
        <v>1517</v>
      </c>
      <c r="AC34" s="11">
        <f>'adjusted numbers'!AC34/'adjusted numbers'!AB34</f>
        <v>0.96816084999999996</v>
      </c>
      <c r="AD34" s="11">
        <f>'adjusted numbers'!AD34/'adjusted numbers'!AB34</f>
        <v>0.91529335000000001</v>
      </c>
      <c r="AE34" s="1">
        <v>1591</v>
      </c>
      <c r="AF34" s="11">
        <f>'adjusted numbers'!AF34/'adjusted numbers'!AE34</f>
        <v>0.97140163999999984</v>
      </c>
      <c r="AG34" s="11">
        <f>'adjusted numbers'!AG34/'adjusted numbers'!AE34</f>
        <v>0.93306100000000003</v>
      </c>
      <c r="AH34" s="1">
        <f t="shared" si="0"/>
        <v>1566.2857142857142</v>
      </c>
    </row>
    <row r="35" spans="1:34" x14ac:dyDescent="0.25">
      <c r="A35" t="s">
        <v>94</v>
      </c>
      <c r="B35" t="s">
        <v>95</v>
      </c>
      <c r="C35" t="s">
        <v>87</v>
      </c>
      <c r="D35" s="1">
        <v>3124</v>
      </c>
      <c r="E35" s="11">
        <f>'adjusted numbers'!E35/'adjusted numbers'!D35</f>
        <v>0.96289999999999998</v>
      </c>
      <c r="F35" s="11">
        <f>'adjusted numbers'!F35/'adjusted numbers'!D35</f>
        <v>0.87850000000000006</v>
      </c>
      <c r="G35" s="1">
        <v>2961</v>
      </c>
      <c r="H35" s="11">
        <f>'adjusted numbers'!H35/'adjusted numbers'!G35</f>
        <v>0.96149999999999991</v>
      </c>
      <c r="I35" s="11">
        <f>'adjusted numbers'!I35/'adjusted numbers'!G35</f>
        <v>0.87799999999999989</v>
      </c>
      <c r="J35" s="1">
        <v>2842</v>
      </c>
      <c r="K35" s="11">
        <f>'adjusted numbers'!K35/'adjusted numbers'!J35</f>
        <v>0.94750000000000001</v>
      </c>
      <c r="L35" s="11">
        <f>'adjusted numbers'!L35/'adjusted numbers'!J35</f>
        <v>0.86949999999999994</v>
      </c>
      <c r="M35" s="1">
        <v>2877</v>
      </c>
      <c r="N35" s="11">
        <f>'adjusted numbers'!N35/'adjusted numbers'!M35</f>
        <v>0.93910000000000005</v>
      </c>
      <c r="O35" s="11">
        <f>'adjusted numbers'!O35/'adjusted numbers'!M35</f>
        <v>0.85550000000000004</v>
      </c>
      <c r="P35" s="1">
        <v>2683</v>
      </c>
      <c r="Q35" s="11">
        <f>'adjusted numbers'!Q35/'adjusted numbers'!P35</f>
        <v>0.93216551999999986</v>
      </c>
      <c r="R35" s="11">
        <f>'adjusted numbers'!R35/'adjusted numbers'!P35</f>
        <v>0.85370855000000001</v>
      </c>
      <c r="S35" s="1">
        <v>2893</v>
      </c>
      <c r="T35" s="11">
        <f>'adjusted numbers'!T35/'adjusted numbers'!S35</f>
        <v>0.93660561999999992</v>
      </c>
      <c r="U35" s="11">
        <f>'adjusted numbers'!U35/'adjusted numbers'!S35</f>
        <v>0.85499484999999997</v>
      </c>
      <c r="V35" s="1">
        <v>2844</v>
      </c>
      <c r="W35" s="11">
        <f>'adjusted numbers'!W35/'adjusted numbers'!V35</f>
        <v>0.93945147000000007</v>
      </c>
      <c r="X35" s="11">
        <f>'adjusted numbers'!X35/'adjusted numbers'!V35</f>
        <v>0.87078060000000002</v>
      </c>
      <c r="Y35" s="1">
        <v>2933</v>
      </c>
      <c r="Z35" s="11">
        <f>'adjusted numbers'!Z35/'adjusted numbers'!Y35</f>
        <v>0.95393797000000002</v>
      </c>
      <c r="AA35" s="11">
        <f>'adjusted numbers'!AA35/'adjusted numbers'!Y35</f>
        <v>0.90112514999999993</v>
      </c>
      <c r="AB35" s="1">
        <v>2926</v>
      </c>
      <c r="AC35" s="11">
        <f>'adjusted numbers'!AC35/'adjusted numbers'!AB35</f>
        <v>0.95478462000000008</v>
      </c>
      <c r="AD35" s="11">
        <f>'adjusted numbers'!AD35/'adjusted numbers'!AB35</f>
        <v>0.90293909999999999</v>
      </c>
      <c r="AE35" s="1">
        <v>3098</v>
      </c>
      <c r="AF35" s="11">
        <f>'adjusted numbers'!AF35/'adjusted numbers'!AE35</f>
        <v>0.96859267999999998</v>
      </c>
      <c r="AG35" s="11">
        <f>'adjusted numbers'!AG35/'adjusted numbers'!AE35</f>
        <v>0.93060040000000011</v>
      </c>
      <c r="AH35" s="1">
        <f t="shared" si="0"/>
        <v>2889.1428571428573</v>
      </c>
    </row>
    <row r="36" spans="1:34" x14ac:dyDescent="0.25">
      <c r="A36" t="s">
        <v>96</v>
      </c>
      <c r="B36" t="s">
        <v>97</v>
      </c>
      <c r="C36" t="s">
        <v>87</v>
      </c>
      <c r="D36" s="1">
        <v>6832</v>
      </c>
      <c r="E36" s="11">
        <f>'adjusted numbers'!E36/'adjusted numbers'!D36</f>
        <v>0.95557090163934455</v>
      </c>
      <c r="F36" s="11">
        <f>'adjusted numbers'!F36/'adjusted numbers'!D36</f>
        <v>0.89028403103044496</v>
      </c>
      <c r="G36" s="1">
        <v>6909</v>
      </c>
      <c r="H36" s="11">
        <f>'adjusted numbers'!H36/'adjusted numbers'!G36</f>
        <v>0.95328541033434633</v>
      </c>
      <c r="I36" s="11">
        <f>'adjusted numbers'!I36/'adjusted numbers'!G36</f>
        <v>0.88513641626863504</v>
      </c>
      <c r="J36" s="1">
        <v>6733</v>
      </c>
      <c r="K36" s="11">
        <f>'adjusted numbers'!K36/'adjusted numbers'!J36</f>
        <v>0.93677273132333283</v>
      </c>
      <c r="L36" s="11">
        <f>'adjusted numbers'!L36/'adjusted numbers'!J36</f>
        <v>0.85924112579830692</v>
      </c>
      <c r="M36" s="1">
        <v>6457</v>
      </c>
      <c r="N36" s="11">
        <f>'adjusted numbers'!N36/'adjusted numbers'!M36</f>
        <v>0.92715782871302466</v>
      </c>
      <c r="O36" s="11">
        <f>'adjusted numbers'!O36/'adjusted numbers'!M36</f>
        <v>0.854576506117392</v>
      </c>
      <c r="P36" s="1">
        <v>4811</v>
      </c>
      <c r="Q36" s="11">
        <f>'adjusted numbers'!Q36/'adjusted numbers'!P36</f>
        <v>0.93889</v>
      </c>
      <c r="R36" s="11">
        <f>'adjusted numbers'!R36/'adjusted numbers'!P36</f>
        <v>0.87819579999999997</v>
      </c>
      <c r="S36" s="1">
        <v>4726</v>
      </c>
      <c r="T36" s="11">
        <f>'adjusted numbers'!T36/'adjusted numbers'!S36</f>
        <v>0.94889972</v>
      </c>
      <c r="U36" s="11">
        <f>'adjusted numbers'!U36/'adjusted numbers'!S36</f>
        <v>0.89557765000000011</v>
      </c>
      <c r="V36" s="1">
        <v>5057</v>
      </c>
      <c r="W36" s="11">
        <f>'adjusted numbers'!W36/'adjusted numbers'!V36</f>
        <v>0.96079999999999999</v>
      </c>
      <c r="X36" s="11">
        <f>'adjusted numbers'!X36/'adjusted numbers'!V36</f>
        <v>0.91700000000000004</v>
      </c>
      <c r="Y36" s="1">
        <v>4968</v>
      </c>
      <c r="Z36" s="11">
        <f>'adjusted numbers'!Z36/'adjusted numbers'!Y36</f>
        <v>0.96640000000000004</v>
      </c>
      <c r="AA36" s="11">
        <f>'adjusted numbers'!AA36/'adjusted numbers'!Y36</f>
        <v>0.93449999999999989</v>
      </c>
      <c r="AB36" s="1">
        <v>5037</v>
      </c>
      <c r="AC36" s="11">
        <f>'adjusted numbers'!AC36/'adjusted numbers'!AB36</f>
        <v>0.97095497000000008</v>
      </c>
      <c r="AD36" s="11">
        <f>'adjusted numbers'!AD36/'adjusted numbers'!AB36</f>
        <v>0.93617234999999999</v>
      </c>
      <c r="AE36" s="1">
        <v>5144</v>
      </c>
      <c r="AF36" s="11">
        <f>'adjusted numbers'!AF36/'adjusted numbers'!AE36</f>
        <v>0.97523329999999986</v>
      </c>
      <c r="AG36" s="11">
        <f>'adjusted numbers'!AG36/'adjusted numbers'!AE36</f>
        <v>0.93225114999999992</v>
      </c>
      <c r="AH36" s="1">
        <f t="shared" si="0"/>
        <v>5932.1428571428569</v>
      </c>
    </row>
    <row r="37" spans="1:34" x14ac:dyDescent="0.25">
      <c r="A37" t="s">
        <v>98</v>
      </c>
      <c r="B37" t="s">
        <v>99</v>
      </c>
      <c r="C37" t="s">
        <v>87</v>
      </c>
      <c r="D37" s="1">
        <v>3413</v>
      </c>
      <c r="E37" s="11">
        <f>'adjusted numbers'!E37/'adjusted numbers'!D37</f>
        <v>0.97829999999999995</v>
      </c>
      <c r="F37" s="11">
        <f>'adjusted numbers'!F37/'adjusted numbers'!D37</f>
        <v>0.92</v>
      </c>
      <c r="G37" s="1">
        <v>3491</v>
      </c>
      <c r="H37" s="11">
        <f>'adjusted numbers'!H37/'adjusted numbers'!G37</f>
        <v>0.9726999999999999</v>
      </c>
      <c r="I37" s="11">
        <f>'adjusted numbers'!I37/'adjusted numbers'!G37</f>
        <v>0.91649999999999998</v>
      </c>
      <c r="J37" s="1">
        <v>3404</v>
      </c>
      <c r="K37" s="11">
        <f>'adjusted numbers'!K37/'adjusted numbers'!J37</f>
        <v>0.96779999999999999</v>
      </c>
      <c r="L37" s="11">
        <f>'adjusted numbers'!L37/'adjusted numbers'!J37</f>
        <v>0.90799999999999992</v>
      </c>
      <c r="M37" s="1">
        <v>3075</v>
      </c>
      <c r="N37" s="11">
        <f>'adjusted numbers'!N37/'adjusted numbers'!M37</f>
        <v>0.9635999999999999</v>
      </c>
      <c r="O37" s="11">
        <f>'adjusted numbers'!O37/'adjusted numbers'!M37</f>
        <v>0.90400000000000003</v>
      </c>
      <c r="P37" s="1">
        <v>3250</v>
      </c>
      <c r="Q37" s="11">
        <f>'adjusted numbers'!Q37/'adjusted numbers'!P37</f>
        <v>0.96123070999999993</v>
      </c>
      <c r="R37" s="11">
        <f>'adjusted numbers'!R37/'adjusted numbers'!P37</f>
        <v>0.90723074999999997</v>
      </c>
      <c r="S37" s="1">
        <v>3118</v>
      </c>
      <c r="T37" s="11">
        <f>'adjusted numbers'!T37/'adjusted numbers'!S37</f>
        <v>0.9382616800000001</v>
      </c>
      <c r="U37" s="11">
        <f>'adjusted numbers'!U37/'adjusted numbers'!S37</f>
        <v>0.88133414999999993</v>
      </c>
      <c r="V37" s="1">
        <v>3307</v>
      </c>
      <c r="W37" s="11">
        <f>'adjusted numbers'!W37/'adjusted numbers'!V37</f>
        <v>0.95237375000000002</v>
      </c>
      <c r="X37" s="11">
        <f>'adjusted numbers'!X37/'adjusted numbers'!V37</f>
        <v>0.89310554999999991</v>
      </c>
      <c r="Y37" s="1">
        <v>3275</v>
      </c>
      <c r="Z37" s="11">
        <f>'adjusted numbers'!Z37/'adjusted numbers'!Y37</f>
        <v>0.94058014999999995</v>
      </c>
      <c r="AA37" s="11">
        <f>'adjusted numbers'!AA37/'adjusted numbers'!Y37</f>
        <v>0.91267175</v>
      </c>
      <c r="AB37" s="1">
        <v>3273</v>
      </c>
      <c r="AC37" s="11">
        <f>'adjusted numbers'!AC37/'adjusted numbers'!AB37</f>
        <v>0.94952643000000003</v>
      </c>
      <c r="AD37" s="11">
        <f>'adjusted numbers'!AD37/'adjusted numbers'!AB37</f>
        <v>0.92102044999999999</v>
      </c>
      <c r="AE37" s="1">
        <v>3221</v>
      </c>
      <c r="AF37" s="11">
        <f>'adjusted numbers'!AF37/'adjusted numbers'!AE37</f>
        <v>0.96588010999999996</v>
      </c>
      <c r="AG37" s="11">
        <f>'adjusted numbers'!AG37/'adjusted numbers'!AE37</f>
        <v>0.93464760000000013</v>
      </c>
      <c r="AH37" s="1">
        <f t="shared" si="0"/>
        <v>3294</v>
      </c>
    </row>
    <row r="38" spans="1:34" s="4" customFormat="1" x14ac:dyDescent="0.25">
      <c r="A38" s="4" t="s">
        <v>439</v>
      </c>
      <c r="B38" s="4" t="s">
        <v>433</v>
      </c>
      <c r="C38" t="s">
        <v>87</v>
      </c>
      <c r="D38" s="5">
        <f>SUM(D31:D37)</f>
        <v>22390</v>
      </c>
      <c r="E38" s="11">
        <f>'adjusted numbers'!E38/'adjusted numbers'!D38</f>
        <v>0.95739979455113899</v>
      </c>
      <c r="F38" s="11">
        <f>'adjusted numbers'!F38/'adjusted numbers'!D38</f>
        <v>0.88189461813309522</v>
      </c>
      <c r="G38" s="5">
        <f t="shared" ref="G38:AE38" si="6">SUM(G31:G37)</f>
        <v>22001</v>
      </c>
      <c r="H38" s="11">
        <f>'adjusted numbers'!H38/'adjusted numbers'!G38</f>
        <v>0.9575407890550427</v>
      </c>
      <c r="I38" s="11">
        <f>'adjusted numbers'!I38/'adjusted numbers'!G38</f>
        <v>0.88117221944457058</v>
      </c>
      <c r="J38" s="5">
        <f t="shared" si="6"/>
        <v>21734</v>
      </c>
      <c r="K38" s="11">
        <f>'adjusted numbers'!K38/'adjusted numbers'!J38</f>
        <v>0.94274628692371398</v>
      </c>
      <c r="L38" s="11">
        <f>'adjusted numbers'!L38/'adjusted numbers'!J38</f>
        <v>0.85869170424220131</v>
      </c>
      <c r="M38" s="5">
        <f t="shared" si="6"/>
        <v>20800</v>
      </c>
      <c r="N38" s="11">
        <f>'adjusted numbers'!N38/'adjusted numbers'!M38</f>
        <v>0.93689227403846154</v>
      </c>
      <c r="O38" s="11">
        <f>'adjusted numbers'!O38/'adjusted numbers'!M38</f>
        <v>0.8568261538461539</v>
      </c>
      <c r="P38" s="5">
        <f t="shared" si="6"/>
        <v>19265</v>
      </c>
      <c r="Q38" s="11">
        <f>'adjusted numbers'!Q38/'adjusted numbers'!P38</f>
        <v>0.91177780766727212</v>
      </c>
      <c r="R38" s="11">
        <f>'adjusted numbers'!R38/'adjusted numbers'!P38</f>
        <v>0.83428496400726693</v>
      </c>
      <c r="S38" s="5">
        <f t="shared" si="6"/>
        <v>18921</v>
      </c>
      <c r="T38" s="11">
        <f>'adjusted numbers'!T38/'adjusted numbers'!S38</f>
        <v>0.93991860696263396</v>
      </c>
      <c r="U38" s="11">
        <f>'adjusted numbers'!U38/'adjusted numbers'!S38</f>
        <v>0.86573119255060504</v>
      </c>
      <c r="V38" s="5">
        <f t="shared" si="6"/>
        <v>19070</v>
      </c>
      <c r="W38" s="11">
        <f>'adjusted numbers'!W38/'adjusted numbers'!V38</f>
        <v>0.95432960964499192</v>
      </c>
      <c r="X38" s="11">
        <f>'adjusted numbers'!X38/'adjusted numbers'!V38</f>
        <v>0.89259408084425795</v>
      </c>
      <c r="Y38" s="5">
        <f t="shared" si="6"/>
        <v>19691</v>
      </c>
      <c r="Z38" s="11">
        <f>'adjusted numbers'!Z38/'adjusted numbers'!Y38</f>
        <v>0.95807096050835416</v>
      </c>
      <c r="AA38" s="11">
        <f>'adjusted numbers'!AA38/'adjusted numbers'!Y38</f>
        <v>0.91382337480067044</v>
      </c>
      <c r="AB38" s="5">
        <f t="shared" si="6"/>
        <v>20103</v>
      </c>
      <c r="AC38" s="11">
        <f>'adjusted numbers'!AC38/'adjusted numbers'!AB38</f>
        <v>0.96291597992787137</v>
      </c>
      <c r="AD38" s="11">
        <f>'adjusted numbers'!AD38/'adjusted numbers'!AB38</f>
        <v>0.91851962235984674</v>
      </c>
      <c r="AE38" s="5">
        <f t="shared" si="6"/>
        <v>20525</v>
      </c>
      <c r="AF38" s="11">
        <f>'adjusted numbers'!AF38/'adjusted numbers'!AE38</f>
        <v>0.97182948278976855</v>
      </c>
      <c r="AG38" s="11">
        <f>'adjusted numbers'!AG38/'adjusted numbers'!AE38</f>
        <v>0.93020705452862351</v>
      </c>
      <c r="AH38" s="1">
        <f t="shared" si="0"/>
        <v>20597.285714285714</v>
      </c>
    </row>
    <row r="39" spans="1:34" x14ac:dyDescent="0.25">
      <c r="A39" t="s">
        <v>100</v>
      </c>
      <c r="B39" t="s">
        <v>101</v>
      </c>
      <c r="C39" t="s">
        <v>102</v>
      </c>
      <c r="D39" s="1">
        <v>3380</v>
      </c>
      <c r="E39" s="11">
        <f>'adjusted numbers'!E39/'adjusted numbers'!D39</f>
        <v>0.94820000000000004</v>
      </c>
      <c r="F39" s="11">
        <f>'adjusted numbers'!F39/'adjusted numbers'!D39</f>
        <v>0.84449999999999992</v>
      </c>
      <c r="G39" s="1">
        <v>3410</v>
      </c>
      <c r="H39" s="11">
        <f>'adjusted numbers'!H39/'adjusted numbers'!G39</f>
        <v>0.94329999999999992</v>
      </c>
      <c r="I39" s="11">
        <f>'adjusted numbers'!I39/'adjusted numbers'!G39</f>
        <v>0.82950000000000013</v>
      </c>
      <c r="J39" s="1">
        <v>3219</v>
      </c>
      <c r="K39" s="11">
        <f>'adjusted numbers'!K39/'adjusted numbers'!J39</f>
        <v>0.92649999999999999</v>
      </c>
      <c r="L39" s="11">
        <f>'adjusted numbers'!L39/'adjusted numbers'!J39</f>
        <v>0.80199999999999994</v>
      </c>
      <c r="M39" s="1">
        <v>3163</v>
      </c>
      <c r="N39" s="11">
        <f>'adjusted numbers'!N39/'adjusted numbers'!M39</f>
        <v>0.9195000000000001</v>
      </c>
      <c r="O39" s="11">
        <f>'adjusted numbers'!O39/'adjusted numbers'!M39</f>
        <v>0.79800000000000004</v>
      </c>
      <c r="P39" s="1">
        <v>3298</v>
      </c>
      <c r="Q39" s="11">
        <f>'adjusted numbers'!Q39/'adjusted numbers'!P39</f>
        <v>0.90512431000000004</v>
      </c>
      <c r="R39" s="11">
        <f>'adjusted numbers'!R39/'adjusted numbers'!P39</f>
        <v>0.75136444999999996</v>
      </c>
      <c r="S39" s="1">
        <v>3289</v>
      </c>
      <c r="T39" s="11">
        <f>'adjusted numbers'!T39/'adjusted numbers'!S39</f>
        <v>0.90614169</v>
      </c>
      <c r="U39" s="11">
        <f>'adjusted numbers'!U39/'adjusted numbers'!S39</f>
        <v>0.7617816999999999</v>
      </c>
      <c r="V39" s="1">
        <v>3396</v>
      </c>
      <c r="W39" s="11">
        <f>'adjusted numbers'!W39/'adjusted numbers'!V39</f>
        <v>0.90477031999999991</v>
      </c>
      <c r="X39" s="11">
        <f>'adjusted numbers'!X39/'adjusted numbers'!V39</f>
        <v>0.81301535000000003</v>
      </c>
      <c r="Y39" s="1">
        <v>3508</v>
      </c>
      <c r="Z39" s="11">
        <f>'adjusted numbers'!Z39/'adjusted numbers'!Y39</f>
        <v>0.91040476000000015</v>
      </c>
      <c r="AA39" s="11">
        <f>'adjusted numbers'!AA39/'adjusted numbers'!Y39</f>
        <v>0.83751425000000013</v>
      </c>
      <c r="AB39" s="1">
        <v>3644</v>
      </c>
      <c r="AC39" s="11">
        <f>'adjusted numbers'!AC39/'adjusted numbers'!AB39</f>
        <v>0.91490121000000002</v>
      </c>
      <c r="AD39" s="11">
        <f>'adjusted numbers'!AD39/'adjusted numbers'!AB39</f>
        <v>0.84591110000000003</v>
      </c>
      <c r="AE39" s="1">
        <v>3842</v>
      </c>
      <c r="AF39" s="11">
        <f>'adjusted numbers'!AF39/'adjusted numbers'!AE39</f>
        <v>0.93040081999999991</v>
      </c>
      <c r="AG39" s="11">
        <f>'adjusted numbers'!AG39/'adjusted numbers'!AE39</f>
        <v>0.86270175000000004</v>
      </c>
      <c r="AH39" s="1">
        <f t="shared" si="0"/>
        <v>3307.8571428571427</v>
      </c>
    </row>
    <row r="40" spans="1:34" x14ac:dyDescent="0.25">
      <c r="A40" t="s">
        <v>103</v>
      </c>
      <c r="B40" t="s">
        <v>104</v>
      </c>
      <c r="C40" t="s">
        <v>102</v>
      </c>
      <c r="D40" s="1">
        <v>7291</v>
      </c>
      <c r="E40" s="11">
        <f>'adjusted numbers'!E40/'adjusted numbers'!D40</f>
        <v>0.95539451378411699</v>
      </c>
      <c r="F40" s="11">
        <f>'adjusted numbers'!F40/'adjusted numbers'!D40</f>
        <v>0.89994589219585741</v>
      </c>
      <c r="G40" s="1">
        <v>7374</v>
      </c>
      <c r="H40" s="11">
        <f>'adjusted numbers'!H40/'adjusted numbers'!G40</f>
        <v>0.9731597369134799</v>
      </c>
      <c r="I40" s="11">
        <f>'adjusted numbers'!I40/'adjusted numbers'!G40</f>
        <v>0.91063995117982088</v>
      </c>
      <c r="J40" s="1">
        <v>7190</v>
      </c>
      <c r="K40" s="11">
        <f>'adjusted numbers'!K40/'adjusted numbers'!J40</f>
        <v>0.96606187760778894</v>
      </c>
      <c r="L40" s="11">
        <f>'adjusted numbers'!L40/'adjusted numbers'!J40</f>
        <v>0.90185674547983341</v>
      </c>
      <c r="M40" s="1">
        <v>6740</v>
      </c>
      <c r="N40" s="11">
        <f>'adjusted numbers'!N40/'adjusted numbers'!M40</f>
        <v>0.95450124629080102</v>
      </c>
      <c r="O40" s="11">
        <f>'adjusted numbers'!O40/'adjusted numbers'!M40</f>
        <v>0.89642292284866465</v>
      </c>
      <c r="P40" s="1">
        <v>6427</v>
      </c>
      <c r="Q40" s="11">
        <f>'adjusted numbers'!Q40/'adjusted numbers'!P40</f>
        <v>0.94521555000000002</v>
      </c>
      <c r="R40" s="11">
        <f>'adjusted numbers'!R40/'adjusted numbers'!P40</f>
        <v>0.87894824999999999</v>
      </c>
      <c r="S40" s="1">
        <v>7003</v>
      </c>
      <c r="T40" s="11">
        <f>'adjusted numbers'!T40/'adjusted numbers'!S40</f>
        <v>0.95152072999999993</v>
      </c>
      <c r="U40" s="11">
        <f>'adjusted numbers'!U40/'adjusted numbers'!S40</f>
        <v>0.8846208499999999</v>
      </c>
      <c r="V40" s="1">
        <v>7123</v>
      </c>
      <c r="W40" s="11">
        <f>'adjusted numbers'!W40/'adjusted numbers'!V40</f>
        <v>0.96079999999999999</v>
      </c>
      <c r="X40" s="11">
        <f>'adjusted numbers'!X40/'adjusted numbers'!V40</f>
        <v>0.90849999999999997</v>
      </c>
      <c r="Y40" s="1">
        <v>7236</v>
      </c>
      <c r="Z40" s="11">
        <f>'adjusted numbers'!Z40/'adjusted numbers'!Y40</f>
        <v>0.96360000000000001</v>
      </c>
      <c r="AA40" s="11">
        <f>'adjusted numbers'!AA40/'adjusted numbers'!Y40</f>
        <v>0.91849999999999998</v>
      </c>
      <c r="AB40" s="1">
        <v>7430</v>
      </c>
      <c r="AC40" s="11">
        <f>'adjusted numbers'!AC40/'adjusted numbers'!AB40</f>
        <v>0.97305518000000002</v>
      </c>
      <c r="AD40" s="11">
        <f>'adjusted numbers'!AD40/'adjusted numbers'!AB40</f>
        <v>0.93317630000000007</v>
      </c>
      <c r="AE40" s="1">
        <v>7414</v>
      </c>
      <c r="AF40" s="11">
        <f>'adjusted numbers'!AF40/'adjusted numbers'!AE40</f>
        <v>0.97290257999999996</v>
      </c>
      <c r="AG40" s="11">
        <f>'adjusted numbers'!AG40/'adjusted numbers'!AE40</f>
        <v>0.93242510000000001</v>
      </c>
      <c r="AH40" s="1">
        <f t="shared" si="0"/>
        <v>7021.1428571428569</v>
      </c>
    </row>
    <row r="41" spans="1:34" s="7" customFormat="1" x14ac:dyDescent="0.25">
      <c r="A41" s="7" t="s">
        <v>105</v>
      </c>
      <c r="B41" s="7" t="s">
        <v>106</v>
      </c>
      <c r="C41" s="7" t="s">
        <v>102</v>
      </c>
      <c r="D41" s="2">
        <v>3189</v>
      </c>
      <c r="E41" s="11">
        <f>'adjusted numbers'!E41/'adjusted numbers'!D41</f>
        <v>0.94947444339918474</v>
      </c>
      <c r="F41" s="11">
        <f>'adjusted numbers'!F41/'adjusted numbers'!D41</f>
        <v>0.89181389150203849</v>
      </c>
      <c r="G41" s="2">
        <v>3249</v>
      </c>
      <c r="H41" s="11">
        <f>'adjusted numbers'!H41/'adjusted numbers'!G41</f>
        <v>0.96475567867036027</v>
      </c>
      <c r="I41" s="11">
        <f>'adjusted numbers'!I41/'adjusted numbers'!G41</f>
        <v>0.90195290858725752</v>
      </c>
      <c r="J41" s="2">
        <v>3256</v>
      </c>
      <c r="K41" s="11">
        <f>'adjusted numbers'!K41/'adjusted numbers'!J41</f>
        <v>0.96295933660933697</v>
      </c>
      <c r="L41" s="11">
        <f>'adjusted numbers'!L41/'adjusted numbers'!J41</f>
        <v>0.89303961916461949</v>
      </c>
      <c r="M41" s="2">
        <v>3129</v>
      </c>
      <c r="N41" s="11">
        <f>'adjusted numbers'!N41/'adjusted numbers'!M41</f>
        <v>0.95117382550335561</v>
      </c>
      <c r="O41" s="11">
        <f>'adjusted numbers'!O41/'adjusted numbers'!M41</f>
        <v>0.87462751677852346</v>
      </c>
      <c r="P41" s="2">
        <v>3085</v>
      </c>
      <c r="Q41" s="11">
        <f>'adjusted numbers'!Q41/'adjusted numbers'!P41</f>
        <v>0.94599674999999994</v>
      </c>
      <c r="R41" s="11">
        <f>'adjusted numbers'!R41/'adjusted numbers'!P41</f>
        <v>0.84230145000000001</v>
      </c>
      <c r="S41" s="2">
        <v>3198</v>
      </c>
      <c r="T41" s="11">
        <f>'adjusted numbers'!T41/'adjusted numbers'!S41</f>
        <v>0.93126958999999998</v>
      </c>
      <c r="U41" s="11">
        <f>'adjusted numbers'!U41/'adjusted numbers'!S41</f>
        <v>0.82692309999999991</v>
      </c>
      <c r="V41" s="2">
        <v>3422</v>
      </c>
      <c r="W41" s="11">
        <f>'adjusted numbers'!W41/'adjusted numbers'!V41</f>
        <v>0.94579193000000006</v>
      </c>
      <c r="X41" s="11">
        <f>'adjusted numbers'!X41/'adjusted numbers'!V41</f>
        <v>0.86440680000000003</v>
      </c>
      <c r="Y41" s="2">
        <v>3468</v>
      </c>
      <c r="Z41" s="11">
        <f>'adjusted numbers'!Z41/'adjusted numbers'!Y41</f>
        <v>0.94994229999999991</v>
      </c>
      <c r="AA41" s="11">
        <f>'adjusted numbers'!AA41/'adjusted numbers'!Y41</f>
        <v>0.88480389999999998</v>
      </c>
      <c r="AB41" s="2">
        <v>3323</v>
      </c>
      <c r="AC41" s="11">
        <f>'adjusted numbers'!AC41/'adjusted numbers'!AB41</f>
        <v>0.97071921000000005</v>
      </c>
      <c r="AD41" s="11">
        <f>'adjusted numbers'!AD41/'adjusted numbers'!AB41</f>
        <v>0.92070414999999994</v>
      </c>
      <c r="AE41" s="2">
        <v>3495</v>
      </c>
      <c r="AF41" s="11">
        <f>'adjusted numbers'!AF41/'adjusted numbers'!AE41</f>
        <v>0.97216022999999996</v>
      </c>
      <c r="AG41" s="11">
        <f>'adjusted numbers'!AG41/'adjusted numbers'!AE41</f>
        <v>0.93018600000000007</v>
      </c>
      <c r="AH41" s="1">
        <f t="shared" si="0"/>
        <v>3218.2857142857142</v>
      </c>
    </row>
    <row r="42" spans="1:34" x14ac:dyDescent="0.25">
      <c r="A42" t="s">
        <v>107</v>
      </c>
      <c r="B42" t="s">
        <v>108</v>
      </c>
      <c r="C42" t="s">
        <v>102</v>
      </c>
      <c r="D42" s="1">
        <v>7208</v>
      </c>
      <c r="E42" s="11">
        <f>'adjusted numbers'!E42/'adjusted numbers'!D42</f>
        <v>0.95123919256381795</v>
      </c>
      <c r="F42" s="11">
        <f>'adjusted numbers'!F42/'adjusted numbers'!D42</f>
        <v>0.84870865704772458</v>
      </c>
      <c r="G42" s="1">
        <v>6945</v>
      </c>
      <c r="H42" s="11">
        <f>'adjusted numbers'!H42/'adjusted numbers'!G42</f>
        <v>0.94854390208783279</v>
      </c>
      <c r="I42" s="11">
        <f>'adjusted numbers'!I42/'adjusted numbers'!G42</f>
        <v>0.86276450683945249</v>
      </c>
      <c r="J42" s="1">
        <v>6734</v>
      </c>
      <c r="K42" s="11">
        <f>'adjusted numbers'!K42/'adjusted numbers'!J42</f>
        <v>0.94609033264033238</v>
      </c>
      <c r="L42" s="11">
        <f>'adjusted numbers'!L42/'adjusted numbers'!J42</f>
        <v>0.86694616869616858</v>
      </c>
      <c r="M42" s="1">
        <v>6553</v>
      </c>
      <c r="N42" s="11">
        <f>'adjusted numbers'!N42/'adjusted numbers'!M42</f>
        <v>0.92287277582786476</v>
      </c>
      <c r="O42" s="11">
        <f>'adjusted numbers'!O42/'adjusted numbers'!M42</f>
        <v>0.84440836258202312</v>
      </c>
      <c r="P42" s="6">
        <v>4656</v>
      </c>
      <c r="Q42" s="11">
        <f>'adjusted numbers'!Q42/'adjusted numbers'!P42</f>
        <v>0.94437285223367695</v>
      </c>
      <c r="R42" s="11">
        <f>'adjusted numbers'!R42/'adjusted numbers'!P42</f>
        <v>0.87542955326460481</v>
      </c>
      <c r="S42" s="1">
        <v>6725</v>
      </c>
      <c r="T42" s="11">
        <f>'adjusted numbers'!T42/'adjusted numbers'!S42</f>
        <v>0.92973973999999993</v>
      </c>
      <c r="U42" s="11">
        <f>'adjusted numbers'!U42/'adjusted numbers'!S42</f>
        <v>0.85301110000000002</v>
      </c>
      <c r="V42" s="1">
        <v>7035</v>
      </c>
      <c r="W42" s="11">
        <f>'adjusted numbers'!W42/'adjusted numbers'!V42</f>
        <v>0.94099503999999989</v>
      </c>
      <c r="X42" s="11">
        <f>'adjusted numbers'!X42/'adjusted numbers'!V42</f>
        <v>0.88066809999999984</v>
      </c>
      <c r="Y42" s="1">
        <v>7016</v>
      </c>
      <c r="Z42" s="11">
        <f>'adjusted numbers'!Z42/'adjusted numbers'!Y42</f>
        <v>0.9571978699999999</v>
      </c>
      <c r="AA42" s="11">
        <f>'adjusted numbers'!AA42/'adjusted numbers'!Y42</f>
        <v>0.91163054999999993</v>
      </c>
      <c r="AB42" s="1">
        <v>7147</v>
      </c>
      <c r="AC42" s="11">
        <f>'adjusted numbers'!AC42/'adjusted numbers'!AB42</f>
        <v>0.95337902000000008</v>
      </c>
      <c r="AD42" s="11">
        <f>'adjusted numbers'!AD42/'adjusted numbers'!AB42</f>
        <v>0.90226669999999998</v>
      </c>
      <c r="AE42" s="1">
        <v>7392</v>
      </c>
      <c r="AF42" s="11">
        <f>'adjusted numbers'!AF42/'adjusted numbers'!AE42</f>
        <v>0.95416666000000006</v>
      </c>
      <c r="AG42" s="11">
        <f>'adjusted numbers'!AG42/'adjusted numbers'!AE42</f>
        <v>0.90814395000000003</v>
      </c>
      <c r="AH42" s="1">
        <f t="shared" si="0"/>
        <v>6550.8571428571431</v>
      </c>
    </row>
    <row r="43" spans="1:34" s="4" customFormat="1" x14ac:dyDescent="0.25">
      <c r="A43" s="4" t="s">
        <v>440</v>
      </c>
      <c r="B43" s="4" t="s">
        <v>433</v>
      </c>
      <c r="C43" t="s">
        <v>102</v>
      </c>
      <c r="D43" s="5">
        <f>SUM(D39:D42)</f>
        <v>21068</v>
      </c>
      <c r="E43" s="11">
        <f>'adjusted numbers'!E43/'adjusted numbers'!D43</f>
        <v>0.95192251281564444</v>
      </c>
      <c r="F43" s="11">
        <f>'adjusted numbers'!F43/'adjusted numbers'!D43</f>
        <v>0.8722898234288966</v>
      </c>
      <c r="G43" s="5">
        <f t="shared" ref="G43:AE43" si="7">SUM(G39:G42)</f>
        <v>20978</v>
      </c>
      <c r="H43" s="11">
        <f>'adjusted numbers'!H43/'adjusted numbers'!G43</f>
        <v>0.95885506244637231</v>
      </c>
      <c r="I43" s="11">
        <f>'adjusted numbers'!I43/'adjusted numbers'!G43</f>
        <v>0.8802554342644674</v>
      </c>
      <c r="J43" s="5">
        <f t="shared" si="7"/>
        <v>20399</v>
      </c>
      <c r="K43" s="11">
        <f>'adjusted numbers'!K43/'adjusted numbers'!J43</f>
        <v>0.95273083484484555</v>
      </c>
      <c r="L43" s="11">
        <f>'adjusted numbers'!L43/'adjusted numbers'!J43</f>
        <v>0.87316733663414892</v>
      </c>
      <c r="M43" s="5">
        <f t="shared" si="7"/>
        <v>19585</v>
      </c>
      <c r="N43" s="11">
        <f>'adjusted numbers'!N43/'adjusted numbers'!M43</f>
        <v>0.93773424049017096</v>
      </c>
      <c r="O43" s="11">
        <f>'adjusted numbers'!O43/'adjusted numbers'!M43</f>
        <v>0.85964166453918789</v>
      </c>
      <c r="P43" s="5">
        <f t="shared" si="7"/>
        <v>17466</v>
      </c>
      <c r="Q43" s="11">
        <f>'adjusted numbers'!Q43/'adjusted numbers'!P43</f>
        <v>0.93755870193404334</v>
      </c>
      <c r="R43" s="11">
        <f>'adjusted numbers'!R43/'adjusted numbers'!P43</f>
        <v>0.84744648643650522</v>
      </c>
      <c r="S43" s="5">
        <f t="shared" si="7"/>
        <v>20215</v>
      </c>
      <c r="T43" s="11">
        <f>'adjusted numbers'!T43/'adjusted numbers'!S43</f>
        <v>0.93368783531634925</v>
      </c>
      <c r="U43" s="11">
        <f>'adjusted numbers'!U43/'adjusted numbers'!S43</f>
        <v>0.84499132056146431</v>
      </c>
      <c r="V43" s="5">
        <f t="shared" si="7"/>
        <v>20976</v>
      </c>
      <c r="W43" s="11">
        <f>'adjusted numbers'!W43/'adjusted numbers'!V43</f>
        <v>0.94263818161613266</v>
      </c>
      <c r="X43" s="11">
        <f>'adjusted numbers'!X43/'adjusted numbers'!V43</f>
        <v>0.87651343352879474</v>
      </c>
      <c r="Y43" s="5">
        <f t="shared" si="7"/>
        <v>21228</v>
      </c>
      <c r="Z43" s="11">
        <f>'adjusted numbers'!Z43/'adjusted numbers'!Y43</f>
        <v>0.95046210902581485</v>
      </c>
      <c r="AA43" s="11">
        <f>'adjusted numbers'!AA43/'adjusted numbers'!Y43</f>
        <v>0.89734152312982851</v>
      </c>
      <c r="AB43" s="5">
        <f t="shared" si="7"/>
        <v>21544</v>
      </c>
      <c r="AC43" s="11">
        <f>'adjusted numbers'!AC43/'adjusted numbers'!AB43</f>
        <v>0.95633121924480136</v>
      </c>
      <c r="AD43" s="11">
        <f>'adjusted numbers'!AD43/'adjusted numbers'!AB43</f>
        <v>0.90623839364788339</v>
      </c>
      <c r="AE43" s="5">
        <f t="shared" si="7"/>
        <v>22143</v>
      </c>
      <c r="AF43" s="11">
        <f>'adjusted numbers'!AF43/'adjusted numbers'!AE43</f>
        <v>0.9591563759711873</v>
      </c>
      <c r="AG43" s="11">
        <f>'adjusted numbers'!AG43/'adjusted numbers'!AE43</f>
        <v>0.91186830886962023</v>
      </c>
      <c r="AH43" s="1">
        <f t="shared" si="0"/>
        <v>20098.142857142859</v>
      </c>
    </row>
    <row r="44" spans="1:34" x14ac:dyDescent="0.25">
      <c r="A44" t="s">
        <v>109</v>
      </c>
      <c r="B44" t="s">
        <v>110</v>
      </c>
      <c r="C44" t="s">
        <v>111</v>
      </c>
      <c r="D44" s="1">
        <v>2890</v>
      </c>
      <c r="E44" s="11">
        <f>'adjusted numbers'!E44/'adjusted numbers'!D44</f>
        <v>0.97339999999999993</v>
      </c>
      <c r="F44" s="11">
        <f>'adjusted numbers'!F44/'adjusted numbers'!D44</f>
        <v>0.91449999999999987</v>
      </c>
      <c r="G44" s="1">
        <v>2868</v>
      </c>
      <c r="H44" s="11">
        <f>'adjusted numbers'!H44/'adjusted numbers'!G44</f>
        <v>0.97130000000000005</v>
      </c>
      <c r="I44" s="11">
        <f>'adjusted numbers'!I44/'adjusted numbers'!G44</f>
        <v>0.91299999999999992</v>
      </c>
      <c r="J44" s="1">
        <v>2686</v>
      </c>
      <c r="K44" s="11">
        <f>'adjusted numbers'!K44/'adjusted numbers'!J44</f>
        <v>0.96779999999999999</v>
      </c>
      <c r="L44" s="11">
        <f>'adjusted numbers'!L44/'adjusted numbers'!J44</f>
        <v>0.90299999999999991</v>
      </c>
      <c r="M44" s="1">
        <v>2613</v>
      </c>
      <c r="N44" s="11">
        <f>'adjusted numbers'!N44/'adjusted numbers'!M44</f>
        <v>0.95659999999999989</v>
      </c>
      <c r="O44" s="11">
        <f>'adjusted numbers'!O44/'adjusted numbers'!M44</f>
        <v>0.89699999999999991</v>
      </c>
      <c r="P44" s="1">
        <v>2546</v>
      </c>
      <c r="Q44" s="11">
        <f>'adjusted numbers'!Q44/'adjusted numbers'!P44</f>
        <v>0.94776124000000006</v>
      </c>
      <c r="R44" s="11">
        <f>'adjusted numbers'!R44/'adjusted numbers'!P44</f>
        <v>0.88766694999999995</v>
      </c>
      <c r="S44" s="1">
        <v>2685</v>
      </c>
      <c r="T44" s="11">
        <f>'adjusted numbers'!T44/'adjusted numbers'!S44</f>
        <v>0.95385474000000003</v>
      </c>
      <c r="U44" s="11">
        <f>'adjusted numbers'!U44/'adjusted numbers'!S44</f>
        <v>0.87262569999999984</v>
      </c>
      <c r="V44" s="1">
        <v>2812</v>
      </c>
      <c r="W44" s="11">
        <f>'adjusted numbers'!W44/'adjusted numbers'!V44</f>
        <v>0.96440254999999997</v>
      </c>
      <c r="X44" s="11">
        <f>'adjusted numbers'!X44/'adjusted numbers'!V44</f>
        <v>0.9107396499999999</v>
      </c>
      <c r="Y44" s="1">
        <v>2512</v>
      </c>
      <c r="Z44" s="11">
        <f>'adjusted numbers'!Z44/'adjusted numbers'!Y44</f>
        <v>0.97046175000000001</v>
      </c>
      <c r="AA44" s="11">
        <f>'adjusted numbers'!AA44/'adjusted numbers'!Y44</f>
        <v>0.93550955000000002</v>
      </c>
      <c r="AB44" s="1">
        <v>2827</v>
      </c>
      <c r="AC44" s="11">
        <f>'adjusted numbers'!AC44/'adjusted numbers'!AB44</f>
        <v>0.96236295999999999</v>
      </c>
      <c r="AD44" s="11">
        <f>'adjusted numbers'!AD44/'adjusted numbers'!AB44</f>
        <v>0.90962155</v>
      </c>
      <c r="AE44" s="1">
        <v>3087</v>
      </c>
      <c r="AF44" s="11">
        <f>'adjusted numbers'!AF44/'adjusted numbers'!AE44</f>
        <v>0.96825402000000005</v>
      </c>
      <c r="AG44" s="11">
        <f>'adjusted numbers'!AG44/'adjusted numbers'!AE44</f>
        <v>0.91771950000000002</v>
      </c>
      <c r="AH44" s="1">
        <f t="shared" si="0"/>
        <v>2728.5714285714284</v>
      </c>
    </row>
    <row r="45" spans="1:34" x14ac:dyDescent="0.25">
      <c r="A45" t="s">
        <v>112</v>
      </c>
      <c r="B45" t="s">
        <v>113</v>
      </c>
      <c r="C45" t="s">
        <v>111</v>
      </c>
      <c r="D45" s="1">
        <v>5412</v>
      </c>
      <c r="E45" s="11">
        <f>'adjusted numbers'!E45/'adjusted numbers'!D45</f>
        <v>0.94409493717664406</v>
      </c>
      <c r="F45" s="11">
        <f>'adjusted numbers'!F45/'adjusted numbers'!D45</f>
        <v>0.83880118255727987</v>
      </c>
      <c r="G45" s="1">
        <v>5479</v>
      </c>
      <c r="H45" s="11">
        <f>'adjusted numbers'!H45/'adjusted numbers'!G45</f>
        <v>0.94659021719291858</v>
      </c>
      <c r="I45" s="11">
        <f>'adjusted numbers'!I45/'adjusted numbers'!G45</f>
        <v>0.84811972987771511</v>
      </c>
      <c r="J45" s="1">
        <v>6053</v>
      </c>
      <c r="K45" s="11">
        <f>'adjusted numbers'!K45/'adjusted numbers'!J45</f>
        <v>0.90648656864364796</v>
      </c>
      <c r="L45" s="11">
        <f>'adjusted numbers'!L45/'adjusted numbers'!J45</f>
        <v>0.76189335866512498</v>
      </c>
      <c r="M45" s="1">
        <v>5042</v>
      </c>
      <c r="N45" s="11">
        <f>'adjusted numbers'!N45/'adjusted numbers'!M45</f>
        <v>0.92288948829829398</v>
      </c>
      <c r="O45" s="11">
        <f>'adjusted numbers'!O45/'adjusted numbers'!M45</f>
        <v>0.82668375644585446</v>
      </c>
      <c r="P45" s="1">
        <v>4947</v>
      </c>
      <c r="Q45" s="11">
        <f>'adjusted numbers'!Q45/'adjusted numbers'!P45</f>
        <v>0.91481707000000012</v>
      </c>
      <c r="R45" s="11">
        <f>'adjusted numbers'!R45/'adjusted numbers'!P45</f>
        <v>0.81736410000000015</v>
      </c>
      <c r="S45" s="1">
        <v>5113</v>
      </c>
      <c r="T45" s="11">
        <f>'adjusted numbers'!T45/'adjusted numbers'!S45</f>
        <v>0.9229219500000001</v>
      </c>
      <c r="U45" s="11">
        <f>'adjusted numbers'!U45/'adjusted numbers'!S45</f>
        <v>0.83219244999999997</v>
      </c>
      <c r="V45" s="1">
        <v>5218</v>
      </c>
      <c r="W45" s="11">
        <f>'adjusted numbers'!W45/'adjusted numbers'!V45</f>
        <v>0.9488885199999999</v>
      </c>
      <c r="X45" s="11">
        <f>'adjusted numbers'!X45/'adjusted numbers'!V45</f>
        <v>0.88846304999999992</v>
      </c>
      <c r="Y45" s="1">
        <v>5245</v>
      </c>
      <c r="Z45" s="11">
        <f>'adjusted numbers'!Z45/'adjusted numbers'!Y45</f>
        <v>0.94861775999999998</v>
      </c>
      <c r="AA45" s="11">
        <f>'adjusted numbers'!AA45/'adjusted numbers'!Y45</f>
        <v>0.89122975000000004</v>
      </c>
      <c r="AB45" s="1">
        <v>5390</v>
      </c>
      <c r="AC45" s="11">
        <f>'adjusted numbers'!AC45/'adjusted numbers'!AB45</f>
        <v>0.94831171999999997</v>
      </c>
      <c r="AD45" s="11">
        <f>'adjusted numbers'!AD45/'adjusted numbers'!AB45</f>
        <v>0.88515774999999985</v>
      </c>
      <c r="AE45" s="1">
        <v>5637</v>
      </c>
      <c r="AF45" s="11">
        <f>'adjusted numbers'!AF45/'adjusted numbers'!AE45</f>
        <v>0.95827565999999986</v>
      </c>
      <c r="AG45" s="11">
        <f>'adjusted numbers'!AG45/'adjusted numbers'!AE45</f>
        <v>0.89693099999999992</v>
      </c>
      <c r="AH45" s="1">
        <f t="shared" si="0"/>
        <v>5323.4285714285716</v>
      </c>
    </row>
    <row r="46" spans="1:34" x14ac:dyDescent="0.25">
      <c r="A46" t="s">
        <v>114</v>
      </c>
      <c r="B46" t="s">
        <v>115</v>
      </c>
      <c r="C46" t="s">
        <v>111</v>
      </c>
      <c r="D46" s="1">
        <v>7456</v>
      </c>
      <c r="E46" s="11">
        <f>'adjusted numbers'!E46/'adjusted numbers'!D46</f>
        <v>0.94685839592274668</v>
      </c>
      <c r="F46" s="11">
        <f>'adjusted numbers'!F46/'adjusted numbers'!D46</f>
        <v>0.86181263412017162</v>
      </c>
      <c r="G46" s="1">
        <v>7215</v>
      </c>
      <c r="H46" s="11">
        <f>'adjusted numbers'!H46/'adjusted numbers'!G46</f>
        <v>0.94703750519750496</v>
      </c>
      <c r="I46" s="11">
        <f>'adjusted numbers'!I46/'adjusted numbers'!G46</f>
        <v>0.864737491337491</v>
      </c>
      <c r="J46" s="1">
        <v>7694</v>
      </c>
      <c r="K46" s="11">
        <f>'adjusted numbers'!K46/'adjusted numbers'!J46</f>
        <v>0.9232140759033014</v>
      </c>
      <c r="L46" s="11">
        <f>'adjusted numbers'!L46/'adjusted numbers'!J46</f>
        <v>0.82217494151286741</v>
      </c>
      <c r="M46" s="1">
        <v>6949</v>
      </c>
      <c r="N46" s="11">
        <f>'adjusted numbers'!N46/'adjusted numbers'!M46</f>
        <v>0.91408766729025803</v>
      </c>
      <c r="O46" s="11">
        <f>'adjusted numbers'!O46/'adjusted numbers'!M46</f>
        <v>0.83253381781551361</v>
      </c>
      <c r="P46" s="1">
        <v>6749</v>
      </c>
      <c r="Q46" s="11">
        <f>'adjusted numbers'!Q46/'adjusted numbers'!P46</f>
        <v>0.90966066000000012</v>
      </c>
      <c r="R46" s="11">
        <f>'adjusted numbers'!R46/'adjusted numbers'!P46</f>
        <v>0.82745590000000002</v>
      </c>
      <c r="S46" s="1">
        <v>6863</v>
      </c>
      <c r="T46" s="11">
        <f>'adjusted numbers'!T46/'adjusted numbers'!S46</f>
        <v>0.92340089000000003</v>
      </c>
      <c r="U46" s="11">
        <f>'adjusted numbers'!U46/'adjusted numbers'!S46</f>
        <v>0.8465686</v>
      </c>
      <c r="V46" s="1">
        <v>7290</v>
      </c>
      <c r="W46" s="11">
        <f>'adjusted numbers'!W46/'adjusted numbers'!V46</f>
        <v>0.92930000000000001</v>
      </c>
      <c r="X46" s="11">
        <f>'adjusted numbers'!X46/'adjusted numbers'!V46</f>
        <v>0.86050000000000004</v>
      </c>
      <c r="Y46" s="1">
        <v>6738</v>
      </c>
      <c r="Z46" s="11">
        <f>'adjusted numbers'!Z46/'adjusted numbers'!Y46</f>
        <v>0.94327696999999999</v>
      </c>
      <c r="AA46" s="11">
        <f>'adjusted numbers'!AA46/'adjusted numbers'!Y46</f>
        <v>0.90316120000000011</v>
      </c>
      <c r="AB46" s="1">
        <v>7511</v>
      </c>
      <c r="AC46" s="11">
        <f>'adjusted numbers'!AC46/'adjusted numbers'!AB46</f>
        <v>0.93569436000000006</v>
      </c>
      <c r="AD46" s="11">
        <f>'adjusted numbers'!AD46/'adjusted numbers'!AB46</f>
        <v>0.87817869999999998</v>
      </c>
      <c r="AE46" s="1">
        <v>7562</v>
      </c>
      <c r="AF46" s="11">
        <f>'adjusted numbers'!AF46/'adjusted numbers'!AE46</f>
        <v>0.94455173999999986</v>
      </c>
      <c r="AG46" s="11">
        <f>'adjusted numbers'!AG46/'adjusted numbers'!AE46</f>
        <v>0.88673634999999995</v>
      </c>
      <c r="AH46" s="1">
        <f t="shared" si="0"/>
        <v>7173.7142857142853</v>
      </c>
    </row>
    <row r="47" spans="1:34" x14ac:dyDescent="0.25">
      <c r="A47" t="s">
        <v>116</v>
      </c>
      <c r="B47" t="s">
        <v>117</v>
      </c>
      <c r="C47" t="s">
        <v>111</v>
      </c>
      <c r="D47" s="1">
        <v>1450</v>
      </c>
      <c r="E47" s="11">
        <f>'adjusted numbers'!E47/'adjusted numbers'!D47</f>
        <v>0.92859999999999998</v>
      </c>
      <c r="F47" s="11">
        <f>'adjusted numbers'!F47/'adjusted numbers'!D47</f>
        <v>0.81900000000000017</v>
      </c>
      <c r="G47" s="1">
        <v>1504</v>
      </c>
      <c r="H47" s="11">
        <f>'adjusted numbers'!H47/'adjusted numbers'!G47</f>
        <v>0.94259999999999999</v>
      </c>
      <c r="I47" s="11">
        <f>'adjusted numbers'!I47/'adjusted numbers'!G47</f>
        <v>0.84900000000000009</v>
      </c>
      <c r="J47" s="1">
        <v>1403</v>
      </c>
      <c r="K47" s="11">
        <f>'adjusted numbers'!K47/'adjusted numbers'!J47</f>
        <v>0.91879999999999995</v>
      </c>
      <c r="L47" s="11">
        <f>'adjusted numbers'!L47/'adjusted numbers'!J47</f>
        <v>0.81499999999999995</v>
      </c>
      <c r="M47" s="1">
        <v>1268</v>
      </c>
      <c r="N47" s="11">
        <f>'adjusted numbers'!N47/'adjusted numbers'!M47</f>
        <v>0.92789999999999995</v>
      </c>
      <c r="O47" s="11">
        <f>'adjusted numbers'!O47/'adjusted numbers'!M47</f>
        <v>0.84800000000000009</v>
      </c>
      <c r="P47" s="1">
        <v>1233</v>
      </c>
      <c r="Q47" s="11">
        <f>'adjusted numbers'!Q47/'adjusted numbers'!P47</f>
        <v>0.90973233999999992</v>
      </c>
      <c r="R47" s="11">
        <f>'adjusted numbers'!R47/'adjusted numbers'!P47</f>
        <v>0.82238444999999993</v>
      </c>
      <c r="S47" s="1">
        <v>1325</v>
      </c>
      <c r="T47" s="11">
        <f>'adjusted numbers'!T47/'adjusted numbers'!S47</f>
        <v>0.92233961999999992</v>
      </c>
      <c r="U47" s="11">
        <f>'adjusted numbers'!U47/'adjusted numbers'!S47</f>
        <v>0.83962265000000014</v>
      </c>
      <c r="V47" s="1">
        <v>1395</v>
      </c>
      <c r="W47" s="11">
        <f>'adjusted numbers'!W47/'adjusted numbers'!V47</f>
        <v>0.94430106999999996</v>
      </c>
      <c r="X47" s="11">
        <f>'adjusted numbers'!X47/'adjusted numbers'!V47</f>
        <v>0.87562725000000008</v>
      </c>
      <c r="Y47" s="1">
        <v>1187</v>
      </c>
      <c r="Z47" s="11">
        <f>'adjusted numbers'!Z47/'adjusted numbers'!Y47</f>
        <v>0.95695028000000015</v>
      </c>
      <c r="AA47" s="11">
        <f>'adjusted numbers'!AA47/'adjusted numbers'!Y47</f>
        <v>0.93807915000000008</v>
      </c>
      <c r="AB47" s="1">
        <v>1393</v>
      </c>
      <c r="AC47" s="11">
        <f>'adjusted numbers'!AC47/'adjusted numbers'!AB47</f>
        <v>0.93618093000000013</v>
      </c>
      <c r="AD47" s="11">
        <f>'adjusted numbers'!AD47/'adjusted numbers'!AB47</f>
        <v>0.87114145000000009</v>
      </c>
      <c r="AE47" s="1">
        <v>1461</v>
      </c>
      <c r="AF47" s="11">
        <f>'adjusted numbers'!AF47/'adjusted numbers'!AE47</f>
        <v>0.95352497000000003</v>
      </c>
      <c r="AG47" s="11">
        <f>'adjusted numbers'!AG47/'adjusted numbers'!AE47</f>
        <v>0.89219710000000008</v>
      </c>
      <c r="AH47" s="1">
        <f t="shared" si="0"/>
        <v>1368.2857142857142</v>
      </c>
    </row>
    <row r="48" spans="1:34" s="4" customFormat="1" x14ac:dyDescent="0.25">
      <c r="A48" s="4" t="s">
        <v>441</v>
      </c>
      <c r="B48" s="4" t="s">
        <v>433</v>
      </c>
      <c r="C48" t="s">
        <v>111</v>
      </c>
      <c r="D48" s="5">
        <f t="shared" ref="D48:AE48" si="8">SUM(D44:D47)</f>
        <v>17208</v>
      </c>
      <c r="E48" s="11">
        <f>'adjusted numbers'!E48/'adjusted numbers'!D48</f>
        <v>0.94890829846582969</v>
      </c>
      <c r="F48" s="11">
        <f>'adjusted numbers'!F48/'adjusted numbers'!D48</f>
        <v>0.85981648070664796</v>
      </c>
      <c r="G48" s="5">
        <f t="shared" si="8"/>
        <v>17066</v>
      </c>
      <c r="H48" s="11">
        <f>'adjusted numbers'!H48/'adjusted numbers'!G48</f>
        <v>0.9505802296964726</v>
      </c>
      <c r="I48" s="11">
        <f>'adjusted numbers'!I48/'adjusted numbers'!G48</f>
        <v>0.86612615727176834</v>
      </c>
      <c r="J48" s="5">
        <f t="shared" si="8"/>
        <v>17836</v>
      </c>
      <c r="K48" s="11">
        <f>'adjusted numbers'!K48/'adjusted numbers'!J48</f>
        <v>0.92390443485086338</v>
      </c>
      <c r="L48" s="11">
        <f>'adjusted numbers'!L48/'adjusted numbers'!J48</f>
        <v>0.81332459632204557</v>
      </c>
      <c r="M48" s="5">
        <f t="shared" si="8"/>
        <v>15872</v>
      </c>
      <c r="N48" s="11">
        <f>'adjusted numbers'!N48/'adjusted numbers'!M48</f>
        <v>0.92498595010080664</v>
      </c>
      <c r="O48" s="11">
        <f>'adjusted numbers'!O48/'adjusted numbers'!M48</f>
        <v>0.84252406754032261</v>
      </c>
      <c r="P48" s="5">
        <f t="shared" si="8"/>
        <v>15475</v>
      </c>
      <c r="Q48" s="11">
        <f>'adjusted numbers'!Q48/'adjusted numbers'!P48</f>
        <v>0.91758319430630053</v>
      </c>
      <c r="R48" s="11">
        <f>'adjusted numbers'!R48/'adjusted numbers'!P48</f>
        <v>0.83373183543457186</v>
      </c>
      <c r="S48" s="5">
        <f t="shared" si="8"/>
        <v>15986</v>
      </c>
      <c r="T48" s="11">
        <f>'adjusted numbers'!T48/'adjusted numbers'!S48</f>
        <v>0.92827475364819223</v>
      </c>
      <c r="U48" s="11">
        <f>'adjusted numbers'!U48/'adjusted numbers'!S48</f>
        <v>0.84577131955461027</v>
      </c>
      <c r="V48" s="5">
        <f t="shared" si="8"/>
        <v>16715</v>
      </c>
      <c r="W48" s="11">
        <f>'adjusted numbers'!W48/'adjusted numbers'!V48</f>
        <v>0.94257237574693387</v>
      </c>
      <c r="X48" s="11">
        <f>'adjusted numbers'!X48/'adjusted numbers'!V48</f>
        <v>0.87894376933592588</v>
      </c>
      <c r="Y48" s="5">
        <f t="shared" si="8"/>
        <v>15682</v>
      </c>
      <c r="Z48" s="11">
        <f>'adjusted numbers'!Z48/'adjusted numbers'!Y48</f>
        <v>0.95045276580920801</v>
      </c>
      <c r="AA48" s="11">
        <f>'adjusted numbers'!AA48/'adjusted numbers'!Y48</f>
        <v>0.90699529046040051</v>
      </c>
      <c r="AB48" s="5">
        <f t="shared" si="8"/>
        <v>17121</v>
      </c>
      <c r="AC48" s="11">
        <f>'adjusted numbers'!AC48/'adjusted numbers'!AB48</f>
        <v>0.94410960996261906</v>
      </c>
      <c r="AD48" s="11">
        <f>'adjusted numbers'!AD48/'adjusted numbers'!AB48</f>
        <v>0.88499507329595239</v>
      </c>
      <c r="AE48" s="5">
        <f t="shared" si="8"/>
        <v>17747</v>
      </c>
      <c r="AF48" s="11">
        <f>'adjusted numbers'!AF48/'adjusted numbers'!AE48</f>
        <v>0.95377248516425306</v>
      </c>
      <c r="AG48" s="11">
        <f>'adjusted numbers'!AG48/'adjusted numbers'!AE48</f>
        <v>0.89581339861948495</v>
      </c>
      <c r="AH48" s="1">
        <f t="shared" si="0"/>
        <v>16594</v>
      </c>
    </row>
    <row r="49" spans="1:34" x14ac:dyDescent="0.25">
      <c r="A49" t="s">
        <v>118</v>
      </c>
      <c r="B49" t="s">
        <v>119</v>
      </c>
      <c r="C49" t="s">
        <v>120</v>
      </c>
      <c r="D49" s="3">
        <v>1099</v>
      </c>
      <c r="E49" s="11">
        <f>'adjusted numbers'!E49/'adjusted numbers'!D49</f>
        <v>0.95350318471337592</v>
      </c>
      <c r="F49" s="11">
        <f>'adjusted numbers'!F49/'adjusted numbers'!D49</f>
        <v>0.86897179253867152</v>
      </c>
      <c r="G49" s="3">
        <v>1099</v>
      </c>
      <c r="H49" s="11">
        <f>'adjusted numbers'!H49/'adjusted numbers'!G49</f>
        <v>0.95095541401273875</v>
      </c>
      <c r="I49" s="11">
        <f>'adjusted numbers'!I49/'adjusted numbers'!G49</f>
        <v>0.86988171064604181</v>
      </c>
      <c r="J49" s="1">
        <v>1094</v>
      </c>
      <c r="K49" s="11">
        <f>'adjusted numbers'!K49/'adjusted numbers'!J49</f>
        <v>0.95589999999999997</v>
      </c>
      <c r="L49" s="11">
        <f>'adjusted numbers'!L49/'adjusted numbers'!J49</f>
        <v>0.87</v>
      </c>
      <c r="M49" s="1">
        <v>1069</v>
      </c>
      <c r="N49" s="11">
        <f>'adjusted numbers'!N49/'adjusted numbers'!M49</f>
        <v>0.94540000000000002</v>
      </c>
      <c r="O49" s="11">
        <f>'adjusted numbers'!O49/'adjusted numbers'!M49</f>
        <v>0.84699999999999998</v>
      </c>
      <c r="P49" s="1">
        <v>1020</v>
      </c>
      <c r="Q49" s="11">
        <f>'adjusted numbers'!Q49/'adjusted numbers'!P49</f>
        <v>0.93343140000000002</v>
      </c>
      <c r="R49" s="11">
        <f>'adjusted numbers'!R49/'adjusted numbers'!P49</f>
        <v>0.84705885000000003</v>
      </c>
      <c r="S49" s="1">
        <v>1012</v>
      </c>
      <c r="T49" s="11">
        <f>'adjusted numbers'!T49/'adjusted numbers'!S49</f>
        <v>0.94258893999999993</v>
      </c>
      <c r="U49" s="11">
        <f>'adjusted numbers'!U49/'adjusted numbers'!S49</f>
        <v>0.86462450000000002</v>
      </c>
      <c r="V49" s="1">
        <v>1043</v>
      </c>
      <c r="W49" s="11">
        <f>'adjusted numbers'!W49/'adjusted numbers'!V49</f>
        <v>0.95369129000000008</v>
      </c>
      <c r="X49" s="11">
        <f>'adjusted numbers'!X49/'adjusted numbers'!V49</f>
        <v>0.87583895</v>
      </c>
      <c r="Y49" s="1">
        <v>1089</v>
      </c>
      <c r="Z49" s="11">
        <f>'adjusted numbers'!Z49/'adjusted numbers'!Y49</f>
        <v>0.96657486000000004</v>
      </c>
      <c r="AA49" s="11">
        <f>'adjusted numbers'!AA49/'adjusted numbers'!Y49</f>
        <v>0.90036735000000001</v>
      </c>
      <c r="AB49" s="1">
        <v>1157</v>
      </c>
      <c r="AC49" s="11">
        <f>'adjusted numbers'!AC49/'adjusted numbers'!AB49</f>
        <v>0.96732932000000005</v>
      </c>
      <c r="AD49" s="11">
        <f>'adjusted numbers'!AD49/'adjusted numbers'!AB49</f>
        <v>0.91270530000000005</v>
      </c>
      <c r="AE49" s="1">
        <v>1099</v>
      </c>
      <c r="AF49" s="11">
        <f>'adjusted numbers'!AF49/'adjusted numbers'!AE49</f>
        <v>0.96114650000000001</v>
      </c>
      <c r="AG49" s="11">
        <f>'adjusted numbers'!AG49/'adjusted numbers'!AE49</f>
        <v>0.90627844999999996</v>
      </c>
      <c r="AH49" s="1">
        <f t="shared" si="0"/>
        <v>1062.2857142857142</v>
      </c>
    </row>
    <row r="50" spans="1:34" x14ac:dyDescent="0.25">
      <c r="A50" t="s">
        <v>121</v>
      </c>
      <c r="B50" t="s">
        <v>122</v>
      </c>
      <c r="C50" t="s">
        <v>120</v>
      </c>
      <c r="D50" s="3">
        <v>2242</v>
      </c>
      <c r="E50" s="11">
        <f>'adjusted numbers'!E50/'adjusted numbers'!D50</f>
        <v>0.95379125780553087</v>
      </c>
      <c r="F50" s="11">
        <f>'adjusted numbers'!F50/'adjusted numbers'!D50</f>
        <v>0.86819803746654778</v>
      </c>
      <c r="G50" s="3">
        <v>2242</v>
      </c>
      <c r="H50" s="11">
        <f>'adjusted numbers'!H50/'adjusted numbers'!G50</f>
        <v>0.94785905441570018</v>
      </c>
      <c r="I50" s="11">
        <f>'adjusted numbers'!I50/'adjusted numbers'!G50</f>
        <v>0.86173059768064231</v>
      </c>
      <c r="J50" s="1">
        <v>2106</v>
      </c>
      <c r="K50" s="11">
        <f>'adjusted numbers'!K50/'adjusted numbers'!J50</f>
        <v>0.96219999999999994</v>
      </c>
      <c r="L50" s="11">
        <f>'adjusted numbers'!L50/'adjusted numbers'!J50</f>
        <v>0.87999999999999989</v>
      </c>
      <c r="M50" s="1">
        <v>1997</v>
      </c>
      <c r="N50" s="11">
        <f>'adjusted numbers'!N50/'adjusted numbers'!M50</f>
        <v>0.95240000000000002</v>
      </c>
      <c r="O50" s="11">
        <f>'adjusted numbers'!O50/'adjusted numbers'!M50</f>
        <v>0.86550000000000005</v>
      </c>
      <c r="P50" s="1">
        <v>1995</v>
      </c>
      <c r="Q50" s="11">
        <f>'adjusted numbers'!Q50/'adjusted numbers'!P50</f>
        <v>0.95719296999999992</v>
      </c>
      <c r="R50" s="11">
        <f>'adjusted numbers'!R50/'adjusted numbers'!P50</f>
        <v>0.88421050000000001</v>
      </c>
      <c r="S50" s="1">
        <v>2085</v>
      </c>
      <c r="T50" s="11">
        <f>'adjusted numbers'!T50/'adjusted numbers'!S50</f>
        <v>0.95635492999999994</v>
      </c>
      <c r="U50" s="11">
        <f>'adjusted numbers'!U50/'adjusted numbers'!S50</f>
        <v>0.88968824999999996</v>
      </c>
      <c r="V50" s="1">
        <v>2135</v>
      </c>
      <c r="W50" s="11">
        <f>'adjusted numbers'!W50/'adjusted numbers'!V50</f>
        <v>0.96852464000000005</v>
      </c>
      <c r="X50" s="11">
        <f>'adjusted numbers'!X50/'adjusted numbers'!V50</f>
        <v>0.91498834999999989</v>
      </c>
      <c r="Y50" s="1">
        <v>2176</v>
      </c>
      <c r="Z50" s="11">
        <f>'adjusted numbers'!Z50/'adjusted numbers'!Y50</f>
        <v>0.96847424000000004</v>
      </c>
      <c r="AA50" s="11">
        <f>'adjusted numbers'!AA50/'adjusted numbers'!Y50</f>
        <v>0.92578125</v>
      </c>
      <c r="AB50" s="1">
        <v>2263</v>
      </c>
      <c r="AC50" s="11">
        <f>'adjusted numbers'!AC50/'adjusted numbers'!AB50</f>
        <v>0.96906763000000007</v>
      </c>
      <c r="AD50" s="11">
        <f>'adjusted numbers'!AD50/'adjusted numbers'!AB50</f>
        <v>0.92598320000000001</v>
      </c>
      <c r="AE50" s="1">
        <v>2510</v>
      </c>
      <c r="AF50" s="11">
        <f>'adjusted numbers'!AF50/'adjusted numbers'!AE50</f>
        <v>0.95035851999999998</v>
      </c>
      <c r="AG50" s="11">
        <f>'adjusted numbers'!AG50/'adjusted numbers'!AE50</f>
        <v>0.89940235000000013</v>
      </c>
      <c r="AH50" s="1">
        <f t="shared" si="0"/>
        <v>2114.5714285714284</v>
      </c>
    </row>
    <row r="51" spans="1:34" x14ac:dyDescent="0.25">
      <c r="A51" t="s">
        <v>123</v>
      </c>
      <c r="B51" t="s">
        <v>124</v>
      </c>
      <c r="C51" t="s">
        <v>120</v>
      </c>
      <c r="D51" s="1">
        <v>1151</v>
      </c>
      <c r="E51" s="11">
        <f>'adjusted numbers'!E51/'adjusted numbers'!D51</f>
        <v>0.96219999999999994</v>
      </c>
      <c r="F51" s="11">
        <f>'adjusted numbers'!F51/'adjusted numbers'!D51</f>
        <v>0.87649999999999995</v>
      </c>
      <c r="G51" s="1">
        <v>1177</v>
      </c>
      <c r="H51" s="11">
        <f>'adjusted numbers'!H51/'adjusted numbers'!G51</f>
        <v>0.95870000000000011</v>
      </c>
      <c r="I51" s="11">
        <f>'adjusted numbers'!I51/'adjusted numbers'!G51</f>
        <v>0.86750000000000005</v>
      </c>
      <c r="J51" s="1">
        <v>1172</v>
      </c>
      <c r="K51" s="11">
        <f>'adjusted numbers'!K51/'adjusted numbers'!J51</f>
        <v>0.94750000000000001</v>
      </c>
      <c r="L51" s="11">
        <f>'adjusted numbers'!L51/'adjusted numbers'!J51</f>
        <v>0.8630000000000001</v>
      </c>
      <c r="M51" s="1">
        <v>1093</v>
      </c>
      <c r="N51" s="11">
        <f>'adjusted numbers'!N51/'adjusted numbers'!M51</f>
        <v>0.93630000000000002</v>
      </c>
      <c r="O51" s="11">
        <f>'adjusted numbers'!O51/'adjusted numbers'!M51</f>
        <v>0.83699999999999997</v>
      </c>
      <c r="P51" s="1">
        <v>1039</v>
      </c>
      <c r="Q51" s="11">
        <f>'adjusted numbers'!Q51/'adjusted numbers'!P51</f>
        <v>0.93532245000000003</v>
      </c>
      <c r="R51" s="11">
        <f>'adjusted numbers'!R51/'adjusted numbers'!P51</f>
        <v>0.85659289999999988</v>
      </c>
      <c r="S51" s="1">
        <v>1211</v>
      </c>
      <c r="T51" s="11">
        <f>'adjusted numbers'!T51/'adjusted numbers'!S51</f>
        <v>0.95260117999999994</v>
      </c>
      <c r="U51" s="11">
        <f>'adjusted numbers'!U51/'adjusted numbers'!S51</f>
        <v>0.89347650000000001</v>
      </c>
      <c r="V51" s="1">
        <v>1190</v>
      </c>
      <c r="W51" s="11">
        <f>'adjusted numbers'!W51/'adjusted numbers'!V51</f>
        <v>0.96294115999999996</v>
      </c>
      <c r="X51" s="11">
        <f>'adjusted numbers'!X51/'adjusted numbers'!V51</f>
        <v>0.92310924999999999</v>
      </c>
      <c r="Y51" s="1">
        <v>1239</v>
      </c>
      <c r="Z51" s="11">
        <f>'adjusted numbers'!Z51/'adjusted numbers'!Y51</f>
        <v>0.95932208999999991</v>
      </c>
      <c r="AA51" s="11">
        <f>'adjusted numbers'!AA51/'adjusted numbers'!Y51</f>
        <v>0.92211464999999992</v>
      </c>
      <c r="AB51" s="1">
        <v>1187</v>
      </c>
      <c r="AC51" s="11">
        <f>'adjusted numbers'!AC51/'adjusted numbers'!AB51</f>
        <v>0.97228308000000008</v>
      </c>
      <c r="AD51" s="11">
        <f>'adjusted numbers'!AD51/'adjusted numbers'!AB51</f>
        <v>0.90985680000000002</v>
      </c>
      <c r="AE51" s="1">
        <v>1178</v>
      </c>
      <c r="AF51" s="11">
        <f>'adjusted numbers'!AF51/'adjusted numbers'!AE51</f>
        <v>0.96553480000000003</v>
      </c>
      <c r="AG51" s="11">
        <f>'adjusted numbers'!AG51/'adjusted numbers'!AE51</f>
        <v>0.91977929999999997</v>
      </c>
      <c r="AH51" s="1">
        <f t="shared" si="0"/>
        <v>1147.5714285714287</v>
      </c>
    </row>
    <row r="52" spans="1:34" x14ac:dyDescent="0.25">
      <c r="A52" t="s">
        <v>125</v>
      </c>
      <c r="B52" t="s">
        <v>126</v>
      </c>
      <c r="C52" t="s">
        <v>120</v>
      </c>
      <c r="D52" s="1">
        <v>3538</v>
      </c>
      <c r="E52" s="11">
        <f>'adjusted numbers'!E52/'adjusted numbers'!D52</f>
        <v>0.93070000000000008</v>
      </c>
      <c r="F52" s="11">
        <f>'adjusted numbers'!F52/'adjusted numbers'!D52</f>
        <v>0.83950000000000014</v>
      </c>
      <c r="G52" s="1">
        <v>3359</v>
      </c>
      <c r="H52" s="11">
        <f>'adjusted numbers'!H52/'adjusted numbers'!G52</f>
        <v>0.91880000000000006</v>
      </c>
      <c r="I52" s="11">
        <f>'adjusted numbers'!I52/'adjusted numbers'!G52</f>
        <v>0.82450000000000001</v>
      </c>
      <c r="J52" s="1">
        <v>3403</v>
      </c>
      <c r="K52" s="11">
        <f>'adjusted numbers'!K52/'adjusted numbers'!J52</f>
        <v>0.90900000000000003</v>
      </c>
      <c r="L52" s="11">
        <f>'adjusted numbers'!L52/'adjusted numbers'!J52</f>
        <v>0.82250000000000001</v>
      </c>
      <c r="M52" s="1">
        <v>3244</v>
      </c>
      <c r="N52" s="11">
        <f>'adjusted numbers'!N52/'adjusted numbers'!M52</f>
        <v>0.90200000000000002</v>
      </c>
      <c r="O52" s="11">
        <f>'adjusted numbers'!O52/'adjusted numbers'!M52</f>
        <v>0.8095</v>
      </c>
      <c r="P52" s="1">
        <v>3053</v>
      </c>
      <c r="Q52" s="11">
        <f>'adjusted numbers'!Q52/'adjusted numbers'!P52</f>
        <v>0.92961017000000001</v>
      </c>
      <c r="R52" s="11">
        <f>'adjusted numbers'!R52/'adjusted numbers'!P52</f>
        <v>0.85768089999999997</v>
      </c>
      <c r="S52" s="1">
        <v>3000</v>
      </c>
      <c r="T52" s="11">
        <f>'adjusted numbers'!T52/'adjusted numbers'!S52</f>
        <v>0.93420000000000014</v>
      </c>
      <c r="U52" s="11">
        <f>'adjusted numbers'!U52/'adjusted numbers'!S52</f>
        <v>0.8736666500000001</v>
      </c>
      <c r="V52" s="1">
        <v>1848</v>
      </c>
      <c r="W52" s="11">
        <f>'adjusted numbers'!W52/'adjusted numbers'!V52</f>
        <v>0.92537881</v>
      </c>
      <c r="X52" s="11">
        <f>'adjusted numbers'!X52/'adjusted numbers'!V52</f>
        <v>0.86282470000000011</v>
      </c>
      <c r="Y52" s="1">
        <v>1872</v>
      </c>
      <c r="Z52" s="11">
        <f>'adjusted numbers'!Z52/'adjusted numbers'!Y52</f>
        <v>0.95363249000000005</v>
      </c>
      <c r="AA52" s="11">
        <f>'adjusted numbers'!AA52/'adjusted numbers'!Y52</f>
        <v>0.90384619999999993</v>
      </c>
      <c r="AB52" s="1">
        <v>1881</v>
      </c>
      <c r="AC52" s="11">
        <f>'adjusted numbers'!AC52/'adjusted numbers'!AB52</f>
        <v>0.94864436000000008</v>
      </c>
      <c r="AD52" s="11">
        <f>'adjusted numbers'!AD52/'adjusted numbers'!AB52</f>
        <v>0.90324300000000002</v>
      </c>
      <c r="AE52" s="1">
        <v>1918</v>
      </c>
      <c r="AF52" s="11">
        <f>'adjusted numbers'!AF52/'adjusted numbers'!AE52</f>
        <v>0.95218979000000004</v>
      </c>
      <c r="AG52" s="11">
        <f>'adjusted numbers'!AG52/'adjusted numbers'!AE52</f>
        <v>0.90823774999999995</v>
      </c>
      <c r="AH52" s="1">
        <f t="shared" si="0"/>
        <v>3063.5714285714284</v>
      </c>
    </row>
    <row r="53" spans="1:34" x14ac:dyDescent="0.25">
      <c r="A53" t="s">
        <v>127</v>
      </c>
      <c r="B53" t="s">
        <v>128</v>
      </c>
      <c r="C53" t="s">
        <v>120</v>
      </c>
      <c r="D53" s="1">
        <v>4960</v>
      </c>
      <c r="E53" s="11">
        <f>'adjusted numbers'!E53/'adjusted numbers'!D53</f>
        <v>0.96019780241935437</v>
      </c>
      <c r="F53" s="11">
        <f>'adjusted numbers'!F53/'adjusted numbers'!D53</f>
        <v>0.89699042338709645</v>
      </c>
      <c r="G53" s="1">
        <v>4827</v>
      </c>
      <c r="H53" s="11">
        <f>'adjusted numbers'!H53/'adjusted numbers'!G53</f>
        <v>0.96915968510461981</v>
      </c>
      <c r="I53" s="11">
        <f>'adjusted numbers'!I53/'adjusted numbers'!G53</f>
        <v>0.91047234307023006</v>
      </c>
      <c r="J53" s="1">
        <v>5369</v>
      </c>
      <c r="K53" s="11">
        <f>'adjusted numbers'!K53/'adjusted numbers'!J53</f>
        <v>0.95882242503259429</v>
      </c>
      <c r="L53" s="11">
        <f>'adjusted numbers'!L53/'adjusted numbers'!J53</f>
        <v>0.8905250512199665</v>
      </c>
      <c r="M53" s="1">
        <v>5090</v>
      </c>
      <c r="N53" s="11">
        <f>'adjusted numbers'!N53/'adjusted numbers'!M53</f>
        <v>0.94477660117878215</v>
      </c>
      <c r="O53" s="11">
        <f>'adjusted numbers'!O53/'adjusted numbers'!M53</f>
        <v>0.88121168958742635</v>
      </c>
      <c r="P53" s="1">
        <v>4912</v>
      </c>
      <c r="Q53" s="11">
        <f>'adjusted numbers'!Q53/'adjusted numbers'!P53</f>
        <v>0.93914900000000012</v>
      </c>
      <c r="R53" s="11">
        <f>'adjusted numbers'!R53/'adjusted numbers'!P53</f>
        <v>0.87876625000000019</v>
      </c>
      <c r="S53" s="1">
        <v>4937</v>
      </c>
      <c r="T53" s="11">
        <f>'adjusted numbers'!T53/'adjusted numbers'!S53</f>
        <v>0.94683010000000012</v>
      </c>
      <c r="U53" s="11">
        <f>'adjusted numbers'!U53/'adjusted numbers'!S53</f>
        <v>0.89558440000000006</v>
      </c>
      <c r="V53" s="1">
        <v>5340</v>
      </c>
      <c r="W53" s="11">
        <f>'adjusted numbers'!W53/'adjusted numbers'!V53</f>
        <v>0.95818354000000006</v>
      </c>
      <c r="X53" s="11">
        <f>'adjusted numbers'!X53/'adjusted numbers'!V53</f>
        <v>0.91132959999999996</v>
      </c>
      <c r="Y53" s="1">
        <v>5436</v>
      </c>
      <c r="Z53" s="11">
        <f>'adjusted numbers'!Z53/'adjusted numbers'!Y53</f>
        <v>0.96574689999999996</v>
      </c>
      <c r="AA53" s="11">
        <f>'adjusted numbers'!AA53/'adjusted numbers'!Y53</f>
        <v>0.94048935000000011</v>
      </c>
      <c r="AB53" s="6">
        <v>5188</v>
      </c>
      <c r="AC53" s="11">
        <f>'adjusted numbers'!AC53/'adjusted numbers'!AB53</f>
        <v>0.95898226676946796</v>
      </c>
      <c r="AD53" s="11">
        <f>'adjusted numbers'!AD53/'adjusted numbers'!AB53</f>
        <v>0.92434464148033924</v>
      </c>
      <c r="AE53" s="2">
        <v>5644</v>
      </c>
      <c r="AF53" s="11">
        <f>'adjusted numbers'!AF53/'adjusted numbers'!AE53</f>
        <v>0.97172217000000016</v>
      </c>
      <c r="AG53" s="11">
        <f>'adjusted numbers'!AG53/'adjusted numbers'!AE53</f>
        <v>0.93949324999999995</v>
      </c>
      <c r="AH53" s="1">
        <f t="shared" si="0"/>
        <v>5062.1428571428569</v>
      </c>
    </row>
    <row r="54" spans="1:34" x14ac:dyDescent="0.25">
      <c r="A54" t="s">
        <v>129</v>
      </c>
      <c r="B54" t="s">
        <v>467</v>
      </c>
      <c r="C54" t="s">
        <v>120</v>
      </c>
      <c r="D54" s="3">
        <v>1559</v>
      </c>
      <c r="E54" s="11">
        <f>'adjusted numbers'!E54/'adjusted numbers'!D54</f>
        <v>0.95465041693393193</v>
      </c>
      <c r="F54" s="11">
        <f>'adjusted numbers'!F54/'adjusted numbers'!D54</f>
        <v>0.90314304041051952</v>
      </c>
      <c r="G54" s="3">
        <v>1559</v>
      </c>
      <c r="H54" s="11">
        <f>'adjusted numbers'!H54/'adjusted numbers'!G54</f>
        <v>0.95060936497754966</v>
      </c>
      <c r="I54" s="11">
        <f>'adjusted numbers'!I54/'adjusted numbers'!G54</f>
        <v>0.8941629249518922</v>
      </c>
      <c r="J54" s="3">
        <v>1559</v>
      </c>
      <c r="K54" s="11">
        <f>'adjusted numbers'!K54/'adjusted numbers'!J54</f>
        <v>0.9429762668377164</v>
      </c>
      <c r="L54" s="11">
        <f>'adjusted numbers'!L54/'adjusted numbers'!J54</f>
        <v>0.87812700449005776</v>
      </c>
      <c r="M54" s="3">
        <v>1559</v>
      </c>
      <c r="N54" s="11">
        <f>'adjusted numbers'!N54/'adjusted numbers'!M54</f>
        <v>0.93758819756254008</v>
      </c>
      <c r="O54" s="11">
        <f>'adjusted numbers'!O54/'adjusted numbers'!M54</f>
        <v>0.86658114175753687</v>
      </c>
      <c r="P54" s="3">
        <v>1559</v>
      </c>
      <c r="Q54" s="11">
        <f>'adjusted numbers'!Q54/'adjusted numbers'!P54</f>
        <v>0.91783194355356001</v>
      </c>
      <c r="R54" s="11">
        <f>'adjusted numbers'!R54/'adjusted numbers'!P54</f>
        <v>0.82424631173829377</v>
      </c>
      <c r="S54" s="3">
        <v>1559</v>
      </c>
      <c r="T54" s="11">
        <f>'adjusted numbers'!T54/'adjusted numbers'!S54</f>
        <v>0.94701731879409889</v>
      </c>
      <c r="U54" s="11">
        <f>'adjusted numbers'!U54/'adjusted numbers'!S54</f>
        <v>0.88678640153944832</v>
      </c>
      <c r="V54" s="1">
        <v>1429</v>
      </c>
      <c r="W54" s="11">
        <f>'adjusted numbers'!W54/'adjusted numbers'!V54</f>
        <v>0.9255423372988103</v>
      </c>
      <c r="X54" s="11">
        <f>'adjusted numbers'!X54/'adjusted numbers'!V54</f>
        <v>0.87718684394681601</v>
      </c>
      <c r="Y54" s="1">
        <v>1471</v>
      </c>
      <c r="Z54" s="11">
        <f>'adjusted numbers'!Z54/'adjusted numbers'!Y54</f>
        <v>0.95384092454112845</v>
      </c>
      <c r="AA54" s="11">
        <f>'adjusted numbers'!AA54/'adjusted numbers'!Y54</f>
        <v>0.91638341264445955</v>
      </c>
      <c r="AB54" s="1">
        <v>1499</v>
      </c>
      <c r="AC54" s="11">
        <f>'adjusted numbers'!AC54/'adjusted numbers'!AB54</f>
        <v>0.97011340893929288</v>
      </c>
      <c r="AD54" s="11">
        <f>'adjusted numbers'!AD54/'adjusted numbers'!AB54</f>
        <v>0.93829219479653103</v>
      </c>
      <c r="AE54" s="1">
        <v>1489</v>
      </c>
      <c r="AF54" s="11">
        <f>'adjusted numbers'!AF54/'adjusted numbers'!AE54</f>
        <v>0.96662189388851572</v>
      </c>
      <c r="AG54" s="11">
        <f>'adjusted numbers'!AG54/'adjusted numbers'!AE54</f>
        <v>0.93049026192075224</v>
      </c>
      <c r="AH54" s="1">
        <f t="shared" si="0"/>
        <v>1540.4285714285713</v>
      </c>
    </row>
    <row r="55" spans="1:34" s="4" customFormat="1" x14ac:dyDescent="0.25">
      <c r="A55" s="4" t="s">
        <v>442</v>
      </c>
      <c r="B55" s="4" t="s">
        <v>433</v>
      </c>
      <c r="C55" t="s">
        <v>120</v>
      </c>
      <c r="D55" s="5">
        <f>SUM(D49:D54)</f>
        <v>14549</v>
      </c>
      <c r="E55" s="11">
        <f>'adjusted numbers'!E55/'adjusted numbers'!D55</f>
        <v>0.95109560107223856</v>
      </c>
      <c r="F55" s="11">
        <f>'adjusted numbers'!F55/'adjusted numbers'!D55</f>
        <v>0.87549487937315273</v>
      </c>
      <c r="G55" s="5">
        <f t="shared" ref="G55:AE55" si="9">SUM(G49:G54)</f>
        <v>14263</v>
      </c>
      <c r="H55" s="11">
        <f>'adjusted numbers'!H55/'adjusted numbers'!G55</f>
        <v>0.94965805931430969</v>
      </c>
      <c r="I55" s="11">
        <f>'adjusted numbers'!I55/'adjusted numbers'!G55</f>
        <v>0.87410734067166795</v>
      </c>
      <c r="J55" s="5">
        <f t="shared" si="9"/>
        <v>14703</v>
      </c>
      <c r="K55" s="11">
        <f>'adjusted numbers'!K55/'adjusted numbers'!J55</f>
        <v>0.94497465823301352</v>
      </c>
      <c r="L55" s="11">
        <f>'adjusted numbers'!L55/'adjusted numbers'!J55</f>
        <v>0.86823726450384286</v>
      </c>
      <c r="M55" s="5">
        <f t="shared" si="9"/>
        <v>14052</v>
      </c>
      <c r="N55" s="11">
        <f>'adjusted numbers'!N55/'adjusted numbers'!M55</f>
        <v>0.93457530600626249</v>
      </c>
      <c r="O55" s="11">
        <f>'adjusted numbers'!O55/'adjusted numbers'!M55</f>
        <v>0.85475896669513241</v>
      </c>
      <c r="P55" s="5">
        <f t="shared" si="9"/>
        <v>13578</v>
      </c>
      <c r="Q55" s="11">
        <f>'adjusted numbers'!Q55/'adjusted numbers'!P55</f>
        <v>0.93648547398070403</v>
      </c>
      <c r="R55" s="11">
        <f>'adjusted numbers'!R55/'adjusted numbers'!P55</f>
        <v>0.86448664054352631</v>
      </c>
      <c r="S55" s="5">
        <f t="shared" si="9"/>
        <v>13804</v>
      </c>
      <c r="T55" s="11">
        <f>'adjusted numbers'!T55/'adjusted numbers'!S55</f>
        <v>0.94574038459939158</v>
      </c>
      <c r="U55" s="11">
        <f>'adjusted numbers'!U55/'adjusted numbers'!S55</f>
        <v>0.88648219136119977</v>
      </c>
      <c r="V55" s="5">
        <f t="shared" si="9"/>
        <v>12985</v>
      </c>
      <c r="W55" s="11">
        <f>'adjusted numbers'!W55/'adjusted numbers'!V55</f>
        <v>0.95169813221024258</v>
      </c>
      <c r="X55" s="11">
        <f>'adjusted numbers'!X55/'adjusted numbers'!V55</f>
        <v>0.89949944314208696</v>
      </c>
      <c r="Y55" s="5">
        <f t="shared" si="9"/>
        <v>13283</v>
      </c>
      <c r="Z55" s="11">
        <f>'adjusted numbers'!Z55/'adjusted numbers'!Y55</f>
        <v>0.96263646826545202</v>
      </c>
      <c r="AA55" s="11">
        <f>'adjusted numbers'!AA55/'adjusted numbers'!Y55</f>
        <v>0.9252428132575472</v>
      </c>
      <c r="AB55" s="5">
        <f t="shared" si="9"/>
        <v>13175</v>
      </c>
      <c r="AC55" s="11">
        <f>'adjusted numbers'!AC55/'adjusted numbers'!AB55</f>
        <v>0.96243644228083491</v>
      </c>
      <c r="AD55" s="11">
        <f>'adjusted numbers'!AD55/'adjusted numbers'!AB55</f>
        <v>0.92087287425426934</v>
      </c>
      <c r="AE55" s="5">
        <f t="shared" si="9"/>
        <v>13838</v>
      </c>
      <c r="AF55" s="11">
        <f>'adjusted numbers'!AF55/'adjusted numbers'!AE55</f>
        <v>0.96322444195693024</v>
      </c>
      <c r="AG55" s="11">
        <f>'adjusted numbers'!AG55/'adjusted numbers'!AE55</f>
        <v>0.92260441089391521</v>
      </c>
      <c r="AH55" s="1">
        <f t="shared" si="0"/>
        <v>13990.571428571429</v>
      </c>
    </row>
    <row r="56" spans="1:34" x14ac:dyDescent="0.25">
      <c r="A56" t="s">
        <v>131</v>
      </c>
      <c r="B56" t="s">
        <v>132</v>
      </c>
      <c r="C56" t="s">
        <v>133</v>
      </c>
      <c r="D56" s="1">
        <v>2308</v>
      </c>
      <c r="E56" s="11">
        <f>'adjusted numbers'!E56/'adjusted numbers'!D56</f>
        <v>0.97618847487001714</v>
      </c>
      <c r="F56" s="11">
        <f>'adjusted numbers'!F56/'adjusted numbers'!D56</f>
        <v>0.93438929809358739</v>
      </c>
      <c r="G56" s="1">
        <v>2434</v>
      </c>
      <c r="H56" s="11">
        <f>'adjusted numbers'!H56/'adjusted numbers'!G56</f>
        <v>0.9591172966310596</v>
      </c>
      <c r="I56" s="11">
        <f>'adjusted numbers'!I56/'adjusted numbers'!G56</f>
        <v>0.90199034511092835</v>
      </c>
      <c r="J56" s="1">
        <v>2638</v>
      </c>
      <c r="K56" s="11">
        <f>'adjusted numbers'!K56/'adjusted numbers'!J56</f>
        <v>0.95086387414708096</v>
      </c>
      <c r="L56" s="11">
        <f>'adjusted numbers'!L56/'adjusted numbers'!J56</f>
        <v>0.882300227445034</v>
      </c>
      <c r="M56" s="1">
        <v>2449</v>
      </c>
      <c r="N56" s="11">
        <f>'adjusted numbers'!N56/'adjusted numbers'!M56</f>
        <v>0.94258485095957534</v>
      </c>
      <c r="O56" s="11">
        <f>'adjusted numbers'!O56/'adjusted numbers'!M56</f>
        <v>0.88567619436504708</v>
      </c>
      <c r="P56" s="1">
        <v>2455</v>
      </c>
      <c r="Q56" s="11">
        <f>'adjusted numbers'!Q56/'adjusted numbers'!P56</f>
        <v>0.93213850000000009</v>
      </c>
      <c r="R56" s="11">
        <f>'adjusted numbers'!R56/'adjusted numbers'!P56</f>
        <v>0.87087574999999995</v>
      </c>
      <c r="S56" s="1">
        <v>2501</v>
      </c>
      <c r="T56" s="11">
        <f>'adjusted numbers'!T56/'adjusted numbers'!S56</f>
        <v>0.93086764999999994</v>
      </c>
      <c r="U56" s="11">
        <f>'adjusted numbers'!U56/'adjusted numbers'!S56</f>
        <v>0.84766090000000005</v>
      </c>
      <c r="V56" s="1">
        <v>2211</v>
      </c>
      <c r="W56" s="11">
        <f>'adjusted numbers'!W56/'adjusted numbers'!V56</f>
        <v>0.94332877000000015</v>
      </c>
      <c r="X56" s="11">
        <f>'adjusted numbers'!X56/'adjusted numbers'!V56</f>
        <v>0.87697875000000003</v>
      </c>
      <c r="Y56" s="1">
        <v>2444</v>
      </c>
      <c r="Z56" s="11">
        <f>'adjusted numbers'!Z56/'adjusted numbers'!Y56</f>
        <v>0.93727495999999988</v>
      </c>
      <c r="AA56" s="11">
        <f>'adjusted numbers'!AA56/'adjusted numbers'!Y56</f>
        <v>0.86026999999999998</v>
      </c>
      <c r="AB56" s="1">
        <v>2378</v>
      </c>
      <c r="AC56" s="11">
        <f>'adjusted numbers'!AC56/'adjusted numbers'!AB56</f>
        <v>0.93641710999999994</v>
      </c>
      <c r="AD56" s="11">
        <f>'adjusted numbers'!AD56/'adjusted numbers'!AB56</f>
        <v>0.86291000000000007</v>
      </c>
      <c r="AE56" s="1">
        <v>2715</v>
      </c>
      <c r="AF56" s="11">
        <f>'adjusted numbers'!AF56/'adjusted numbers'!AE56</f>
        <v>0.94559851999999989</v>
      </c>
      <c r="AG56" s="11">
        <f>'adjusted numbers'!AG56/'adjusted numbers'!AE56</f>
        <v>0.89097605000000002</v>
      </c>
      <c r="AH56" s="1">
        <f t="shared" si="0"/>
        <v>2428</v>
      </c>
    </row>
    <row r="57" spans="1:34" x14ac:dyDescent="0.25">
      <c r="A57" t="s">
        <v>134</v>
      </c>
      <c r="B57" t="s">
        <v>135</v>
      </c>
      <c r="C57" t="s">
        <v>133</v>
      </c>
      <c r="D57" s="1">
        <v>6092</v>
      </c>
      <c r="E57" s="11">
        <f>'adjusted numbers'!E57/'adjusted numbers'!D57</f>
        <v>0.92909500984898263</v>
      </c>
      <c r="F57" s="11">
        <f>'adjusted numbers'!F57/'adjusted numbers'!D57</f>
        <v>0.84105523637557489</v>
      </c>
      <c r="G57" s="1">
        <v>5154</v>
      </c>
      <c r="H57" s="11">
        <f>'adjusted numbers'!H57/'adjusted numbers'!G57</f>
        <v>0.93016257275902203</v>
      </c>
      <c r="I57" s="11">
        <f>'adjusted numbers'!I57/'adjusted numbers'!G57</f>
        <v>0.85130607295304606</v>
      </c>
      <c r="J57" s="1">
        <v>4519</v>
      </c>
      <c r="K57" s="11">
        <f>'adjusted numbers'!K57/'adjusted numbers'!J57</f>
        <v>0.91354465589732214</v>
      </c>
      <c r="L57" s="11">
        <f>'adjusted numbers'!L57/'adjusted numbers'!J57</f>
        <v>0.83416740429298497</v>
      </c>
      <c r="M57" s="1">
        <v>4539</v>
      </c>
      <c r="N57" s="11">
        <f>'adjusted numbers'!N57/'adjusted numbers'!M57</f>
        <v>0.89479966953073387</v>
      </c>
      <c r="O57" s="11">
        <f>'adjusted numbers'!O57/'adjusted numbers'!M57</f>
        <v>0.8268217669090111</v>
      </c>
      <c r="P57" s="1">
        <v>5867</v>
      </c>
      <c r="Q57" s="11">
        <f>'adjusted numbers'!Q57/'adjusted numbers'!P57</f>
        <v>0.87305269000000008</v>
      </c>
      <c r="R57" s="11">
        <f>'adjusted numbers'!R57/'adjusted numbers'!P57</f>
        <v>0.79614794999999994</v>
      </c>
      <c r="S57" s="1">
        <v>5922</v>
      </c>
      <c r="T57" s="11">
        <f>'adjusted numbers'!T57/'adjusted numbers'!S57</f>
        <v>0.88581557999999994</v>
      </c>
      <c r="U57" s="11">
        <f>'adjusted numbers'!U57/'adjusted numbers'!S57</f>
        <v>0.8092705</v>
      </c>
      <c r="V57" s="1">
        <v>6813</v>
      </c>
      <c r="W57" s="11">
        <f>'adjusted numbers'!W57/'adjusted numbers'!V57</f>
        <v>0.89639999999999986</v>
      </c>
      <c r="X57" s="11">
        <f>'adjusted numbers'!X57/'adjusted numbers'!V57</f>
        <v>0.8234999999999999</v>
      </c>
      <c r="Y57" s="1">
        <v>6487</v>
      </c>
      <c r="Z57" s="11">
        <f>'adjusted numbers'!Z57/'adjusted numbers'!Y57</f>
        <v>0.91281023999999999</v>
      </c>
      <c r="AA57" s="11">
        <f>'adjusted numbers'!AA57/'adjusted numbers'!Y57</f>
        <v>0.86049025000000001</v>
      </c>
      <c r="AB57" s="1">
        <v>6811</v>
      </c>
      <c r="AC57" s="11">
        <f>'adjusted numbers'!AC57/'adjusted numbers'!AB57</f>
        <v>0.91572461999999999</v>
      </c>
      <c r="AD57" s="11">
        <f>'adjusted numbers'!AD57/'adjusted numbers'!AB57</f>
        <v>0.86712675000000006</v>
      </c>
      <c r="AE57" s="1">
        <v>7084</v>
      </c>
      <c r="AF57" s="11">
        <f>'adjusted numbers'!AF57/'adjusted numbers'!AE57</f>
        <v>0.93092890000000006</v>
      </c>
      <c r="AG57" s="11">
        <f>'adjusted numbers'!AG57/'adjusted numbers'!AE57</f>
        <v>0.87817619999999985</v>
      </c>
      <c r="AH57" s="1">
        <f t="shared" si="0"/>
        <v>5558</v>
      </c>
    </row>
    <row r="58" spans="1:34" x14ac:dyDescent="0.25">
      <c r="A58" t="s">
        <v>136</v>
      </c>
      <c r="B58" t="s">
        <v>137</v>
      </c>
      <c r="C58" t="s">
        <v>133</v>
      </c>
      <c r="D58" s="1">
        <v>7236</v>
      </c>
      <c r="E58" s="11">
        <f>'adjusted numbers'!E58/'adjusted numbers'!D58</f>
        <v>0.96145008291873979</v>
      </c>
      <c r="F58" s="11">
        <f>'adjusted numbers'!F58/'adjusted numbers'!D58</f>
        <v>0.88143974571586503</v>
      </c>
      <c r="G58" s="1">
        <v>7375</v>
      </c>
      <c r="H58" s="11">
        <f>'adjusted numbers'!H58/'adjusted numbers'!G58</f>
        <v>0.96078016271186428</v>
      </c>
      <c r="I58" s="11">
        <f>'adjusted numbers'!I58/'adjusted numbers'!G58</f>
        <v>0.89421132203389797</v>
      </c>
      <c r="J58" s="1">
        <v>7047</v>
      </c>
      <c r="K58" s="11">
        <f>'adjusted numbers'!K58/'adjusted numbers'!J58</f>
        <v>0.94921786575847888</v>
      </c>
      <c r="L58" s="11">
        <f>'adjusted numbers'!L58/'adjusted numbers'!J58</f>
        <v>0.87315687526607044</v>
      </c>
      <c r="M58" s="1">
        <v>7026</v>
      </c>
      <c r="N58" s="11">
        <f>'adjusted numbers'!N58/'adjusted numbers'!M58</f>
        <v>0.93352829490464018</v>
      </c>
      <c r="O58" s="11">
        <f>'adjusted numbers'!O58/'adjusted numbers'!M58</f>
        <v>0.85651224025049866</v>
      </c>
      <c r="P58" s="1">
        <v>6728</v>
      </c>
      <c r="Q58" s="11">
        <f>'adjusted numbers'!Q58/'adjusted numbers'!P58</f>
        <v>0.91676573000000017</v>
      </c>
      <c r="R58" s="11">
        <f>'adjusted numbers'!R58/'adjusted numbers'!P58</f>
        <v>0.82126930000000009</v>
      </c>
      <c r="S58" s="1">
        <v>7553</v>
      </c>
      <c r="T58" s="11">
        <f>'adjusted numbers'!T58/'adjusted numbers'!S58</f>
        <v>0.91723816000000002</v>
      </c>
      <c r="U58" s="11">
        <f>'adjusted numbers'!U58/'adjusted numbers'!S58</f>
        <v>0.80795709999999998</v>
      </c>
      <c r="V58" s="1">
        <v>7329</v>
      </c>
      <c r="W58" s="11">
        <f>'adjusted numbers'!W58/'adjusted numbers'!V58</f>
        <v>0.93610316000000005</v>
      </c>
      <c r="X58" s="11">
        <f>'adjusted numbers'!X58/'adjusted numbers'!V58</f>
        <v>0.8509346499999999</v>
      </c>
      <c r="Y58" s="1">
        <v>7403</v>
      </c>
      <c r="Z58" s="11">
        <f>'adjusted numbers'!Z58/'adjusted numbers'!Y58</f>
        <v>0.93532356999999988</v>
      </c>
      <c r="AA58" s="11">
        <f>'adjusted numbers'!AA58/'adjusted numbers'!Y58</f>
        <v>0.87700934999999991</v>
      </c>
      <c r="AB58" s="1">
        <v>7354</v>
      </c>
      <c r="AC58" s="11">
        <f>'adjusted numbers'!AC58/'adjusted numbers'!AB58</f>
        <v>0.93327439000000001</v>
      </c>
      <c r="AD58" s="11">
        <f>'adjusted numbers'!AD58/'adjusted numbers'!AB58</f>
        <v>0.86782700000000002</v>
      </c>
      <c r="AE58" s="1">
        <v>7842</v>
      </c>
      <c r="AF58" s="11">
        <f>'adjusted numbers'!AF58/'adjusted numbers'!AE58</f>
        <v>0.93947974999999995</v>
      </c>
      <c r="AG58" s="11">
        <f>'adjusted numbers'!AG58/'adjusted numbers'!AE58</f>
        <v>0.8800688499999999</v>
      </c>
      <c r="AH58" s="1">
        <f t="shared" si="0"/>
        <v>7184.8571428571431</v>
      </c>
    </row>
    <row r="59" spans="1:34" x14ac:dyDescent="0.25">
      <c r="A59" t="s">
        <v>138</v>
      </c>
      <c r="B59" t="s">
        <v>139</v>
      </c>
      <c r="C59" t="s">
        <v>133</v>
      </c>
      <c r="D59" s="1">
        <v>2441</v>
      </c>
      <c r="E59" s="11">
        <f>'adjusted numbers'!E59/'adjusted numbers'!D59</f>
        <v>0.93355505940188421</v>
      </c>
      <c r="F59" s="11">
        <f>'adjusted numbers'!F59/'adjusted numbers'!D59</f>
        <v>0.86030417861532138</v>
      </c>
      <c r="G59" s="1">
        <v>2434</v>
      </c>
      <c r="H59" s="11">
        <f>'adjusted numbers'!H59/'adjusted numbers'!G59</f>
        <v>0.92891836483155332</v>
      </c>
      <c r="I59" s="11">
        <f>'adjusted numbers'!I59/'adjusted numbers'!G59</f>
        <v>0.83870542317173402</v>
      </c>
      <c r="J59" s="1">
        <v>2355</v>
      </c>
      <c r="K59" s="11">
        <f>'adjusted numbers'!K59/'adjusted numbers'!J59</f>
        <v>0.922223312101911</v>
      </c>
      <c r="L59" s="11">
        <f>'adjusted numbers'!L59/'adjusted numbers'!J59</f>
        <v>0.8107229299363059</v>
      </c>
      <c r="M59" s="1">
        <v>2222</v>
      </c>
      <c r="N59" s="11">
        <f>'adjusted numbers'!N59/'adjusted numbers'!M59</f>
        <v>0.92794095409540944</v>
      </c>
      <c r="O59" s="11">
        <f>'adjusted numbers'!O59/'adjusted numbers'!M59</f>
        <v>0.839274527452745</v>
      </c>
      <c r="P59" s="1">
        <v>2221</v>
      </c>
      <c r="Q59" s="11">
        <f>'adjusted numbers'!Q59/'adjusted numbers'!P59</f>
        <v>0.92687975</v>
      </c>
      <c r="R59" s="11">
        <f>'adjusted numbers'!R59/'adjusted numbers'!P59</f>
        <v>0.82755514999999991</v>
      </c>
      <c r="S59" s="1">
        <v>2266</v>
      </c>
      <c r="T59" s="11">
        <f>'adjusted numbers'!T59/'adjusted numbers'!S59</f>
        <v>0.91381292000000014</v>
      </c>
      <c r="U59" s="11">
        <f>'adjusted numbers'!U59/'adjusted numbers'!S59</f>
        <v>0.79633714999999994</v>
      </c>
      <c r="V59" s="1">
        <v>2473</v>
      </c>
      <c r="W59" s="11">
        <f>'adjusted numbers'!W59/'adjusted numbers'!V59</f>
        <v>0.92810355999999994</v>
      </c>
      <c r="X59" s="11">
        <f>'adjusted numbers'!X59/'adjusted numbers'!V59</f>
        <v>0.84108369999999999</v>
      </c>
      <c r="Y59" s="1">
        <v>2229</v>
      </c>
      <c r="Z59" s="11">
        <f>'adjusted numbers'!Z59/'adjusted numbers'!Y59</f>
        <v>0.9334230699999998</v>
      </c>
      <c r="AA59" s="11">
        <f>'adjusted numbers'!AA59/'adjusted numbers'!Y59</f>
        <v>0.86473754999999985</v>
      </c>
      <c r="AB59" s="1">
        <v>2304</v>
      </c>
      <c r="AC59" s="11">
        <f>'adjusted numbers'!AC59/'adjusted numbers'!AB59</f>
        <v>0.92100696000000015</v>
      </c>
      <c r="AD59" s="11">
        <f>'adjusted numbers'!AD59/'adjusted numbers'!AB59</f>
        <v>0.84635419999999995</v>
      </c>
      <c r="AE59" s="1">
        <v>2353</v>
      </c>
      <c r="AF59" s="11">
        <f>'adjusted numbers'!AF59/'adjusted numbers'!AE59</f>
        <v>0.94674882999999987</v>
      </c>
      <c r="AG59" s="11">
        <f>'adjusted numbers'!AG59/'adjusted numbers'!AE59</f>
        <v>0.88759030000000005</v>
      </c>
      <c r="AH59" s="1">
        <f t="shared" si="0"/>
        <v>2344.5714285714284</v>
      </c>
    </row>
    <row r="60" spans="1:34" x14ac:dyDescent="0.25">
      <c r="A60" t="s">
        <v>140</v>
      </c>
      <c r="B60" t="s">
        <v>141</v>
      </c>
      <c r="C60" t="s">
        <v>133</v>
      </c>
      <c r="D60" s="1">
        <v>6546</v>
      </c>
      <c r="E60" s="11">
        <f>'adjusted numbers'!E60/'adjusted numbers'!D60</f>
        <v>0.93724156736938602</v>
      </c>
      <c r="F60" s="11">
        <f>'adjusted numbers'!F60/'adjusted numbers'!D60</f>
        <v>0.85986594867094412</v>
      </c>
      <c r="G60" s="1">
        <v>6555</v>
      </c>
      <c r="H60" s="11">
        <f>'adjusted numbers'!H60/'adjusted numbers'!G60</f>
        <v>0.93075905415713189</v>
      </c>
      <c r="I60" s="11">
        <f>'adjusted numbers'!I60/'adjusted numbers'!G60</f>
        <v>0.82492967200610201</v>
      </c>
      <c r="J60" s="1">
        <v>6429</v>
      </c>
      <c r="K60" s="11">
        <f>'adjusted numbers'!K60/'adjusted numbers'!J60</f>
        <v>0.92386375797169062</v>
      </c>
      <c r="L60" s="11">
        <f>'adjusted numbers'!L60/'adjusted numbers'!J60</f>
        <v>0.81452092082750038</v>
      </c>
      <c r="M60" s="1">
        <v>6182</v>
      </c>
      <c r="N60" s="11">
        <f>'adjusted numbers'!N60/'adjusted numbers'!M60</f>
        <v>0.90581365253963131</v>
      </c>
      <c r="O60" s="11">
        <f>'adjusted numbers'!O60/'adjusted numbers'!M60</f>
        <v>0.82169702361695252</v>
      </c>
      <c r="P60" s="1">
        <v>3773</v>
      </c>
      <c r="Q60" s="11">
        <f>'adjusted numbers'!Q60/'adjusted numbers'!P60</f>
        <v>0.8959184</v>
      </c>
      <c r="R60" s="11">
        <f>'adjusted numbers'!R60/'adjusted numbers'!P60</f>
        <v>0.79207530000000004</v>
      </c>
      <c r="S60" s="1">
        <v>6332</v>
      </c>
      <c r="T60" s="11">
        <f>'adjusted numbers'!T60/'adjusted numbers'!S60</f>
        <v>0.88005367000000012</v>
      </c>
      <c r="U60" s="11">
        <f>'adjusted numbers'!U60/'adjusted numbers'!S60</f>
        <v>0.76958305000000005</v>
      </c>
      <c r="V60" s="1">
        <v>6698</v>
      </c>
      <c r="W60" s="11">
        <f>'adjusted numbers'!W60/'adjusted numbers'!V60</f>
        <v>0.91398924999999986</v>
      </c>
      <c r="X60" s="11">
        <f>'adjusted numbers'!X60/'adjusted numbers'!V60</f>
        <v>0.83868320000000007</v>
      </c>
      <c r="Y60" s="1">
        <v>6837</v>
      </c>
      <c r="Z60" s="11">
        <f>'adjusted numbers'!Z60/'adjusted numbers'!Y60</f>
        <v>0.92331436999999994</v>
      </c>
      <c r="AA60" s="11">
        <f>'adjusted numbers'!AA60/'adjusted numbers'!Y60</f>
        <v>0.85958755000000009</v>
      </c>
      <c r="AB60" s="1">
        <v>6879</v>
      </c>
      <c r="AC60" s="11">
        <f>'adjusted numbers'!AC60/'adjusted numbers'!AB60</f>
        <v>0.92653002999999989</v>
      </c>
      <c r="AD60" s="11">
        <f>'adjusted numbers'!AD60/'adjusted numbers'!AB60</f>
        <v>0.87054805000000002</v>
      </c>
      <c r="AE60" s="1">
        <v>6776</v>
      </c>
      <c r="AF60" s="11">
        <f>'adjusted numbers'!AF60/'adjusted numbers'!AE60</f>
        <v>0.94814049999999994</v>
      </c>
      <c r="AG60" s="11">
        <f>'adjusted numbers'!AG60/'adjusted numbers'!AE60</f>
        <v>0.90030989999999989</v>
      </c>
      <c r="AH60" s="1">
        <f t="shared" si="0"/>
        <v>6073.5714285714284</v>
      </c>
    </row>
    <row r="61" spans="1:34" s="4" customFormat="1" x14ac:dyDescent="0.25">
      <c r="A61" s="4" t="s">
        <v>443</v>
      </c>
      <c r="B61" s="4" t="s">
        <v>433</v>
      </c>
      <c r="C61" t="s">
        <v>133</v>
      </c>
      <c r="D61" s="5">
        <f>SUM(D56:D60)</f>
        <v>24623</v>
      </c>
      <c r="E61" s="11">
        <f>'adjusted numbers'!E61/'adjusted numbers'!D61</f>
        <v>0.94562538277220498</v>
      </c>
      <c r="F61" s="11">
        <f>'adjusted numbers'!F61/'adjusted numbers'!D61</f>
        <v>0.86858067660317595</v>
      </c>
      <c r="G61" s="5">
        <f t="shared" ref="G61:AE61" si="10">SUM(G56:G60)</f>
        <v>23952</v>
      </c>
      <c r="H61" s="11">
        <f>'adjusted numbers'!H61/'adjusted numbers'!G61</f>
        <v>0.94256913827655298</v>
      </c>
      <c r="I61" s="11">
        <f>'adjusted numbers'!I61/'adjusted numbers'!G61</f>
        <v>0.8611684827989311</v>
      </c>
      <c r="J61" s="5">
        <f t="shared" si="10"/>
        <v>22988</v>
      </c>
      <c r="K61" s="11">
        <f>'adjusted numbers'!K61/'adjusted numbers'!J61</f>
        <v>0.93253791108404382</v>
      </c>
      <c r="L61" s="11">
        <f>'adjusted numbers'!L61/'adjusted numbers'!J61</f>
        <v>0.84374693318252991</v>
      </c>
      <c r="M61" s="5">
        <f t="shared" si="10"/>
        <v>22418</v>
      </c>
      <c r="N61" s="11">
        <f>'adjusted numbers'!N61/'adjusted numbers'!M61</f>
        <v>0.91847981978767079</v>
      </c>
      <c r="O61" s="11">
        <f>'adjusted numbers'!O61/'adjusted numbers'!M61</f>
        <v>0.84237750914443754</v>
      </c>
      <c r="P61" s="5">
        <f t="shared" si="10"/>
        <v>21044</v>
      </c>
      <c r="Q61" s="11">
        <f>'adjusted numbers'!Q61/'adjusted numbers'!P61</f>
        <v>0.90370176910853461</v>
      </c>
      <c r="R61" s="11">
        <f>'adjusted numbers'!R61/'adjusted numbers'!P61</f>
        <v>0.81548184443784466</v>
      </c>
      <c r="S61" s="5">
        <f t="shared" si="10"/>
        <v>24574</v>
      </c>
      <c r="T61" s="11">
        <f>'adjusted numbers'!T61/'adjusted numbers'!S61</f>
        <v>0.90115567653007245</v>
      </c>
      <c r="U61" s="11">
        <f>'adjusted numbers'!U61/'adjusted numbers'!S61</f>
        <v>0.80135507620655977</v>
      </c>
      <c r="V61" s="5">
        <f t="shared" si="10"/>
        <v>25524</v>
      </c>
      <c r="W61" s="11">
        <f>'adjusted numbers'!W61/'adjusted numbers'!V61</f>
        <v>0.91955309788787021</v>
      </c>
      <c r="X61" s="11">
        <f>'adjusted numbers'!X61/'adjusted numbers'!V61</f>
        <v>0.84169823028522173</v>
      </c>
      <c r="Y61" s="5">
        <f t="shared" si="10"/>
        <v>25400</v>
      </c>
      <c r="Z61" s="11">
        <f>'adjusted numbers'!Z61/'adjusted numbers'!Y61</f>
        <v>0.92636223576968491</v>
      </c>
      <c r="AA61" s="11">
        <f>'adjusted numbers'!AA61/'adjusted numbers'!Y61</f>
        <v>0.86541340268110234</v>
      </c>
      <c r="AB61" s="5">
        <f t="shared" si="10"/>
        <v>25726</v>
      </c>
      <c r="AC61" s="11">
        <f>'adjusted numbers'!AC61/'adjusted numbers'!AB61</f>
        <v>0.92601649112454321</v>
      </c>
      <c r="AD61" s="11">
        <f>'adjusted numbers'!AD61/'adjusted numbers'!AB61</f>
        <v>0.86599160946124532</v>
      </c>
      <c r="AE61" s="5">
        <f t="shared" si="10"/>
        <v>26770</v>
      </c>
      <c r="AF61" s="11">
        <f>'adjusted numbers'!AF61/'adjusted numbers'!AE61</f>
        <v>0.94066867889017547</v>
      </c>
      <c r="AG61" s="11">
        <f>'adjusted numbers'!AG61/'adjusted numbers'!AE61</f>
        <v>0.88645872082741861</v>
      </c>
      <c r="AH61" s="1">
        <f t="shared" si="0"/>
        <v>23589</v>
      </c>
    </row>
    <row r="62" spans="1:34" x14ac:dyDescent="0.25">
      <c r="A62" t="s">
        <v>142</v>
      </c>
      <c r="B62" t="s">
        <v>143</v>
      </c>
      <c r="C62" t="s">
        <v>144</v>
      </c>
      <c r="D62" s="1">
        <v>4059</v>
      </c>
      <c r="E62" s="11">
        <f>'adjusted numbers'!E62/'adjusted numbers'!D62</f>
        <v>0.94130071446168984</v>
      </c>
      <c r="F62" s="11">
        <f>'adjusted numbers'!F62/'adjusted numbers'!D62</f>
        <v>0.85799852180339953</v>
      </c>
      <c r="G62" s="1">
        <v>3867</v>
      </c>
      <c r="H62" s="11">
        <f>'adjusted numbers'!H62/'adjusted numbers'!G62</f>
        <v>0.93423149728471677</v>
      </c>
      <c r="I62" s="11">
        <f>'adjusted numbers'!I62/'adjusted numbers'!G62</f>
        <v>0.84051086113266105</v>
      </c>
      <c r="J62" s="1">
        <v>3811</v>
      </c>
      <c r="K62" s="11">
        <f>'adjusted numbers'!K62/'adjusted numbers'!J62</f>
        <v>0.91157389136709521</v>
      </c>
      <c r="L62" s="11">
        <f>'adjusted numbers'!L62/'adjusted numbers'!J62</f>
        <v>0.80435489372867996</v>
      </c>
      <c r="M62" s="1">
        <v>3641</v>
      </c>
      <c r="N62" s="11">
        <f>'adjusted numbers'!N62/'adjusted numbers'!M62</f>
        <v>0.88265800604229616</v>
      </c>
      <c r="O62" s="11">
        <f>'adjusted numbers'!O62/'adjusted numbers'!M62</f>
        <v>0.76731722054380658</v>
      </c>
      <c r="P62" s="1">
        <v>3726</v>
      </c>
      <c r="Q62" s="11">
        <f>'adjusted numbers'!Q62/'adjusted numbers'!P62</f>
        <v>0.88446051999999986</v>
      </c>
      <c r="R62" s="11">
        <f>'adjusted numbers'!R62/'adjusted numbers'!P62</f>
        <v>0.78234029999999988</v>
      </c>
      <c r="S62" s="1">
        <v>3669</v>
      </c>
      <c r="T62" s="11">
        <f>'adjusted numbers'!T62/'adjusted numbers'!S62</f>
        <v>0.8914418300000001</v>
      </c>
      <c r="U62" s="11">
        <f>'adjusted numbers'!U62/'adjusted numbers'!S62</f>
        <v>0.80512400000000006</v>
      </c>
      <c r="V62" s="1">
        <v>3753</v>
      </c>
      <c r="W62" s="11">
        <f>'adjusted numbers'!W62/'adjusted numbers'!V62</f>
        <v>0.90711427</v>
      </c>
      <c r="X62" s="11">
        <f>'adjusted numbers'!X62/'adjusted numbers'!V62</f>
        <v>0.82720489999999991</v>
      </c>
      <c r="Y62" s="1">
        <v>3768</v>
      </c>
      <c r="Z62" s="11">
        <f>'adjusted numbers'!Z62/'adjusted numbers'!Y62</f>
        <v>0.92550424999999981</v>
      </c>
      <c r="AA62" s="11">
        <f>'adjusted numbers'!AA62/'adjusted numbers'!Y62</f>
        <v>0.86597665000000001</v>
      </c>
      <c r="AB62" s="1">
        <v>3776</v>
      </c>
      <c r="AC62" s="11">
        <f>'adjusted numbers'!AC62/'adjusted numbers'!AB62</f>
        <v>0.93307733999999998</v>
      </c>
      <c r="AD62" s="11">
        <f>'adjusted numbers'!AD62/'adjusted numbers'!AB62</f>
        <v>0.88440145000000003</v>
      </c>
      <c r="AE62" s="1">
        <v>4040</v>
      </c>
      <c r="AF62" s="11">
        <f>'adjusted numbers'!AF62/'adjusted numbers'!AE62</f>
        <v>0.94490103999999997</v>
      </c>
      <c r="AG62" s="11">
        <f>'adjusted numbers'!AG62/'adjusted numbers'!AE62</f>
        <v>0.89863865000000009</v>
      </c>
      <c r="AH62" s="1">
        <f t="shared" si="0"/>
        <v>3789.4285714285716</v>
      </c>
    </row>
    <row r="63" spans="1:34" x14ac:dyDescent="0.25">
      <c r="A63" t="s">
        <v>145</v>
      </c>
      <c r="B63" t="s">
        <v>146</v>
      </c>
      <c r="C63" t="s">
        <v>144</v>
      </c>
      <c r="D63" s="1">
        <v>3339</v>
      </c>
      <c r="E63" s="11">
        <f>'adjusted numbers'!E63/'adjusted numbers'!D63</f>
        <v>0.90551844863731612</v>
      </c>
      <c r="F63" s="11">
        <f>'adjusted numbers'!F63/'adjusted numbers'!D63</f>
        <v>0.82201033243486055</v>
      </c>
      <c r="G63" s="1">
        <v>3199</v>
      </c>
      <c r="H63" s="11">
        <f>'adjusted numbers'!H63/'adjusted numbers'!G63</f>
        <v>0.9162717724288838</v>
      </c>
      <c r="I63" s="11">
        <f>'adjusted numbers'!I63/'adjusted numbers'!G63</f>
        <v>0.83594779618630799</v>
      </c>
      <c r="J63" s="1">
        <v>3248</v>
      </c>
      <c r="K63" s="11">
        <f>'adjusted numbers'!K63/'adjusted numbers'!J63</f>
        <v>0.89907801724137926</v>
      </c>
      <c r="L63" s="11">
        <f>'adjusted numbers'!L63/'adjusted numbers'!J63</f>
        <v>0.79873629926108347</v>
      </c>
      <c r="M63" s="1">
        <v>3159</v>
      </c>
      <c r="N63" s="11">
        <f>'adjusted numbers'!N63/'adjusted numbers'!M63</f>
        <v>0.87962171573282699</v>
      </c>
      <c r="O63" s="11">
        <f>'adjusted numbers'!O63/'adjusted numbers'!M63</f>
        <v>0.77718439379550508</v>
      </c>
      <c r="P63" s="1">
        <v>3056</v>
      </c>
      <c r="Q63" s="11">
        <f>'adjusted numbers'!Q63/'adjusted numbers'!P63</f>
        <v>0.91364527000000006</v>
      </c>
      <c r="R63" s="11">
        <f>'adjusted numbers'!R63/'adjusted numbers'!P63</f>
        <v>0.80579185000000009</v>
      </c>
      <c r="S63" s="1">
        <v>3116</v>
      </c>
      <c r="T63" s="11">
        <f>'adjusted numbers'!T63/'adjusted numbers'!S63</f>
        <v>0.88340821000000003</v>
      </c>
      <c r="U63" s="11">
        <f>'adjusted numbers'!U63/'adjusted numbers'!S63</f>
        <v>0.80054554999999994</v>
      </c>
      <c r="V63" s="1">
        <v>3298</v>
      </c>
      <c r="W63" s="11">
        <f>'adjusted numbers'!W63/'adjusted numbers'!V63</f>
        <v>0.91807158</v>
      </c>
      <c r="X63" s="11">
        <f>'adjusted numbers'!X63/'adjusted numbers'!V63</f>
        <v>0.84263195000000013</v>
      </c>
      <c r="Y63" s="1">
        <v>3250</v>
      </c>
      <c r="Z63" s="11">
        <f>'adjusted numbers'!Z63/'adjusted numbers'!Y63</f>
        <v>0.91772304999999998</v>
      </c>
      <c r="AA63" s="11">
        <f>'adjusted numbers'!AA63/'adjusted numbers'!Y63</f>
        <v>0.85492305000000002</v>
      </c>
      <c r="AB63" s="1">
        <v>3441</v>
      </c>
      <c r="AC63" s="11">
        <f>'adjusted numbers'!AC63/'adjusted numbers'!AB63</f>
        <v>0.92188314999999998</v>
      </c>
      <c r="AD63" s="11">
        <f>'adjusted numbers'!AD63/'adjusted numbers'!AB63</f>
        <v>0.87067715000000001</v>
      </c>
      <c r="AE63" s="1">
        <v>3603</v>
      </c>
      <c r="AF63" s="11">
        <f>'adjusted numbers'!AF63/'adjusted numbers'!AE63</f>
        <v>0.93491533000000004</v>
      </c>
      <c r="AG63" s="11">
        <f>'adjusted numbers'!AG63/'adjusted numbers'!AE63</f>
        <v>0.88509575000000007</v>
      </c>
      <c r="AH63" s="1">
        <f t="shared" si="0"/>
        <v>3202.1428571428573</v>
      </c>
    </row>
    <row r="64" spans="1:34" x14ac:dyDescent="0.25">
      <c r="A64" t="s">
        <v>147</v>
      </c>
      <c r="B64" t="s">
        <v>148</v>
      </c>
      <c r="C64" t="s">
        <v>144</v>
      </c>
      <c r="D64" s="1">
        <v>3474</v>
      </c>
      <c r="E64" s="11">
        <f>'adjusted numbers'!E64/'adjusted numbers'!D64</f>
        <v>0.8898267702936099</v>
      </c>
      <c r="F64" s="11">
        <f>'adjusted numbers'!F64/'adjusted numbers'!D64</f>
        <v>0.77505094991364454</v>
      </c>
      <c r="G64" s="1">
        <v>3205</v>
      </c>
      <c r="H64" s="11">
        <f>'adjusted numbers'!H64/'adjusted numbers'!G64</f>
        <v>0.88822037441497681</v>
      </c>
      <c r="I64" s="11">
        <f>'adjusted numbers'!I64/'adjusted numbers'!G64</f>
        <v>0.795296723868955</v>
      </c>
      <c r="J64" s="1">
        <v>3187</v>
      </c>
      <c r="K64" s="11">
        <f>'adjusted numbers'!K64/'adjusted numbers'!J64</f>
        <v>0.884033260119234</v>
      </c>
      <c r="L64" s="11">
        <f>'adjusted numbers'!L64/'adjusted numbers'!J64</f>
        <v>0.79374552871038551</v>
      </c>
      <c r="M64" s="1">
        <v>3306</v>
      </c>
      <c r="N64" s="11">
        <f>'adjusted numbers'!N64/'adjusted numbers'!M64</f>
        <v>0.84919573502722323</v>
      </c>
      <c r="O64" s="11">
        <f>'adjusted numbers'!O64/'adjusted numbers'!M64</f>
        <v>0.76281624319419239</v>
      </c>
      <c r="P64" s="1">
        <v>3119</v>
      </c>
      <c r="Q64" s="11">
        <f>'adjusted numbers'!Q64/'adjusted numbers'!P64</f>
        <v>0.87678739999999999</v>
      </c>
      <c r="R64" s="11">
        <f>'adjusted numbers'!R64/'adjusted numbers'!P64</f>
        <v>0.78983645000000002</v>
      </c>
      <c r="S64" s="1">
        <v>3222</v>
      </c>
      <c r="T64" s="11">
        <f>'adjusted numbers'!T64/'adjusted numbers'!S64</f>
        <v>0.88202984000000006</v>
      </c>
      <c r="U64" s="11">
        <f>'adjusted numbers'!U64/'adjusted numbers'!S64</f>
        <v>0.78739919999999997</v>
      </c>
      <c r="V64" s="1">
        <v>3325</v>
      </c>
      <c r="W64" s="11">
        <f>'adjusted numbers'!W64/'adjusted numbers'!V64</f>
        <v>0.89178944999999987</v>
      </c>
      <c r="X64" s="11">
        <f>'adjusted numbers'!X64/'adjusted numbers'!V64</f>
        <v>0.80451130000000004</v>
      </c>
      <c r="Y64" s="1">
        <v>3442</v>
      </c>
      <c r="Z64" s="11">
        <f>'adjusted numbers'!Z64/'adjusted numbers'!Y64</f>
        <v>0.91417782999999997</v>
      </c>
      <c r="AA64" s="11">
        <f>'adjusted numbers'!AA64/'adjusted numbers'!Y64</f>
        <v>0.84079025000000007</v>
      </c>
      <c r="AB64" s="1">
        <v>3436</v>
      </c>
      <c r="AC64" s="11">
        <f>'adjusted numbers'!AC64/'adjusted numbers'!AB64</f>
        <v>0.92339927999999993</v>
      </c>
      <c r="AD64" s="11">
        <f>'adjusted numbers'!AD64/'adjusted numbers'!AB64</f>
        <v>0.86132129999999996</v>
      </c>
      <c r="AE64" s="1">
        <v>3518</v>
      </c>
      <c r="AF64" s="11">
        <f>'adjusted numbers'!AF64/'adjusted numbers'!AE64</f>
        <v>0.9436896199999999</v>
      </c>
      <c r="AG64" s="11">
        <f>'adjusted numbers'!AG64/'adjusted numbers'!AE64</f>
        <v>0.89553724999999995</v>
      </c>
      <c r="AH64" s="1">
        <f t="shared" si="0"/>
        <v>3262.5714285714284</v>
      </c>
    </row>
    <row r="65" spans="1:34" x14ac:dyDescent="0.25">
      <c r="A65" t="s">
        <v>149</v>
      </c>
      <c r="B65" t="s">
        <v>150</v>
      </c>
      <c r="C65" t="s">
        <v>144</v>
      </c>
      <c r="D65" s="1">
        <v>4022</v>
      </c>
      <c r="E65" s="11">
        <f>'adjusted numbers'!E65/'adjusted numbers'!D65</f>
        <v>0.95589477871705619</v>
      </c>
      <c r="F65" s="11">
        <f>'adjusted numbers'!F65/'adjusted numbers'!D65</f>
        <v>0.89598930880159144</v>
      </c>
      <c r="G65" s="1">
        <v>4298</v>
      </c>
      <c r="H65" s="11">
        <f>'adjusted numbers'!H65/'adjusted numbers'!G65</f>
        <v>0.94496026058631932</v>
      </c>
      <c r="I65" s="11">
        <f>'adjusted numbers'!I65/'adjusted numbers'!G65</f>
        <v>0.9075907398790134</v>
      </c>
      <c r="J65" s="1">
        <v>4147</v>
      </c>
      <c r="K65" s="11">
        <f>'adjusted numbers'!K65/'adjusted numbers'!J65</f>
        <v>0.92492360742705537</v>
      </c>
      <c r="L65" s="11">
        <f>'adjusted numbers'!L65/'adjusted numbers'!J65</f>
        <v>0.88794682903303557</v>
      </c>
      <c r="M65" s="1">
        <v>4292</v>
      </c>
      <c r="N65" s="11">
        <f>'adjusted numbers'!N65/'adjusted numbers'!M65</f>
        <v>0.90321978098788425</v>
      </c>
      <c r="O65" s="11">
        <f>'adjusted numbers'!O65/'adjusted numbers'!M65</f>
        <v>0.83084214818266544</v>
      </c>
      <c r="P65" s="1">
        <v>4117</v>
      </c>
      <c r="Q65" s="11">
        <f>'adjusted numbers'!Q65/'adjusted numbers'!P65</f>
        <v>0.88115126999999982</v>
      </c>
      <c r="R65" s="11">
        <f>'adjusted numbers'!R65/'adjusted numbers'!P65</f>
        <v>0.81187754999999995</v>
      </c>
      <c r="S65" s="1">
        <v>3776</v>
      </c>
      <c r="T65" s="11">
        <f>'adjusted numbers'!T65/'adjusted numbers'!S65</f>
        <v>0.88710281000000013</v>
      </c>
      <c r="U65" s="11">
        <f>'adjusted numbers'!U65/'adjusted numbers'!S65</f>
        <v>0.8125</v>
      </c>
      <c r="V65" s="1">
        <v>3870</v>
      </c>
      <c r="W65" s="11">
        <f>'adjusted numbers'!W65/'adjusted numbers'!V65</f>
        <v>0.90811365999999993</v>
      </c>
      <c r="X65" s="11">
        <f>'adjusted numbers'!X65/'adjusted numbers'!V65</f>
        <v>0.85077514999999992</v>
      </c>
      <c r="Y65" s="1">
        <v>4283</v>
      </c>
      <c r="Z65" s="11">
        <f>'adjusted numbers'!Z65/'adjusted numbers'!Y65</f>
        <v>0.92089657000000003</v>
      </c>
      <c r="AA65" s="11">
        <f>'adjusted numbers'!AA65/'adjusted numbers'!Y65</f>
        <v>0.87088490000000007</v>
      </c>
      <c r="AB65" s="1">
        <v>4299</v>
      </c>
      <c r="AC65" s="11">
        <f>'adjusted numbers'!AC65/'adjusted numbers'!AB65</f>
        <v>0.92363335999999996</v>
      </c>
      <c r="AD65" s="11">
        <f>'adjusted numbers'!AD65/'adjusted numbers'!AB65</f>
        <v>0.8725284499999999</v>
      </c>
      <c r="AE65" s="1">
        <v>4218</v>
      </c>
      <c r="AF65" s="11">
        <f>'adjusted numbers'!AF65/'adjusted numbers'!AE65</f>
        <v>0.92532007999999999</v>
      </c>
      <c r="AG65" s="11">
        <f>'adjusted numbers'!AG65/'adjusted numbers'!AE65</f>
        <v>0.87707444999999995</v>
      </c>
      <c r="AH65" s="1">
        <f t="shared" si="0"/>
        <v>4074.5714285714284</v>
      </c>
    </row>
    <row r="66" spans="1:34" x14ac:dyDescent="0.25">
      <c r="A66" t="s">
        <v>151</v>
      </c>
      <c r="B66" t="s">
        <v>152</v>
      </c>
      <c r="C66" t="s">
        <v>144</v>
      </c>
      <c r="D66" s="1">
        <v>4112</v>
      </c>
      <c r="E66" s="11">
        <f>'adjusted numbers'!E66/'adjusted numbers'!D66</f>
        <v>0.94734134241245149</v>
      </c>
      <c r="F66" s="11">
        <f>'adjusted numbers'!F66/'adjusted numbers'!D66</f>
        <v>0.85305277237354105</v>
      </c>
      <c r="G66" s="1">
        <v>5056</v>
      </c>
      <c r="H66" s="11">
        <f>'adjusted numbers'!H66/'adjusted numbers'!G66</f>
        <v>0.93273132911392398</v>
      </c>
      <c r="I66" s="11">
        <f>'adjusted numbers'!I66/'adjusted numbers'!G66</f>
        <v>0.83358712420886039</v>
      </c>
      <c r="J66" s="1">
        <v>4835</v>
      </c>
      <c r="K66" s="11">
        <f>'adjusted numbers'!K66/'adjusted numbers'!J66</f>
        <v>0.90365451913133421</v>
      </c>
      <c r="L66" s="11">
        <f>'adjusted numbers'!L66/'adjusted numbers'!J66</f>
        <v>0.78473815925542956</v>
      </c>
      <c r="M66" s="1">
        <v>4711</v>
      </c>
      <c r="N66" s="11">
        <f>'adjusted numbers'!N66/'adjusted numbers'!M66</f>
        <v>0.89106300148588413</v>
      </c>
      <c r="O66" s="11">
        <f>'adjusted numbers'!O66/'adjusted numbers'!M66</f>
        <v>0.7674603056675865</v>
      </c>
      <c r="P66" s="1">
        <v>4915</v>
      </c>
      <c r="Q66" s="11">
        <f>'adjusted numbers'!Q66/'adjusted numbers'!P66</f>
        <v>0.87224825000000017</v>
      </c>
      <c r="R66" s="11">
        <f>'adjusted numbers'!R66/'adjusted numbers'!P66</f>
        <v>0.76032555000000002</v>
      </c>
      <c r="S66" s="1">
        <v>4912</v>
      </c>
      <c r="T66" s="11">
        <f>'adjusted numbers'!T66/'adjusted numbers'!S66</f>
        <v>0.89197887000000009</v>
      </c>
      <c r="U66" s="11">
        <f>'adjusted numbers'!U66/'adjusted numbers'!S66</f>
        <v>0.7887826</v>
      </c>
      <c r="V66" s="1">
        <v>5255</v>
      </c>
      <c r="W66" s="11">
        <f>'adjusted numbers'!W66/'adjusted numbers'!V66</f>
        <v>0.90529013999999997</v>
      </c>
      <c r="X66" s="11">
        <f>'adjusted numbers'!X66/'adjusted numbers'!V66</f>
        <v>0.81607990000000008</v>
      </c>
      <c r="Y66" s="1">
        <v>5204</v>
      </c>
      <c r="Z66" s="11">
        <f>'adjusted numbers'!Z66/'adjusted numbers'!Y66</f>
        <v>0.93341662999999997</v>
      </c>
      <c r="AA66" s="11">
        <f>'adjusted numbers'!AA66/'adjusted numbers'!Y66</f>
        <v>0.86769794999999994</v>
      </c>
      <c r="AB66" s="1">
        <v>5336</v>
      </c>
      <c r="AC66" s="11">
        <f>'adjusted numbers'!AC66/'adjusted numbers'!AB66</f>
        <v>0.93742504000000004</v>
      </c>
      <c r="AD66" s="11">
        <f>'adjusted numbers'!AD66/'adjusted numbers'!AB66</f>
        <v>0.88774365000000011</v>
      </c>
      <c r="AE66" s="1">
        <v>5510</v>
      </c>
      <c r="AF66" s="11">
        <f>'adjusted numbers'!AF66/'adjusted numbers'!AE66</f>
        <v>0.94435566999999998</v>
      </c>
      <c r="AG66" s="11">
        <f>'adjusted numbers'!AG66/'adjusted numbers'!AE66</f>
        <v>0.89482754999999992</v>
      </c>
      <c r="AH66" s="1">
        <f t="shared" si="0"/>
        <v>4828</v>
      </c>
    </row>
    <row r="67" spans="1:34" s="4" customFormat="1" x14ac:dyDescent="0.25">
      <c r="A67" s="4" t="s">
        <v>444</v>
      </c>
      <c r="B67" s="4" t="s">
        <v>433</v>
      </c>
      <c r="C67" t="s">
        <v>144</v>
      </c>
      <c r="D67" s="5">
        <f>SUM(D62:D66)</f>
        <v>19006</v>
      </c>
      <c r="E67" s="11">
        <f>'adjusted numbers'!E67/'adjusted numbers'!D67</f>
        <v>0.93000106808376293</v>
      </c>
      <c r="F67" s="11">
        <f>'adjusted numbers'!F67/'adjusted numbers'!D67</f>
        <v>0.84348403135851857</v>
      </c>
      <c r="G67" s="5">
        <f t="shared" ref="G67:AE67" si="11">SUM(G62:G66)</f>
        <v>19625</v>
      </c>
      <c r="H67" s="11">
        <f>'adjusted numbers'!H67/'adjusted numbers'!G67</f>
        <v>0.92575295286624193</v>
      </c>
      <c r="I67" s="11">
        <f>'adjusted numbers'!I67/'adjusted numbers'!G67</f>
        <v>0.84529019108280234</v>
      </c>
      <c r="J67" s="5">
        <f t="shared" si="11"/>
        <v>19228</v>
      </c>
      <c r="K67" s="11">
        <f>'adjusted numbers'!K67/'adjusted numbers'!J67</f>
        <v>0.90578610879966703</v>
      </c>
      <c r="L67" s="11">
        <f>'adjusted numbers'!L67/'adjusted numbers'!J67</f>
        <v>0.81474326503016414</v>
      </c>
      <c r="M67" s="5">
        <f t="shared" si="11"/>
        <v>19109</v>
      </c>
      <c r="N67" s="11">
        <f>'adjusted numbers'!N67/'adjusted numbers'!M67</f>
        <v>0.88305725051023076</v>
      </c>
      <c r="O67" s="11">
        <f>'adjusted numbers'!O67/'adjusted numbers'!M67</f>
        <v>0.78247307551415568</v>
      </c>
      <c r="P67" s="5">
        <f t="shared" si="11"/>
        <v>18933</v>
      </c>
      <c r="Q67" s="11">
        <f>'adjusted numbers'!Q67/'adjusted numbers'!P67</f>
        <v>0.88401730684941648</v>
      </c>
      <c r="R67" s="11">
        <f>'adjusted numbers'!R67/'adjusted numbers'!P67</f>
        <v>0.78806843556488682</v>
      </c>
      <c r="S67" s="5">
        <f t="shared" si="11"/>
        <v>18695</v>
      </c>
      <c r="T67" s="11">
        <f>'adjusted numbers'!T67/'adjusted numbers'!S67</f>
        <v>0.88774541969029142</v>
      </c>
      <c r="U67" s="11">
        <f>'adjusted numbers'!U67/'adjusted numbers'!S67</f>
        <v>0.79850228635464027</v>
      </c>
      <c r="V67" s="5">
        <f t="shared" si="11"/>
        <v>19501</v>
      </c>
      <c r="W67" s="11">
        <f>'adjusted numbers'!W67/'adjusted numbers'!V67</f>
        <v>0.90606119672324503</v>
      </c>
      <c r="X67" s="11">
        <f>'adjusted numbers'!X67/'adjusted numbers'!V67</f>
        <v>0.8276242212348085</v>
      </c>
      <c r="Y67" s="5">
        <f t="shared" si="11"/>
        <v>19947</v>
      </c>
      <c r="Z67" s="11">
        <f>'adjusted numbers'!Z67/'adjusted numbers'!Y67</f>
        <v>0.92335690425577788</v>
      </c>
      <c r="AA67" s="11">
        <f>'adjusted numbers'!AA67/'adjusted numbers'!Y67</f>
        <v>0.86133253765979856</v>
      </c>
      <c r="AB67" s="5">
        <f t="shared" si="11"/>
        <v>20288</v>
      </c>
      <c r="AC67" s="11">
        <f>'adjusted numbers'!AC67/'adjusted numbers'!AB67</f>
        <v>0.92868196515920742</v>
      </c>
      <c r="AD67" s="11">
        <f>'adjusted numbers'!AD67/'adjusted numbers'!AB67</f>
        <v>0.87652798985114355</v>
      </c>
      <c r="AE67" s="5">
        <f t="shared" si="11"/>
        <v>20889</v>
      </c>
      <c r="AF67" s="11">
        <f>'adjusted numbers'!AF67/'adjusted numbers'!AE67</f>
        <v>0.9388769236387573</v>
      </c>
      <c r="AG67" s="11">
        <f>'adjusted numbers'!AG67/'adjusted numbers'!AE67</f>
        <v>0.89042079608166969</v>
      </c>
      <c r="AH67" s="1">
        <f t="shared" ref="AH67:AH130" si="12">(D67+G67+J67+M67+P67+S67+V67)/7</f>
        <v>19156.714285714286</v>
      </c>
    </row>
    <row r="68" spans="1:34" x14ac:dyDescent="0.25">
      <c r="A68" t="s">
        <v>153</v>
      </c>
      <c r="B68" t="s">
        <v>154</v>
      </c>
      <c r="C68" t="s">
        <v>155</v>
      </c>
      <c r="D68" s="1">
        <v>2609</v>
      </c>
      <c r="E68" s="11">
        <f>'adjusted numbers'!E68/'adjusted numbers'!D68</f>
        <v>0.95450000000000002</v>
      </c>
      <c r="F68" s="11">
        <f>'adjusted numbers'!F68/'adjusted numbers'!D68</f>
        <v>0.86799999999999999</v>
      </c>
      <c r="G68" s="1">
        <v>2839</v>
      </c>
      <c r="H68" s="11">
        <f>'adjusted numbers'!H68/'adjusted numbers'!G68</f>
        <v>0.94609999999999994</v>
      </c>
      <c r="I68" s="11">
        <f>'adjusted numbers'!I68/'adjusted numbers'!G68</f>
        <v>0.84749999999999992</v>
      </c>
      <c r="J68" s="1">
        <v>2406</v>
      </c>
      <c r="K68" s="11">
        <f>'adjusted numbers'!K68/'adjusted numbers'!J68</f>
        <v>0.94259999999999988</v>
      </c>
      <c r="L68" s="11">
        <f>'adjusted numbers'!L68/'adjusted numbers'!J68</f>
        <v>0.85400000000000009</v>
      </c>
      <c r="M68" s="1">
        <v>2458</v>
      </c>
      <c r="N68" s="11">
        <f>'adjusted numbers'!N68/'adjusted numbers'!M68</f>
        <v>0.92580000000000018</v>
      </c>
      <c r="O68" s="11">
        <f>'adjusted numbers'!O68/'adjusted numbers'!M68</f>
        <v>0.82450000000000001</v>
      </c>
      <c r="P68" s="1">
        <v>2494</v>
      </c>
      <c r="Q68" s="11">
        <f>'adjusted numbers'!Q68/'adjusted numbers'!P68</f>
        <v>0.92197275000000001</v>
      </c>
      <c r="R68" s="11">
        <f>'adjusted numbers'!R68/'adjusted numbers'!P68</f>
        <v>0.82738575000000003</v>
      </c>
      <c r="S68" s="1">
        <v>2555</v>
      </c>
      <c r="T68" s="11">
        <f>'adjusted numbers'!T68/'adjusted numbers'!S68</f>
        <v>0.93753423999999996</v>
      </c>
      <c r="U68" s="11">
        <f>'adjusted numbers'!U68/'adjusted numbers'!S68</f>
        <v>0.84559685000000007</v>
      </c>
      <c r="V68" s="1">
        <v>2634</v>
      </c>
      <c r="W68" s="11">
        <f>'adjusted numbers'!W68/'adjusted numbers'!V68</f>
        <v>0.94791194999999995</v>
      </c>
      <c r="X68" s="11">
        <f>'adjusted numbers'!X68/'adjusted numbers'!V68</f>
        <v>0.86123764999999985</v>
      </c>
      <c r="Y68" s="1">
        <v>2680</v>
      </c>
      <c r="Z68" s="11">
        <f>'adjusted numbers'!Z68/'adjusted numbers'!Y68</f>
        <v>0.95742543999999996</v>
      </c>
      <c r="AA68" s="11">
        <f>'adjusted numbers'!AA68/'adjusted numbers'!Y68</f>
        <v>0.92742539999999996</v>
      </c>
      <c r="AB68" s="1">
        <v>2859</v>
      </c>
      <c r="AC68" s="11">
        <f>'adjusted numbers'!AC68/'adjusted numbers'!AB68</f>
        <v>0.98139210999999993</v>
      </c>
      <c r="AD68" s="11">
        <f>'adjusted numbers'!AD68/'adjusted numbers'!AB68</f>
        <v>0.9620496999999999</v>
      </c>
      <c r="AE68" s="1">
        <v>3038</v>
      </c>
      <c r="AF68" s="11">
        <f>'adjusted numbers'!AF68/'adjusted numbers'!AE68</f>
        <v>0.98087558000000008</v>
      </c>
      <c r="AG68" s="11">
        <f>'adjusted numbers'!AG68/'adjusted numbers'!AE68</f>
        <v>0.96263989999999999</v>
      </c>
      <c r="AH68" s="1">
        <f t="shared" si="12"/>
        <v>2570.7142857142858</v>
      </c>
    </row>
    <row r="69" spans="1:34" x14ac:dyDescent="0.25">
      <c r="A69" t="s">
        <v>156</v>
      </c>
      <c r="B69" t="s">
        <v>157</v>
      </c>
      <c r="C69" t="s">
        <v>155</v>
      </c>
      <c r="D69" s="1">
        <v>3318</v>
      </c>
      <c r="E69" s="11">
        <f>'adjusted numbers'!E69/'adjusted numbers'!D69</f>
        <v>0.9657</v>
      </c>
      <c r="F69" s="11">
        <f>'adjusted numbers'!F69/'adjusted numbers'!D69</f>
        <v>0.85699999999999998</v>
      </c>
      <c r="G69" s="1">
        <v>2776</v>
      </c>
      <c r="H69" s="11">
        <f>'adjusted numbers'!H69/'adjusted numbers'!G69</f>
        <v>0.96499999999999986</v>
      </c>
      <c r="I69" s="11">
        <f>'adjusted numbers'!I69/'adjusted numbers'!G69</f>
        <v>0.8680000000000001</v>
      </c>
      <c r="J69" s="1">
        <v>2960</v>
      </c>
      <c r="K69" s="11">
        <f>'adjusted numbers'!K69/'adjusted numbers'!J69</f>
        <v>0.9587</v>
      </c>
      <c r="L69" s="11">
        <f>'adjusted numbers'!L69/'adjusted numbers'!J69</f>
        <v>0.86499999999999988</v>
      </c>
      <c r="M69" s="1">
        <v>2751</v>
      </c>
      <c r="N69" s="11">
        <f>'adjusted numbers'!N69/'adjusted numbers'!M69</f>
        <v>0.95099999999999996</v>
      </c>
      <c r="O69" s="11">
        <f>'adjusted numbers'!O69/'adjusted numbers'!M69</f>
        <v>0.86400000000000021</v>
      </c>
      <c r="P69" s="1">
        <v>2720</v>
      </c>
      <c r="Q69" s="11">
        <f>'adjusted numbers'!Q69/'adjusted numbers'!P69</f>
        <v>0.95830884000000016</v>
      </c>
      <c r="R69" s="11">
        <f>'adjusted numbers'!R69/'adjusted numbers'!P69</f>
        <v>0.88547799999999999</v>
      </c>
      <c r="S69" s="1">
        <v>2840</v>
      </c>
      <c r="T69" s="11">
        <f>'adjusted numbers'!T69/'adjusted numbers'!S69</f>
        <v>0.96228875999999997</v>
      </c>
      <c r="U69" s="11">
        <f>'adjusted numbers'!U69/'adjusted numbers'!S69</f>
        <v>0.88978875000000002</v>
      </c>
      <c r="V69" s="1">
        <v>3099</v>
      </c>
      <c r="W69" s="11">
        <f>'adjusted numbers'!W69/'adjusted numbers'!V69</f>
        <v>0.96498872999999996</v>
      </c>
      <c r="X69" s="11">
        <f>'adjusted numbers'!X69/'adjusted numbers'!V69</f>
        <v>0.89545014999999994</v>
      </c>
      <c r="Y69" s="1">
        <v>3087</v>
      </c>
      <c r="Z69" s="11">
        <f>'adjusted numbers'!Z69/'adjusted numbers'!Y69</f>
        <v>0.97596375000000002</v>
      </c>
      <c r="AA69" s="11">
        <f>'adjusted numbers'!AA69/'adjusted numbers'!Y69</f>
        <v>0.92209264999999996</v>
      </c>
      <c r="AB69" s="1">
        <v>3127</v>
      </c>
      <c r="AC69" s="11">
        <f>'adjusted numbers'!AC69/'adjusted numbers'!AB69</f>
        <v>0.9726895000000001</v>
      </c>
      <c r="AD69" s="11">
        <f>'adjusted numbers'!AD69/'adjusted numbers'!AB69</f>
        <v>0.91013754999999996</v>
      </c>
      <c r="AE69" s="1">
        <v>3345</v>
      </c>
      <c r="AF69" s="11">
        <f>'adjusted numbers'!AF69/'adjusted numbers'!AE69</f>
        <v>0.97509714999999997</v>
      </c>
      <c r="AG69" s="11">
        <f>'adjusted numbers'!AG69/'adjusted numbers'!AE69</f>
        <v>0.92795219999999989</v>
      </c>
      <c r="AH69" s="1">
        <f t="shared" si="12"/>
        <v>2923.4285714285716</v>
      </c>
    </row>
    <row r="70" spans="1:34" x14ac:dyDescent="0.25">
      <c r="A70" t="s">
        <v>158</v>
      </c>
      <c r="B70" t="s">
        <v>159</v>
      </c>
      <c r="C70" t="s">
        <v>155</v>
      </c>
      <c r="D70" s="1">
        <v>3594</v>
      </c>
      <c r="E70" s="11">
        <f>'adjusted numbers'!E70/'adjusted numbers'!D70</f>
        <v>0.95799999999999996</v>
      </c>
      <c r="F70" s="11">
        <f>'adjusted numbers'!F70/'adjusted numbers'!D70</f>
        <v>0.88749999999999996</v>
      </c>
      <c r="G70" s="1">
        <v>3622</v>
      </c>
      <c r="H70" s="11">
        <f>'adjusted numbers'!H70/'adjusted numbers'!G70</f>
        <v>0.95380000000000009</v>
      </c>
      <c r="I70" s="11">
        <f>'adjusted numbers'!I70/'adjusted numbers'!G70</f>
        <v>0.88950000000000007</v>
      </c>
      <c r="J70" s="1">
        <v>3642</v>
      </c>
      <c r="K70" s="11">
        <f>'adjusted numbers'!K70/'adjusted numbers'!J70</f>
        <v>0.94750000000000001</v>
      </c>
      <c r="L70" s="11">
        <f>'adjusted numbers'!L70/'adjusted numbers'!J70</f>
        <v>0.88300000000000012</v>
      </c>
      <c r="M70" s="1">
        <v>3555</v>
      </c>
      <c r="N70" s="11">
        <f>'adjusted numbers'!N70/'adjusted numbers'!M70</f>
        <v>0.93350000000000011</v>
      </c>
      <c r="O70" s="11">
        <f>'adjusted numbers'!O70/'adjusted numbers'!M70</f>
        <v>0.86499999999999999</v>
      </c>
      <c r="P70" s="1">
        <v>3451</v>
      </c>
      <c r="Q70" s="11">
        <f>'adjusted numbers'!Q70/'adjusted numbers'!P70</f>
        <v>0.92596352000000004</v>
      </c>
      <c r="R70" s="11">
        <f>'adjusted numbers'!R70/'adjusted numbers'!P70</f>
        <v>0.85830200000000001</v>
      </c>
      <c r="S70" s="1">
        <v>3523</v>
      </c>
      <c r="T70" s="11">
        <f>'adjusted numbers'!T70/'adjusted numbers'!S70</f>
        <v>0.94019304999999997</v>
      </c>
      <c r="U70" s="11">
        <f>'adjusted numbers'!U70/'adjusted numbers'!S70</f>
        <v>0.87013909999999994</v>
      </c>
      <c r="V70" s="1">
        <v>3499</v>
      </c>
      <c r="W70" s="11">
        <f>'adjusted numbers'!W70/'adjusted numbers'!V70</f>
        <v>0.94778510999999988</v>
      </c>
      <c r="X70" s="11">
        <f>'adjusted numbers'!X70/'adjusted numbers'!V70</f>
        <v>0.88125179999999992</v>
      </c>
      <c r="Y70" s="1">
        <v>3671</v>
      </c>
      <c r="Z70" s="11">
        <f>'adjusted numbers'!Z70/'adjusted numbers'!Y70</f>
        <v>0.95690547999999986</v>
      </c>
      <c r="AA70" s="11">
        <f>'adjusted numbers'!AA70/'adjusted numbers'!Y70</f>
        <v>0.8928085</v>
      </c>
      <c r="AB70" s="8">
        <v>3708</v>
      </c>
      <c r="AC70" s="11">
        <f>'adjusted numbers'!AC70/'adjusted numbers'!AB70</f>
        <v>0.95884573894282632</v>
      </c>
      <c r="AD70" s="11">
        <f>'adjusted numbers'!AD70/'adjusted numbers'!AB70</f>
        <v>0.90884573894282628</v>
      </c>
      <c r="AE70" s="1">
        <v>3679</v>
      </c>
      <c r="AF70" s="11">
        <f>'adjusted numbers'!AF70/'adjusted numbers'!AE70</f>
        <v>0.96993744999999998</v>
      </c>
      <c r="AG70" s="11">
        <f>'adjusted numbers'!AG70/'adjusted numbers'!AE70</f>
        <v>0.92905674999999999</v>
      </c>
      <c r="AH70" s="1">
        <f t="shared" si="12"/>
        <v>3555.1428571428573</v>
      </c>
    </row>
    <row r="71" spans="1:34" x14ac:dyDescent="0.25">
      <c r="A71" t="s">
        <v>160</v>
      </c>
      <c r="B71" t="s">
        <v>161</v>
      </c>
      <c r="C71" t="s">
        <v>155</v>
      </c>
      <c r="D71" s="1">
        <v>3443</v>
      </c>
      <c r="E71" s="11">
        <f>'adjusted numbers'!E71/'adjusted numbers'!D71</f>
        <v>0.96850000000000003</v>
      </c>
      <c r="F71" s="11">
        <f>'adjusted numbers'!F71/'adjusted numbers'!D71</f>
        <v>0.88900000000000001</v>
      </c>
      <c r="G71" s="1">
        <v>3394</v>
      </c>
      <c r="H71" s="11">
        <f>'adjusted numbers'!H71/'adjusted numbers'!G71</f>
        <v>0.96709999999999996</v>
      </c>
      <c r="I71" s="11">
        <f>'adjusted numbers'!I71/'adjusted numbers'!G71</f>
        <v>0.89500000000000002</v>
      </c>
      <c r="J71" s="1">
        <v>3352</v>
      </c>
      <c r="K71" s="11">
        <f>'adjusted numbers'!K71/'adjusted numbers'!J71</f>
        <v>0.95660000000000001</v>
      </c>
      <c r="L71" s="11">
        <f>'adjusted numbers'!L71/'adjusted numbers'!J71</f>
        <v>0.88249999999999995</v>
      </c>
      <c r="M71" s="1">
        <v>3197</v>
      </c>
      <c r="N71" s="11">
        <f>'adjusted numbers'!N71/'adjusted numbers'!M71</f>
        <v>0.94889999999999997</v>
      </c>
      <c r="O71" s="11">
        <f>'adjusted numbers'!O71/'adjusted numbers'!M71</f>
        <v>0.876</v>
      </c>
      <c r="P71" s="1">
        <v>3322</v>
      </c>
      <c r="Q71" s="11">
        <f>'adjusted numbers'!Q71/'adjusted numbers'!P71</f>
        <v>0.94184224999999988</v>
      </c>
      <c r="R71" s="11">
        <f>'adjusted numbers'!R71/'adjusted numbers'!P71</f>
        <v>0.87492475000000003</v>
      </c>
      <c r="S71" s="1">
        <v>3270</v>
      </c>
      <c r="T71" s="11">
        <f>'adjusted numbers'!T71/'adjusted numbers'!S71</f>
        <v>0.96168193000000002</v>
      </c>
      <c r="U71" s="11">
        <f>'adjusted numbers'!U71/'adjusted numbers'!S71</f>
        <v>0.89633025</v>
      </c>
      <c r="V71" s="1">
        <v>3554</v>
      </c>
      <c r="W71" s="11">
        <f>'adjusted numbers'!W71/'adjusted numbers'!V71</f>
        <v>0.96336522000000002</v>
      </c>
      <c r="X71" s="11">
        <f>'adjusted numbers'!X71/'adjusted numbers'!V71</f>
        <v>0.90447379999999999</v>
      </c>
      <c r="Y71" s="1">
        <v>3628</v>
      </c>
      <c r="Z71" s="11">
        <f>'adjusted numbers'!Z71/'adjusted numbers'!Y71</f>
        <v>0.9600605900000001</v>
      </c>
      <c r="AA71" s="11">
        <f>'adjusted numbers'!AA71/'adjusted numbers'!Y71</f>
        <v>0.91055675000000003</v>
      </c>
      <c r="AB71" s="1">
        <v>3813</v>
      </c>
      <c r="AC71" s="11">
        <f>'adjusted numbers'!AC71/'adjusted numbers'!AB71</f>
        <v>0.96897453</v>
      </c>
      <c r="AD71" s="11">
        <f>'adjusted numbers'!AD71/'adjusted numbers'!AB71</f>
        <v>0.92709149999999996</v>
      </c>
      <c r="AE71" s="1">
        <v>3823</v>
      </c>
      <c r="AF71" s="11">
        <f>'adjusted numbers'!AF71/'adjusted numbers'!AE71</f>
        <v>0.97143601000000002</v>
      </c>
      <c r="AG71" s="11">
        <f>'adjusted numbers'!AG71/'adjusted numbers'!AE71</f>
        <v>0.93172899999999992</v>
      </c>
      <c r="AH71" s="1">
        <f t="shared" si="12"/>
        <v>3361.7142857142858</v>
      </c>
    </row>
    <row r="72" spans="1:34" x14ac:dyDescent="0.25">
      <c r="A72" t="s">
        <v>162</v>
      </c>
      <c r="B72" t="s">
        <v>163</v>
      </c>
      <c r="C72" t="s">
        <v>155</v>
      </c>
      <c r="D72" s="1">
        <v>3008</v>
      </c>
      <c r="E72" s="11">
        <f>'adjusted numbers'!E72/'adjusted numbers'!D72</f>
        <v>0.96919999999999995</v>
      </c>
      <c r="F72" s="11">
        <f>'adjusted numbers'!F72/'adjusted numbers'!D72</f>
        <v>0.89</v>
      </c>
      <c r="G72" s="1">
        <v>3095</v>
      </c>
      <c r="H72" s="11">
        <f>'adjusted numbers'!H72/'adjusted numbers'!G72</f>
        <v>0.96779999999999999</v>
      </c>
      <c r="I72" s="11">
        <f>'adjusted numbers'!I72/'adjusted numbers'!G72</f>
        <v>0.88</v>
      </c>
      <c r="J72" s="1">
        <v>3049</v>
      </c>
      <c r="K72" s="11">
        <f>'adjusted numbers'!K72/'adjusted numbers'!J72</f>
        <v>0.96150000000000002</v>
      </c>
      <c r="L72" s="11">
        <f>'adjusted numbers'!L72/'adjusted numbers'!J72</f>
        <v>0.87450000000000006</v>
      </c>
      <c r="M72" s="1">
        <v>3014</v>
      </c>
      <c r="N72" s="11">
        <f>'adjusted numbers'!N72/'adjusted numbers'!M72</f>
        <v>0.95520000000000005</v>
      </c>
      <c r="O72" s="11">
        <f>'adjusted numbers'!O72/'adjusted numbers'!M72</f>
        <v>0.8660000000000001</v>
      </c>
      <c r="P72" s="1">
        <v>3023</v>
      </c>
      <c r="Q72" s="11">
        <f>'adjusted numbers'!Q72/'adjusted numbers'!P72</f>
        <v>0.94326829000000001</v>
      </c>
      <c r="R72" s="11">
        <f>'adjusted numbers'!R72/'adjusted numbers'!P72</f>
        <v>0.86073434999999998</v>
      </c>
      <c r="S72" s="1">
        <v>3018</v>
      </c>
      <c r="T72" s="11">
        <f>'adjusted numbers'!T72/'adjusted numbers'!S72</f>
        <v>0.95082836000000004</v>
      </c>
      <c r="U72" s="11">
        <f>'adjusted numbers'!U72/'adjusted numbers'!S72</f>
        <v>0.85917825000000003</v>
      </c>
      <c r="V72" s="1">
        <v>2835</v>
      </c>
      <c r="W72" s="11">
        <f>'adjusted numbers'!W72/'adjusted numbers'!V72</f>
        <v>0.93234569999999994</v>
      </c>
      <c r="X72" s="11">
        <f>'adjusted numbers'!X72/'adjusted numbers'!V72</f>
        <v>0.87742509999999996</v>
      </c>
      <c r="Y72" s="1">
        <v>3095</v>
      </c>
      <c r="Z72" s="11">
        <f>'adjusted numbers'!Z72/'adjusted numbers'!Y72</f>
        <v>0.97964463000000002</v>
      </c>
      <c r="AA72" s="11">
        <f>'adjusted numbers'!AA72/'adjusted numbers'!Y72</f>
        <v>0.9418417</v>
      </c>
      <c r="AB72" s="1">
        <v>3014</v>
      </c>
      <c r="AC72" s="11">
        <f>'adjusted numbers'!AC72/'adjusted numbers'!AB72</f>
        <v>0.97677504999999998</v>
      </c>
      <c r="AD72" s="11">
        <f>'adjusted numbers'!AD72/'adjusted numbers'!AB72</f>
        <v>0.94343065000000004</v>
      </c>
      <c r="AE72" s="1">
        <v>3071</v>
      </c>
      <c r="AF72" s="11">
        <f>'adjusted numbers'!AF72/'adjusted numbers'!AE72</f>
        <v>0.97652227999999996</v>
      </c>
      <c r="AG72" s="11">
        <f>'adjusted numbers'!AG72/'adjusted numbers'!AE72</f>
        <v>0.94464345000000005</v>
      </c>
      <c r="AH72" s="1">
        <f t="shared" si="12"/>
        <v>3006</v>
      </c>
    </row>
    <row r="73" spans="1:34" x14ac:dyDescent="0.25">
      <c r="A73" t="s">
        <v>164</v>
      </c>
      <c r="B73" t="s">
        <v>165</v>
      </c>
      <c r="C73" t="s">
        <v>155</v>
      </c>
      <c r="D73" s="1">
        <v>2291</v>
      </c>
      <c r="E73" s="11">
        <f>'adjusted numbers'!E73/'adjusted numbers'!D73</f>
        <v>0.96499999999999997</v>
      </c>
      <c r="F73" s="11">
        <f>'adjusted numbers'!F73/'adjusted numbers'!D73</f>
        <v>0.88949999999999985</v>
      </c>
      <c r="G73" s="1">
        <v>2232</v>
      </c>
      <c r="H73" s="11">
        <f>'adjusted numbers'!H73/'adjusted numbers'!G73</f>
        <v>0.96919999999999995</v>
      </c>
      <c r="I73" s="11">
        <f>'adjusted numbers'!I73/'adjusted numbers'!G73</f>
        <v>0.89300000000000002</v>
      </c>
      <c r="J73" s="1">
        <v>2119</v>
      </c>
      <c r="K73" s="11">
        <f>'adjusted numbers'!K73/'adjusted numbers'!J73</f>
        <v>0.95939999999999992</v>
      </c>
      <c r="L73" s="11">
        <f>'adjusted numbers'!L73/'adjusted numbers'!J73</f>
        <v>0.87550000000000006</v>
      </c>
      <c r="M73" s="1">
        <v>2076</v>
      </c>
      <c r="N73" s="11">
        <f>'adjusted numbers'!N73/'adjusted numbers'!M73</f>
        <v>0.94469999999999998</v>
      </c>
      <c r="O73" s="11">
        <f>'adjusted numbers'!O73/'adjusted numbers'!M73</f>
        <v>0.8620000000000001</v>
      </c>
      <c r="P73" s="1">
        <v>2176</v>
      </c>
      <c r="Q73" s="11">
        <f>'adjusted numbers'!Q73/'adjusted numbers'!P73</f>
        <v>0.93051470999999997</v>
      </c>
      <c r="R73" s="11">
        <f>'adjusted numbers'!R73/'adjusted numbers'!P73</f>
        <v>0.84811585000000012</v>
      </c>
      <c r="S73" s="1">
        <v>2400</v>
      </c>
      <c r="T73" s="11">
        <f>'adjusted numbers'!T73/'adjusted numbers'!S73</f>
        <v>0.94137500000000007</v>
      </c>
      <c r="U73" s="11">
        <f>'adjusted numbers'!U73/'adjusted numbers'!S73</f>
        <v>0.86229170000000011</v>
      </c>
      <c r="V73" s="1">
        <v>2326</v>
      </c>
      <c r="W73" s="11">
        <f>'adjusted numbers'!W73/'adjusted numbers'!V73</f>
        <v>0.95425625999999997</v>
      </c>
      <c r="X73" s="11">
        <f>'adjusted numbers'!X73/'adjusted numbers'!V73</f>
        <v>0.88843510000000003</v>
      </c>
      <c r="Y73" s="1">
        <v>2467</v>
      </c>
      <c r="Z73" s="11">
        <f>'adjusted numbers'!Z73/'adjusted numbers'!Y73</f>
        <v>0.95488443999999995</v>
      </c>
      <c r="AA73" s="11">
        <f>'adjusted numbers'!AA73/'adjusted numbers'!Y73</f>
        <v>0.89481149999999998</v>
      </c>
      <c r="AB73" s="1">
        <v>2582</v>
      </c>
      <c r="AC73" s="11">
        <f>'adjusted numbers'!AC73/'adjusted numbers'!AB73</f>
        <v>0.95499615999999998</v>
      </c>
      <c r="AD73" s="11">
        <f>'adjusted numbers'!AD73/'adjusted numbers'!AB73</f>
        <v>0.88013170000000007</v>
      </c>
      <c r="AE73" s="1">
        <v>2312</v>
      </c>
      <c r="AF73" s="11">
        <f>'adjusted numbers'!AF73/'adjusted numbers'!AE73</f>
        <v>0.97123706999999992</v>
      </c>
      <c r="AG73" s="11">
        <f>'adjusted numbers'!AG73/'adjusted numbers'!AE73</f>
        <v>0.91003459999999992</v>
      </c>
      <c r="AH73" s="1">
        <f t="shared" si="12"/>
        <v>2231.4285714285716</v>
      </c>
    </row>
    <row r="74" spans="1:34" x14ac:dyDescent="0.25">
      <c r="A74" t="s">
        <v>166</v>
      </c>
      <c r="B74" t="s">
        <v>167</v>
      </c>
      <c r="C74" t="s">
        <v>155</v>
      </c>
      <c r="D74" s="1">
        <v>3014</v>
      </c>
      <c r="E74" s="11">
        <f>'adjusted numbers'!E74/'adjusted numbers'!D74</f>
        <v>0.95939999999999992</v>
      </c>
      <c r="F74" s="11">
        <f>'adjusted numbers'!F74/'adjusted numbers'!D74</f>
        <v>0.83099999999999996</v>
      </c>
      <c r="G74" s="1">
        <v>3067</v>
      </c>
      <c r="H74" s="11">
        <f>'adjusted numbers'!H74/'adjusted numbers'!G74</f>
        <v>0.9657</v>
      </c>
      <c r="I74" s="11">
        <f>'adjusted numbers'!I74/'adjusted numbers'!G74</f>
        <v>0.85149999999999992</v>
      </c>
      <c r="J74" s="1">
        <v>2924</v>
      </c>
      <c r="K74" s="11">
        <f>'adjusted numbers'!K74/'adjusted numbers'!J74</f>
        <v>0.9496</v>
      </c>
      <c r="L74" s="11">
        <f>'adjusted numbers'!L74/'adjusted numbers'!J74</f>
        <v>0.81850000000000001</v>
      </c>
      <c r="M74" s="1">
        <v>2778</v>
      </c>
      <c r="N74" s="11">
        <f>'adjusted numbers'!N74/'adjusted numbers'!M74</f>
        <v>0.93699999999999994</v>
      </c>
      <c r="O74" s="11">
        <f>'adjusted numbers'!O74/'adjusted numbers'!M74</f>
        <v>0.83099999999999996</v>
      </c>
      <c r="P74" s="1">
        <v>2836</v>
      </c>
      <c r="Q74" s="11">
        <f>'adjusted numbers'!Q74/'adjusted numbers'!P74</f>
        <v>0.93631876000000003</v>
      </c>
      <c r="R74" s="11">
        <f>'adjusted numbers'!R74/'adjusted numbers'!P74</f>
        <v>0.84555714999999998</v>
      </c>
      <c r="S74" s="1">
        <v>2794</v>
      </c>
      <c r="T74" s="11">
        <f>'adjusted numbers'!T74/'adjusted numbers'!S74</f>
        <v>0.93310667000000003</v>
      </c>
      <c r="U74" s="11">
        <f>'adjusted numbers'!U74/'adjusted numbers'!S74</f>
        <v>0.83303510000000003</v>
      </c>
      <c r="V74" s="1">
        <v>2732</v>
      </c>
      <c r="W74" s="11">
        <f>'adjusted numbers'!W74/'adjusted numbers'!V74</f>
        <v>0.96361645000000007</v>
      </c>
      <c r="X74" s="11">
        <f>'adjusted numbers'!X74/'adjusted numbers'!V74</f>
        <v>0.90977310000000011</v>
      </c>
      <c r="Y74" s="1">
        <v>2718</v>
      </c>
      <c r="Z74" s="11">
        <f>'adjusted numbers'!Z74/'adjusted numbers'!Y74</f>
        <v>0.97012505000000016</v>
      </c>
      <c r="AA74" s="11">
        <f>'adjusted numbers'!AA74/'adjusted numbers'!Y74</f>
        <v>0.92733624999999997</v>
      </c>
      <c r="AB74" s="1">
        <v>2809</v>
      </c>
      <c r="AC74" s="11">
        <f>'adjusted numbers'!AC74/'adjusted numbers'!AB74</f>
        <v>0.96860093999999997</v>
      </c>
      <c r="AD74" s="11">
        <f>'adjusted numbers'!AD74/'adjusted numbers'!AB74</f>
        <v>0.91331434999999983</v>
      </c>
      <c r="AE74" s="1">
        <v>2797</v>
      </c>
      <c r="AF74" s="11">
        <f>'adjusted numbers'!AF74/'adjusted numbers'!AE74</f>
        <v>0.97297111000000003</v>
      </c>
      <c r="AG74" s="11">
        <f>'adjusted numbers'!AG74/'adjusted numbers'!AE74</f>
        <v>0.92384704999999989</v>
      </c>
      <c r="AH74" s="1">
        <f t="shared" si="12"/>
        <v>2877.8571428571427</v>
      </c>
    </row>
    <row r="75" spans="1:34" x14ac:dyDescent="0.25">
      <c r="A75" t="s">
        <v>168</v>
      </c>
      <c r="B75" t="s">
        <v>169</v>
      </c>
      <c r="C75" t="s">
        <v>155</v>
      </c>
      <c r="D75" s="1">
        <v>2765</v>
      </c>
      <c r="E75" s="11">
        <f>'adjusted numbers'!E75/'adjusted numbers'!D75</f>
        <v>0.95896177215189859</v>
      </c>
      <c r="F75" s="11">
        <f>'adjusted numbers'!F75/'adjusted numbers'!D75</f>
        <v>0.88568481012658185</v>
      </c>
      <c r="G75" s="1">
        <v>2662</v>
      </c>
      <c r="H75" s="11">
        <f>'adjusted numbers'!H75/'adjusted numbers'!G75</f>
        <v>0.97146645379413943</v>
      </c>
      <c r="I75" s="11">
        <f>'adjusted numbers'!I75/'adjusted numbers'!G75</f>
        <v>0.90225807663410962</v>
      </c>
      <c r="J75" s="1">
        <v>2653</v>
      </c>
      <c r="K75" s="11">
        <f>'adjusted numbers'!K75/'adjusted numbers'!J75</f>
        <v>0.95780105540897087</v>
      </c>
      <c r="L75" s="11">
        <f>'adjusted numbers'!L75/'adjusted numbers'!J75</f>
        <v>0.89207369016208049</v>
      </c>
      <c r="M75" s="1">
        <v>2543</v>
      </c>
      <c r="N75" s="11">
        <f>'adjusted numbers'!N75/'adjusted numbers'!M75</f>
        <v>0.95328029885961496</v>
      </c>
      <c r="O75" s="11">
        <f>'adjusted numbers'!O75/'adjusted numbers'!M75</f>
        <v>0.87835253637436084</v>
      </c>
      <c r="P75" s="1">
        <v>2546</v>
      </c>
      <c r="Q75" s="11">
        <f>'adjusted numbers'!Q75/'adjusted numbers'!P75</f>
        <v>0.94748620999999988</v>
      </c>
      <c r="R75" s="11">
        <f>'adjusted numbers'!R75/'adjusted numbers'!P75</f>
        <v>0.86213665000000006</v>
      </c>
      <c r="S75" s="1">
        <v>2607</v>
      </c>
      <c r="T75" s="11">
        <f>'adjusted numbers'!T75/'adjusted numbers'!S75</f>
        <v>0.95811276999999995</v>
      </c>
      <c r="U75" s="11">
        <f>'adjusted numbers'!U75/'adjusted numbers'!S75</f>
        <v>0.88722669999999992</v>
      </c>
      <c r="V75" s="1">
        <v>2577</v>
      </c>
      <c r="W75" s="11">
        <f>'adjusted numbers'!W75/'adjusted numbers'!V75</f>
        <v>0.96197131000000002</v>
      </c>
      <c r="X75" s="11">
        <f>'adjusted numbers'!X75/'adjusted numbers'!V75</f>
        <v>0.89464494999999988</v>
      </c>
      <c r="Y75" s="1">
        <v>2653</v>
      </c>
      <c r="Z75" s="11">
        <f>'adjusted numbers'!Z75/'adjusted numbers'!Y75</f>
        <v>0.97255937000000003</v>
      </c>
      <c r="AA75" s="11">
        <f>'adjusted numbers'!AA75/'adjusted numbers'!Y75</f>
        <v>0.91255180000000002</v>
      </c>
      <c r="AB75" s="1">
        <v>2825</v>
      </c>
      <c r="AC75" s="11">
        <f>'adjusted numbers'!AC75/'adjusted numbers'!AB75</f>
        <v>0.96803540999999993</v>
      </c>
      <c r="AD75" s="11">
        <f>'adjusted numbers'!AD75/'adjusted numbers'!AB75</f>
        <v>0.91893804999999995</v>
      </c>
      <c r="AE75" s="1">
        <v>2793</v>
      </c>
      <c r="AF75" s="11">
        <f>'adjusted numbers'!AF75/'adjusted numbers'!AE75</f>
        <v>0.97518793999999986</v>
      </c>
      <c r="AG75" s="11">
        <f>'adjusted numbers'!AG75/'adjusted numbers'!AE75</f>
        <v>0.92087360000000007</v>
      </c>
      <c r="AH75" s="1">
        <f t="shared" si="12"/>
        <v>2621.8571428571427</v>
      </c>
    </row>
    <row r="76" spans="1:34" x14ac:dyDescent="0.25">
      <c r="A76" t="s">
        <v>170</v>
      </c>
      <c r="B76" t="s">
        <v>171</v>
      </c>
      <c r="C76" t="s">
        <v>155</v>
      </c>
      <c r="D76" s="1">
        <v>2675</v>
      </c>
      <c r="E76" s="11">
        <f>'adjusted numbers'!E76/'adjusted numbers'!D76</f>
        <v>0.95388661682242981</v>
      </c>
      <c r="F76" s="11">
        <f>'adjusted numbers'!F76/'adjusted numbers'!D76</f>
        <v>0.88024037383177556</v>
      </c>
      <c r="G76" s="1">
        <v>2584</v>
      </c>
      <c r="H76" s="11">
        <f>'adjusted numbers'!H76/'adjusted numbers'!G76</f>
        <v>0.95099999999999996</v>
      </c>
      <c r="I76" s="11">
        <f>'adjusted numbers'!I76/'adjusted numbers'!G76</f>
        <v>0.88153869969040255</v>
      </c>
      <c r="J76" s="1">
        <v>2744</v>
      </c>
      <c r="K76" s="11">
        <f>'adjusted numbers'!K76/'adjusted numbers'!J76</f>
        <v>0.93974464285714276</v>
      </c>
      <c r="L76" s="11">
        <f>'adjusted numbers'!L76/'adjusted numbers'!J76</f>
        <v>0.87472959183673449</v>
      </c>
      <c r="M76" s="1">
        <v>2526</v>
      </c>
      <c r="N76" s="11">
        <f>'adjusted numbers'!N76/'adjusted numbers'!M76</f>
        <v>0.93167600950118779</v>
      </c>
      <c r="O76" s="11">
        <f>'adjusted numbers'!O76/'adjusted numbers'!M76</f>
        <v>0.86143428345209794</v>
      </c>
      <c r="P76" s="1">
        <v>2523</v>
      </c>
      <c r="Q76" s="11">
        <f>'adjusted numbers'!Q76/'adjusted numbers'!P76</f>
        <v>0.92564404</v>
      </c>
      <c r="R76" s="11">
        <f>'adjusted numbers'!R76/'adjusted numbers'!P76</f>
        <v>0.85969079999999987</v>
      </c>
      <c r="S76" s="1">
        <v>2644</v>
      </c>
      <c r="T76" s="11">
        <f>'adjusted numbers'!T76/'adjusted numbers'!S76</f>
        <v>0.93010590999999998</v>
      </c>
      <c r="U76" s="11">
        <f>'adjusted numbers'!U76/'adjusted numbers'!S76</f>
        <v>0.86346445000000005</v>
      </c>
      <c r="V76" s="1">
        <v>2778</v>
      </c>
      <c r="W76" s="11">
        <f>'adjusted numbers'!W76/'adjusted numbers'!V76</f>
        <v>0.93725703999999999</v>
      </c>
      <c r="X76" s="11">
        <f>'adjusted numbers'!X76/'adjusted numbers'!V76</f>
        <v>0.85709144999999987</v>
      </c>
      <c r="Y76" s="1">
        <v>2932</v>
      </c>
      <c r="Z76" s="11">
        <f>'adjusted numbers'!Z76/'adjusted numbers'!Y76</f>
        <v>0.89017734999999998</v>
      </c>
      <c r="AA76" s="11">
        <f>'adjusted numbers'!AA76/'adjusted numbers'!Y76</f>
        <v>0.84311049999999998</v>
      </c>
      <c r="AB76" s="1">
        <v>2881</v>
      </c>
      <c r="AC76" s="11">
        <f>'adjusted numbers'!AC76/'adjusted numbers'!AB76</f>
        <v>0.95116281999999985</v>
      </c>
      <c r="AD76" s="11">
        <f>'adjusted numbers'!AD76/'adjusted numbers'!AB76</f>
        <v>0.89222494999999991</v>
      </c>
      <c r="AE76" s="1">
        <v>3187</v>
      </c>
      <c r="AF76" s="11">
        <f>'adjusted numbers'!AF76/'adjusted numbers'!AE76</f>
        <v>0.94882334999999995</v>
      </c>
      <c r="AG76" s="11">
        <f>'adjusted numbers'!AG76/'adjusted numbers'!AE76</f>
        <v>0.87590210000000002</v>
      </c>
      <c r="AH76" s="1">
        <f t="shared" si="12"/>
        <v>2639.1428571428573</v>
      </c>
    </row>
    <row r="77" spans="1:34" x14ac:dyDescent="0.25">
      <c r="A77" t="s">
        <v>172</v>
      </c>
      <c r="B77" t="s">
        <v>173</v>
      </c>
      <c r="C77" t="s">
        <v>155</v>
      </c>
      <c r="D77" s="1">
        <v>5361</v>
      </c>
      <c r="E77" s="11">
        <f>'adjusted numbers'!E77/'adjusted numbers'!D77</f>
        <v>0.92433353851893285</v>
      </c>
      <c r="F77" s="11">
        <f>'adjusted numbers'!F77/'adjusted numbers'!D77</f>
        <v>0.78712395075545605</v>
      </c>
      <c r="G77" s="1">
        <v>5413</v>
      </c>
      <c r="H77" s="11">
        <f>'adjusted numbers'!H77/'adjusted numbers'!G77</f>
        <v>0.92080469240716778</v>
      </c>
      <c r="I77" s="11">
        <f>'adjusted numbers'!I77/'adjusted numbers'!G77</f>
        <v>0.77358895252170701</v>
      </c>
      <c r="J77" s="1">
        <v>5401</v>
      </c>
      <c r="K77" s="11">
        <f>'adjusted numbers'!K77/'adjusted numbers'!J77</f>
        <v>0.91240098129975944</v>
      </c>
      <c r="L77" s="11">
        <f>'adjusted numbers'!L77/'adjusted numbers'!J77</f>
        <v>0.76884650990557302</v>
      </c>
      <c r="M77" s="1">
        <v>5346</v>
      </c>
      <c r="N77" s="11">
        <f>'adjusted numbers'!N77/'adjusted numbers'!M77</f>
        <v>0.91040995136550673</v>
      </c>
      <c r="O77" s="11">
        <f>'adjusted numbers'!O77/'adjusted numbers'!M77</f>
        <v>0.76177413019079654</v>
      </c>
      <c r="P77" s="1">
        <v>5299</v>
      </c>
      <c r="Q77" s="11">
        <f>'adjusted numbers'!Q77/'adjusted numbers'!P77</f>
        <v>0.91756932999999996</v>
      </c>
      <c r="R77" s="11">
        <f>'adjusted numbers'!R77/'adjusted numbers'!P77</f>
        <v>0.76486130000000008</v>
      </c>
      <c r="S77" s="1">
        <v>5689</v>
      </c>
      <c r="T77" s="11">
        <f>'adjusted numbers'!T77/'adjusted numbers'!S77</f>
        <v>0.91337667999999994</v>
      </c>
      <c r="U77" s="11">
        <f>'adjusted numbers'!U77/'adjusted numbers'!S77</f>
        <v>0.78801195000000002</v>
      </c>
      <c r="V77" s="1">
        <v>5810</v>
      </c>
      <c r="W77" s="11">
        <f>'adjusted numbers'!W77/'adjusted numbers'!V77</f>
        <v>0.93</v>
      </c>
      <c r="X77" s="11">
        <f>'adjusted numbers'!X77/'adjusted numbers'!V77</f>
        <v>0.82702239999999994</v>
      </c>
      <c r="Y77" s="1">
        <v>6088</v>
      </c>
      <c r="Z77" s="11">
        <f>'adjusted numbers'!Z77/'adjusted numbers'!Y77</f>
        <v>0.93733572000000009</v>
      </c>
      <c r="AA77" s="11">
        <f>'adjusted numbers'!AA77/'adjusted numbers'!Y77</f>
        <v>0.85791720000000005</v>
      </c>
      <c r="AB77" s="1">
        <v>6343</v>
      </c>
      <c r="AC77" s="11">
        <f>'adjusted numbers'!AC77/'adjusted numbers'!AB77</f>
        <v>0.93764777999999993</v>
      </c>
      <c r="AD77" s="11">
        <f>'adjusted numbers'!AD77/'adjusted numbers'!AB77</f>
        <v>0.86063374999999998</v>
      </c>
      <c r="AE77" s="1">
        <v>6585</v>
      </c>
      <c r="AF77" s="11">
        <f>'adjusted numbers'!AF77/'adjusted numbers'!AE77</f>
        <v>0.94621108999999992</v>
      </c>
      <c r="AG77" s="11">
        <f>'adjusted numbers'!AG77/'adjusted numbers'!AE77</f>
        <v>0.87927109999999997</v>
      </c>
      <c r="AH77" s="1">
        <f t="shared" si="12"/>
        <v>5474.1428571428569</v>
      </c>
    </row>
    <row r="78" spans="1:34" s="4" customFormat="1" x14ac:dyDescent="0.25">
      <c r="A78" s="4" t="s">
        <v>445</v>
      </c>
      <c r="B78" s="4" t="s">
        <v>433</v>
      </c>
      <c r="C78" t="s">
        <v>155</v>
      </c>
      <c r="D78" s="5">
        <f>SUM(D68:D77)</f>
        <v>32078</v>
      </c>
      <c r="E78" s="11">
        <f>'adjusted numbers'!E78/'adjusted numbers'!D78</f>
        <v>0.9554339079743126</v>
      </c>
      <c r="F78" s="11">
        <f>'adjusted numbers'!F78/'adjusted numbers'!D78</f>
        <v>0.86045175821435249</v>
      </c>
      <c r="G78" s="5">
        <f t="shared" ref="G78:AE78" si="13">SUM(G68:G77)</f>
        <v>31684</v>
      </c>
      <c r="H78" s="11">
        <f>'adjusted numbers'!H78/'adjusted numbers'!G78</f>
        <v>0.954739291124858</v>
      </c>
      <c r="I78" s="11">
        <f>'adjusted numbers'!I78/'adjusted numbers'!G78</f>
        <v>0.86070224719101118</v>
      </c>
      <c r="J78" s="5">
        <f t="shared" si="13"/>
        <v>31250</v>
      </c>
      <c r="K78" s="11">
        <f>'adjusted numbers'!K78/'adjusted numbers'!J78</f>
        <v>0.94565636799999997</v>
      </c>
      <c r="L78" s="11">
        <f>'adjusted numbers'!L78/'adjusted numbers'!J78</f>
        <v>0.85195035199999991</v>
      </c>
      <c r="M78" s="5">
        <f t="shared" si="13"/>
        <v>30244</v>
      </c>
      <c r="N78" s="11">
        <f>'adjusted numbers'!N78/'adjusted numbers'!M78</f>
        <v>0.93677609443195342</v>
      </c>
      <c r="O78" s="11">
        <f>'adjusted numbers'!O78/'adjusted numbers'!M78</f>
        <v>0.84212948022748302</v>
      </c>
      <c r="P78" s="5">
        <f t="shared" si="13"/>
        <v>30390</v>
      </c>
      <c r="Q78" s="11">
        <f>'adjusted numbers'!Q78/'adjusted numbers'!P78</f>
        <v>0.93359328336821323</v>
      </c>
      <c r="R78" s="11">
        <f>'adjusted numbers'!R78/'adjusted numbers'!P78</f>
        <v>0.84248109170944396</v>
      </c>
      <c r="S78" s="5">
        <f t="shared" si="13"/>
        <v>31340</v>
      </c>
      <c r="T78" s="11">
        <f>'adjusted numbers'!T78/'adjusted numbers'!S78</f>
        <v>0.9404754328098277</v>
      </c>
      <c r="U78" s="11">
        <f>'adjusted numbers'!U78/'adjusted numbers'!S78</f>
        <v>0.8536375262507977</v>
      </c>
      <c r="V78" s="5">
        <f t="shared" si="13"/>
        <v>31844</v>
      </c>
      <c r="W78" s="11">
        <f>'adjusted numbers'!W78/'adjusted numbers'!V78</f>
        <v>0.94864968681666861</v>
      </c>
      <c r="X78" s="11">
        <f>'adjusted numbers'!X78/'adjusted numbers'!V78</f>
        <v>0.87528264215864837</v>
      </c>
      <c r="Y78" s="5">
        <f t="shared" si="13"/>
        <v>33019</v>
      </c>
      <c r="Z78" s="11">
        <f>'adjusted numbers'!Z78/'adjusted numbers'!Y78</f>
        <v>0.95386898163027345</v>
      </c>
      <c r="AA78" s="11">
        <f>'adjusted numbers'!AA78/'adjusted numbers'!Y78</f>
        <v>0.89863411246706437</v>
      </c>
      <c r="AB78" s="5">
        <f t="shared" si="13"/>
        <v>33961</v>
      </c>
      <c r="AC78" s="11">
        <f>'adjusted numbers'!AC78/'adjusted numbers'!AB78</f>
        <v>0.961414566837549</v>
      </c>
      <c r="AD78" s="11">
        <f>'adjusted numbers'!AD78/'adjusted numbers'!AB78</f>
        <v>0.90717293621359796</v>
      </c>
      <c r="AE78" s="5">
        <f t="shared" si="13"/>
        <v>34630</v>
      </c>
      <c r="AF78" s="11">
        <f>'adjusted numbers'!AF78/'adjusted numbers'!AE78</f>
        <v>0.96644527595957264</v>
      </c>
      <c r="AG78" s="11">
        <f>'adjusted numbers'!AG78/'adjusted numbers'!AE78</f>
        <v>0.91686399813600916</v>
      </c>
      <c r="AH78" s="1">
        <f t="shared" si="12"/>
        <v>31261.428571428572</v>
      </c>
    </row>
    <row r="79" spans="1:34" x14ac:dyDescent="0.25">
      <c r="A79" t="s">
        <v>174</v>
      </c>
      <c r="B79" t="s">
        <v>175</v>
      </c>
      <c r="C79" t="s">
        <v>176</v>
      </c>
      <c r="D79" s="1">
        <v>3156</v>
      </c>
      <c r="E79" s="11">
        <f>'adjusted numbers'!E79/'adjusted numbers'!D79</f>
        <v>0.93490000000000006</v>
      </c>
      <c r="F79" s="11">
        <f>'adjusted numbers'!F79/'adjusted numbers'!D79</f>
        <v>0.8480000000000002</v>
      </c>
      <c r="G79" s="1">
        <v>3322</v>
      </c>
      <c r="H79" s="11">
        <f>'adjusted numbers'!H79/'adjusted numbers'!G79</f>
        <v>0.93280000000000007</v>
      </c>
      <c r="I79" s="11">
        <f>'adjusted numbers'!I79/'adjusted numbers'!G79</f>
        <v>0.82950000000000002</v>
      </c>
      <c r="J79" s="1">
        <v>3218</v>
      </c>
      <c r="K79" s="11">
        <f>'adjusted numbers'!K79/'adjusted numbers'!J79</f>
        <v>0.93700000000000006</v>
      </c>
      <c r="L79" s="11">
        <f>'adjusted numbers'!L79/'adjusted numbers'!J79</f>
        <v>0.82899999999999996</v>
      </c>
      <c r="M79" s="1">
        <v>3222</v>
      </c>
      <c r="N79" s="11">
        <f>'adjusted numbers'!N79/'adjusted numbers'!M79</f>
        <v>0.91320000000000012</v>
      </c>
      <c r="O79" s="11">
        <f>'adjusted numbers'!O79/'adjusted numbers'!M79</f>
        <v>0.8204999999999999</v>
      </c>
      <c r="P79" s="1">
        <v>3263</v>
      </c>
      <c r="Q79" s="11">
        <f>'adjusted numbers'!Q79/'adjusted numbers'!P79</f>
        <v>0.90131778000000007</v>
      </c>
      <c r="R79" s="11">
        <f>'adjusted numbers'!R79/'adjusted numbers'!P79</f>
        <v>0.80140974999999992</v>
      </c>
      <c r="S79" s="1">
        <v>3256</v>
      </c>
      <c r="T79" s="11">
        <f>'adjusted numbers'!T79/'adjusted numbers'!S79</f>
        <v>0.92625919999999984</v>
      </c>
      <c r="U79" s="11">
        <f>'adjusted numbers'!U79/'adjusted numbers'!S79</f>
        <v>0.83968059999999978</v>
      </c>
      <c r="V79" s="1">
        <v>3604</v>
      </c>
      <c r="W79" s="11">
        <f>'adjusted numbers'!W79/'adjusted numbers'!V79</f>
        <v>0.92677587000000006</v>
      </c>
      <c r="X79" s="11">
        <f>'adjusted numbers'!X79/'adjusted numbers'!V79</f>
        <v>0.83337965000000003</v>
      </c>
      <c r="Y79" s="1">
        <v>3673</v>
      </c>
      <c r="Z79" s="11">
        <f>'adjusted numbers'!Z79/'adjusted numbers'!Y79</f>
        <v>0.94682821000000006</v>
      </c>
      <c r="AA79" s="11">
        <f>'adjusted numbers'!AA79/'adjusted numbers'!Y79</f>
        <v>0.87095015000000009</v>
      </c>
      <c r="AB79" s="1">
        <v>3569</v>
      </c>
      <c r="AC79" s="11">
        <f>'adjusted numbers'!AC79/'adjusted numbers'!AB79</f>
        <v>0.96096946999999999</v>
      </c>
      <c r="AD79" s="11">
        <f>'adjusted numbers'!AD79/'adjusted numbers'!AB79</f>
        <v>0.90767724999999999</v>
      </c>
      <c r="AE79" s="1">
        <v>3851</v>
      </c>
      <c r="AF79" s="11">
        <f>'adjusted numbers'!AF79/'adjusted numbers'!AE79</f>
        <v>0.95655673999999991</v>
      </c>
      <c r="AG79" s="11">
        <f>'adjusted numbers'!AG79/'adjusted numbers'!AE79</f>
        <v>0.90197349999999998</v>
      </c>
      <c r="AH79" s="1">
        <f t="shared" si="12"/>
        <v>3291.5714285714284</v>
      </c>
    </row>
    <row r="80" spans="1:34" x14ac:dyDescent="0.25">
      <c r="A80" t="s">
        <v>177</v>
      </c>
      <c r="B80" t="s">
        <v>178</v>
      </c>
      <c r="C80" t="s">
        <v>176</v>
      </c>
      <c r="D80" s="3">
        <v>2446</v>
      </c>
      <c r="E80" s="11">
        <f>'adjusted numbers'!E80/'adjusted numbers'!D80</f>
        <v>0.93618152085036799</v>
      </c>
      <c r="F80" s="11">
        <f>'adjusted numbers'!F80/'adjusted numbers'!D80</f>
        <v>0.84791496320523307</v>
      </c>
      <c r="G80" s="1">
        <v>2541</v>
      </c>
      <c r="H80" s="11">
        <f>'adjusted numbers'!H80/'adjusted numbers'!G80</f>
        <v>0.88379999999999992</v>
      </c>
      <c r="I80" s="11">
        <f>'adjusted numbers'!I80/'adjusted numbers'!G80</f>
        <v>0.74149999999999994</v>
      </c>
      <c r="J80" s="3">
        <v>2446</v>
      </c>
      <c r="K80" s="11">
        <f>'adjusted numbers'!K80/'adjusted numbers'!J80</f>
        <v>0.9187244480784954</v>
      </c>
      <c r="L80" s="11">
        <f>'adjusted numbers'!L80/'adjusted numbers'!J80</f>
        <v>0.82583810302534755</v>
      </c>
      <c r="M80" s="3">
        <v>2446</v>
      </c>
      <c r="N80" s="11">
        <f>'adjusted numbers'!N80/'adjusted numbers'!M80</f>
        <v>0.90212591986917412</v>
      </c>
      <c r="O80" s="11">
        <f>'adjusted numbers'!O80/'adjusted numbers'!M80</f>
        <v>0.8182747342600164</v>
      </c>
      <c r="P80" s="1">
        <v>2709</v>
      </c>
      <c r="Q80" s="11">
        <f>'adjusted numbers'!Q80/'adjusted numbers'!P80</f>
        <v>0.88372089999999992</v>
      </c>
      <c r="R80" s="11">
        <f>'adjusted numbers'!R80/'adjusted numbers'!P80</f>
        <v>0.72074565000000002</v>
      </c>
      <c r="S80" s="1">
        <v>2971</v>
      </c>
      <c r="T80" s="11">
        <f>'adjusted numbers'!T80/'adjusted numbers'!S80</f>
        <v>0.9156513300000001</v>
      </c>
      <c r="U80" s="11">
        <f>'adjusted numbers'!U80/'adjusted numbers'!S80</f>
        <v>0.80225515000000003</v>
      </c>
      <c r="V80" s="1">
        <v>3043</v>
      </c>
      <c r="W80" s="11">
        <f>'adjusted numbers'!W80/'adjusted numbers'!V80</f>
        <v>0.89096289000000006</v>
      </c>
      <c r="X80" s="11">
        <f>'adjusted numbers'!X80/'adjusted numbers'!V80</f>
        <v>0.71886300000000003</v>
      </c>
      <c r="Y80" s="1">
        <v>3163</v>
      </c>
      <c r="Z80" s="11">
        <f>'adjusted numbers'!Z80/'adjusted numbers'!Y80</f>
        <v>0.93404992000000009</v>
      </c>
      <c r="AA80" s="11">
        <f>'adjusted numbers'!AA80/'adjusted numbers'!Y80</f>
        <v>0.88017699999999999</v>
      </c>
      <c r="AB80" s="1">
        <v>3191</v>
      </c>
      <c r="AC80" s="11">
        <f>'adjusted numbers'!AC80/'adjusted numbers'!AB80</f>
        <v>0.91861484999999998</v>
      </c>
      <c r="AD80" s="11">
        <f>'adjusted numbers'!AD80/'adjusted numbers'!AB80</f>
        <v>0.83719834999999987</v>
      </c>
      <c r="AE80" s="1">
        <v>3223</v>
      </c>
      <c r="AF80" s="11">
        <f>'adjusted numbers'!AF80/'adjusted numbers'!AE80</f>
        <v>0.93506051000000001</v>
      </c>
      <c r="AG80" s="11">
        <f>'adjusted numbers'!AG80/'adjusted numbers'!AE80</f>
        <v>0.86860069999999989</v>
      </c>
      <c r="AH80" s="1">
        <f t="shared" si="12"/>
        <v>2657.4285714285716</v>
      </c>
    </row>
    <row r="81" spans="1:34" x14ac:dyDescent="0.25">
      <c r="A81" t="s">
        <v>179</v>
      </c>
      <c r="B81" t="s">
        <v>180</v>
      </c>
      <c r="C81" t="s">
        <v>176</v>
      </c>
      <c r="D81" s="6">
        <v>4974</v>
      </c>
      <c r="E81" s="11">
        <f>'adjusted numbers'!E81/'adjusted numbers'!D81</f>
        <v>0.93470044229995974</v>
      </c>
      <c r="F81" s="11">
        <f>'adjusted numbers'!F81/'adjusted numbers'!D81</f>
        <v>0.8444913550462404</v>
      </c>
      <c r="G81" s="1">
        <v>5098</v>
      </c>
      <c r="H81" s="11">
        <f>'adjusted numbers'!H81/'adjusted numbers'!G81</f>
        <v>0.93312542173401358</v>
      </c>
      <c r="I81" s="11">
        <f>'adjusted numbers'!I81/'adjusted numbers'!G81</f>
        <v>0.83261985092193047</v>
      </c>
      <c r="J81" s="6">
        <v>4974</v>
      </c>
      <c r="K81" s="11">
        <f>'adjusted numbers'!K81/'adjusted numbers'!J81</f>
        <v>0.91457579412947332</v>
      </c>
      <c r="L81" s="11">
        <f>'adjusted numbers'!L81/'adjusted numbers'!J81</f>
        <v>0.81694813027744273</v>
      </c>
      <c r="M81" s="6">
        <v>4974</v>
      </c>
      <c r="N81" s="11">
        <f>'adjusted numbers'!N81/'adjusted numbers'!M81</f>
        <v>0.89670285484519496</v>
      </c>
      <c r="O81" s="11">
        <f>'adjusted numbers'!O81/'adjusted numbers'!M81</f>
        <v>0.79493365500603141</v>
      </c>
      <c r="P81" s="1">
        <v>4847</v>
      </c>
      <c r="Q81" s="11">
        <f>'adjusted numbers'!Q81/'adjusted numbers'!P81</f>
        <v>0.88186506000000009</v>
      </c>
      <c r="R81" s="11">
        <f>'adjusted numbers'!R81/'adjusted numbers'!P81</f>
        <v>0.77016709999999999</v>
      </c>
      <c r="S81" s="1">
        <v>4859</v>
      </c>
      <c r="T81" s="11">
        <f>'adjusted numbers'!T81/'adjusted numbers'!S81</f>
        <v>0.9069356300000001</v>
      </c>
      <c r="U81" s="11">
        <f>'adjusted numbers'!U81/'adjusted numbers'!S81</f>
        <v>0.80366335</v>
      </c>
      <c r="V81" s="1">
        <v>5172</v>
      </c>
      <c r="W81" s="11">
        <f>'adjusted numbers'!W81/'adjusted numbers'!V81</f>
        <v>0.90931941000000005</v>
      </c>
      <c r="X81" s="11">
        <f>'adjusted numbers'!X81/'adjusted numbers'!V81</f>
        <v>0.80355759999999998</v>
      </c>
      <c r="Y81" s="1">
        <v>4952</v>
      </c>
      <c r="Z81" s="11">
        <f>'adjusted numbers'!Z81/'adjusted numbers'!Y81</f>
        <v>0.91617527999999993</v>
      </c>
      <c r="AA81" s="11">
        <f>'adjusted numbers'!AA81/'adjusted numbers'!Y81</f>
        <v>0.85218095000000005</v>
      </c>
      <c r="AB81" s="1">
        <v>5239</v>
      </c>
      <c r="AC81" s="11">
        <f>'adjusted numbers'!AC81/'adjusted numbers'!AB81</f>
        <v>0.94481767000000005</v>
      </c>
      <c r="AD81" s="11">
        <f>'adjusted numbers'!AD81/'adjusted numbers'!AB81</f>
        <v>0.89320480000000002</v>
      </c>
      <c r="AE81" s="1">
        <v>5322</v>
      </c>
      <c r="AF81" s="11">
        <f>'adjusted numbers'!AF81/'adjusted numbers'!AE81</f>
        <v>0.95764755000000001</v>
      </c>
      <c r="AG81" s="11">
        <f>'adjusted numbers'!AG81/'adjusted numbers'!AE81</f>
        <v>0.92014284999999996</v>
      </c>
      <c r="AH81" s="1">
        <f t="shared" si="12"/>
        <v>4985.4285714285716</v>
      </c>
    </row>
    <row r="82" spans="1:34" x14ac:dyDescent="0.25">
      <c r="A82" t="s">
        <v>181</v>
      </c>
      <c r="B82" t="s">
        <v>182</v>
      </c>
      <c r="C82" t="s">
        <v>176</v>
      </c>
      <c r="D82" s="1">
        <v>13757</v>
      </c>
      <c r="E82" s="11">
        <f>'adjusted numbers'!E82/'adjusted numbers'!D82</f>
        <v>0.93432873446245546</v>
      </c>
      <c r="F82" s="11">
        <f>'adjusted numbers'!F82/'adjusted numbers'!D82</f>
        <v>0.76038402267936323</v>
      </c>
      <c r="G82" s="3">
        <v>13799</v>
      </c>
      <c r="H82" s="11">
        <f>'adjusted numbers'!H82/'adjusted numbers'!G82</f>
        <v>0.92416177983911885</v>
      </c>
      <c r="I82" s="11">
        <f>'adjusted numbers'!I82/'adjusted numbers'!G82</f>
        <v>0.83890180447858553</v>
      </c>
      <c r="J82" s="1">
        <v>13184</v>
      </c>
      <c r="K82" s="11">
        <f>'adjusted numbers'!K82/'adjusted numbers'!J82</f>
        <v>0.91533419296116503</v>
      </c>
      <c r="L82" s="11">
        <f>'adjusted numbers'!L82/'adjusted numbers'!J82</f>
        <v>0.86599978288128976</v>
      </c>
      <c r="M82" s="1">
        <v>13056</v>
      </c>
      <c r="N82" s="11">
        <f>'adjusted numbers'!N82/'adjusted numbers'!M82</f>
        <v>0.8946294117647059</v>
      </c>
      <c r="O82" s="11">
        <f>'adjusted numbers'!O82/'adjusted numbers'!M82</f>
        <v>0.87265376409895035</v>
      </c>
      <c r="P82" s="1">
        <v>13621</v>
      </c>
      <c r="Q82" s="11">
        <f>'adjusted numbers'!Q82/'adjusted numbers'!P82</f>
        <v>0.86478969989868593</v>
      </c>
      <c r="R82" s="11">
        <f>'adjusted numbers'!R82/'adjusted numbers'!P82</f>
        <v>0.76341680676895962</v>
      </c>
      <c r="S82" s="1">
        <v>13264</v>
      </c>
      <c r="T82" s="11">
        <f>'adjusted numbers'!T82/'adjusted numbers'!S82</f>
        <v>0.88247134554206874</v>
      </c>
      <c r="U82" s="11">
        <f>'adjusted numbers'!U82/'adjusted numbers'!S82</f>
        <v>0.78920384820943901</v>
      </c>
      <c r="V82" s="1">
        <v>14220</v>
      </c>
      <c r="W82" s="11">
        <f>'adjusted numbers'!W82/'adjusted numbers'!V82</f>
        <v>0.90267931717088612</v>
      </c>
      <c r="X82" s="11">
        <f>'adjusted numbers'!X82/'adjusted numbers'!V82</f>
        <v>0.82784808117088604</v>
      </c>
      <c r="Y82" s="1">
        <v>13703</v>
      </c>
      <c r="Z82" s="11">
        <f>'adjusted numbers'!Z82/'adjusted numbers'!Y82</f>
        <v>0.91514999069984682</v>
      </c>
      <c r="AA82" s="11">
        <f>'adjusted numbers'!AA82/'adjusted numbers'!Y82</f>
        <v>0.85459390240093414</v>
      </c>
      <c r="AB82" s="1">
        <v>14201</v>
      </c>
      <c r="AC82" s="11">
        <f>'adjusted numbers'!AC82/'adjusted numbers'!AB82</f>
        <v>0.92369551440039432</v>
      </c>
      <c r="AD82" s="11">
        <f>'adjusted numbers'!AD82/'adjusted numbers'!AB82</f>
        <v>0.8703612421660446</v>
      </c>
      <c r="AE82" s="1">
        <v>14869</v>
      </c>
      <c r="AF82" s="11">
        <f>'adjusted numbers'!AF82/'adjusted numbers'!AE82</f>
        <v>0.93597417445692377</v>
      </c>
      <c r="AG82" s="11">
        <f>'adjusted numbers'!AG82/'adjusted numbers'!AE82</f>
        <v>0.8979756540453292</v>
      </c>
      <c r="AH82" s="1">
        <f t="shared" si="12"/>
        <v>13557.285714285714</v>
      </c>
    </row>
    <row r="83" spans="1:34" x14ac:dyDescent="0.25">
      <c r="A83" t="s">
        <v>183</v>
      </c>
      <c r="B83" t="s">
        <v>184</v>
      </c>
      <c r="C83" t="s">
        <v>176</v>
      </c>
      <c r="D83" s="1">
        <v>7755</v>
      </c>
      <c r="E83" s="11">
        <f>'adjusted numbers'!E83/'adjusted numbers'!D83</f>
        <v>0.95276900064474557</v>
      </c>
      <c r="F83" s="11">
        <f>'adjusted numbers'!F83/'adjusted numbers'!D83</f>
        <v>0.88281424887169591</v>
      </c>
      <c r="G83" s="1">
        <v>7375</v>
      </c>
      <c r="H83" s="11">
        <f>'adjusted numbers'!H83/'adjusted numbers'!G83</f>
        <v>0.95590436610169516</v>
      </c>
      <c r="I83" s="11">
        <f>'adjusted numbers'!I83/'adjusted numbers'!G83</f>
        <v>0.87656128813559353</v>
      </c>
      <c r="J83" s="1">
        <v>6749</v>
      </c>
      <c r="K83" s="11">
        <f>'adjusted numbers'!K83/'adjusted numbers'!J83</f>
        <v>0.94827177359608861</v>
      </c>
      <c r="L83" s="11">
        <f>'adjusted numbers'!L83/'adjusted numbers'!J83</f>
        <v>0.8519024299896284</v>
      </c>
      <c r="M83" s="1">
        <v>6580</v>
      </c>
      <c r="N83" s="11">
        <f>'adjusted numbers'!N83/'adjusted numbers'!M83</f>
        <v>0.94111148936170197</v>
      </c>
      <c r="O83" s="11">
        <f>'adjusted numbers'!O83/'adjusted numbers'!M83</f>
        <v>0.86090911854103347</v>
      </c>
      <c r="P83" s="1">
        <v>7016</v>
      </c>
      <c r="Q83" s="11">
        <f>'adjusted numbers'!Q83/'adjusted numbers'!P83</f>
        <v>0.92427309000000002</v>
      </c>
      <c r="R83" s="11">
        <f>'adjusted numbers'!R83/'adjusted numbers'!P83</f>
        <v>0.83330959999999998</v>
      </c>
      <c r="S83" s="1">
        <v>7093</v>
      </c>
      <c r="T83" s="11">
        <f>'adjusted numbers'!T83/'adjusted numbers'!S83</f>
        <v>0.93081913999999999</v>
      </c>
      <c r="U83" s="11">
        <f>'adjusted numbers'!U83/'adjusted numbers'!S83</f>
        <v>0.85154374999999993</v>
      </c>
      <c r="V83" s="1">
        <v>7721</v>
      </c>
      <c r="W83" s="11">
        <f>'adjusted numbers'!W83/'adjusted numbers'!V83</f>
        <v>0.91758837000000004</v>
      </c>
      <c r="X83" s="11">
        <f>'adjusted numbers'!X83/'adjusted numbers'!V83</f>
        <v>0.85662480000000008</v>
      </c>
      <c r="Y83" s="1">
        <v>8095</v>
      </c>
      <c r="Z83" s="11">
        <f>'adjusted numbers'!Z83/'adjusted numbers'!Y83</f>
        <v>0.91430508999999993</v>
      </c>
      <c r="AA83" s="11">
        <f>'adjusted numbers'!AA83/'adjusted numbers'!Y83</f>
        <v>0.85614574999999982</v>
      </c>
      <c r="AB83" s="1">
        <v>8101</v>
      </c>
      <c r="AC83" s="11">
        <f>'adjusted numbers'!AC83/'adjusted numbers'!AB83</f>
        <v>0.94927786000000003</v>
      </c>
      <c r="AD83" s="11">
        <f>'adjusted numbers'!AD83/'adjusted numbers'!AB83</f>
        <v>0.89408715000000005</v>
      </c>
      <c r="AE83" s="1">
        <v>8546</v>
      </c>
      <c r="AF83" s="11">
        <f>'adjusted numbers'!AF83/'adjusted numbers'!AE83</f>
        <v>0.95757076000000008</v>
      </c>
      <c r="AG83" s="11">
        <f>'adjusted numbers'!AG83/'adjusted numbers'!AE83</f>
        <v>0.91212260000000001</v>
      </c>
      <c r="AH83" s="1">
        <f t="shared" si="12"/>
        <v>7184.1428571428569</v>
      </c>
    </row>
    <row r="84" spans="1:34" s="4" customFormat="1" x14ac:dyDescent="0.25">
      <c r="A84" s="4" t="s">
        <v>446</v>
      </c>
      <c r="B84" s="4" t="s">
        <v>433</v>
      </c>
      <c r="C84" t="s">
        <v>176</v>
      </c>
      <c r="D84" s="5">
        <f>SUM(D79:D83)</f>
        <v>32088</v>
      </c>
      <c r="E84" s="11">
        <f>'adjusted numbers'!E84/'adjusted numbers'!D84</f>
        <v>0.93904040139616074</v>
      </c>
      <c r="F84" s="11">
        <f>'adjusted numbers'!F84/'adjusted numbers'!D84</f>
        <v>0.81830015893792074</v>
      </c>
      <c r="G84" s="5">
        <f t="shared" ref="G84:AE84" si="14">SUM(G79:G83)</f>
        <v>32135</v>
      </c>
      <c r="H84" s="11">
        <f>'adjusted numbers'!H84/'adjusted numbers'!G84</f>
        <v>0.93057021627508951</v>
      </c>
      <c r="I84" s="11">
        <f>'adjusted numbers'!I84/'adjusted numbers'!G84</f>
        <v>0.83787434261708427</v>
      </c>
      <c r="J84" s="5">
        <f t="shared" si="14"/>
        <v>30571</v>
      </c>
      <c r="K84" s="11">
        <f>'adjusted numbers'!K84/'adjusted numbers'!J84</f>
        <v>0.92503412384285766</v>
      </c>
      <c r="L84" s="11">
        <f>'adjusted numbers'!L84/'adjusted numbers'!J84</f>
        <v>0.84779865354443529</v>
      </c>
      <c r="M84" s="5">
        <f t="shared" si="14"/>
        <v>30278</v>
      </c>
      <c r="N84" s="11">
        <f>'adjusted numbers'!N84/'adjusted numbers'!M84</f>
        <v>0.90765326639804478</v>
      </c>
      <c r="O84" s="11">
        <f>'adjusted numbers'!O84/'adjusted numbers'!M84</f>
        <v>0.84739086280718334</v>
      </c>
      <c r="P84" s="5">
        <f t="shared" si="14"/>
        <v>31456</v>
      </c>
      <c r="Q84" s="11">
        <f>'adjusted numbers'!Q84/'adjusted numbers'!P84</f>
        <v>0.88610758779946597</v>
      </c>
      <c r="R84" s="11">
        <f>'adjusted numbers'!R84/'adjusted numbers'!P84</f>
        <v>0.78031219457019318</v>
      </c>
      <c r="S84" s="5">
        <f t="shared" si="14"/>
        <v>31443</v>
      </c>
      <c r="T84" s="11">
        <f>'adjusted numbers'!T84/'adjusted numbers'!S84</f>
        <v>0.90482779537862157</v>
      </c>
      <c r="U84" s="11">
        <f>'adjusted numbers'!U84/'adjusted numbers'!S84</f>
        <v>0.81196132567821122</v>
      </c>
      <c r="V84" s="5">
        <f t="shared" si="14"/>
        <v>33760</v>
      </c>
      <c r="W84" s="11">
        <f>'adjusted numbers'!W84/'adjusted numbers'!V84</f>
        <v>0.90862263013062805</v>
      </c>
      <c r="X84" s="11">
        <f>'adjusted numbers'!X84/'adjusted numbers'!V84</f>
        <v>0.82147512055242888</v>
      </c>
      <c r="Y84" s="5">
        <f t="shared" si="14"/>
        <v>33586</v>
      </c>
      <c r="Z84" s="11">
        <f>'adjusted numbers'!Z84/'adjusted numbers'!Y84</f>
        <v>0.92034180685285538</v>
      </c>
      <c r="AA84" s="11">
        <f>'adjusted numbers'!AA84/'adjusted numbers'!Y84</f>
        <v>0.85881021578038463</v>
      </c>
      <c r="AB84" s="5">
        <f t="shared" si="14"/>
        <v>34301</v>
      </c>
      <c r="AC84" s="11">
        <f>'adjusted numbers'!AC84/'adjusted numbers'!AB84</f>
        <v>0.93636919453572787</v>
      </c>
      <c r="AD84" s="11">
        <f>'adjusted numbers'!AD84/'adjusted numbers'!AB84</f>
        <v>0.88025130431911602</v>
      </c>
      <c r="AE84" s="5">
        <f t="shared" si="14"/>
        <v>35811</v>
      </c>
      <c r="AF84" s="11">
        <f>'adjusted numbers'!AF84/'adjusted numbers'!AE84</f>
        <v>0.94648013195749903</v>
      </c>
      <c r="AG84" s="11">
        <f>'adjusted numbers'!AG84/'adjusted numbers'!AE84</f>
        <v>0.90243221333947665</v>
      </c>
      <c r="AH84" s="1">
        <f t="shared" si="12"/>
        <v>31675.857142857141</v>
      </c>
    </row>
    <row r="85" spans="1:34" x14ac:dyDescent="0.25">
      <c r="A85" t="s">
        <v>185</v>
      </c>
      <c r="B85" t="s">
        <v>186</v>
      </c>
      <c r="C85" t="s">
        <v>187</v>
      </c>
      <c r="D85" s="1">
        <v>3759</v>
      </c>
      <c r="E85" s="11">
        <f>'adjusted numbers'!E85/'adjusted numbers'!D85</f>
        <v>0.94330000000000003</v>
      </c>
      <c r="F85" s="11">
        <f>'adjusted numbers'!F85/'adjusted numbers'!D85</f>
        <v>0.8630000000000001</v>
      </c>
      <c r="G85" s="1">
        <v>3551</v>
      </c>
      <c r="H85" s="11">
        <f>'adjusted numbers'!H85/'adjusted numbers'!G85</f>
        <v>0.94890000000000008</v>
      </c>
      <c r="I85" s="11">
        <f>'adjusted numbers'!I85/'adjusted numbers'!G85</f>
        <v>0.84749999999999992</v>
      </c>
      <c r="J85" s="1">
        <v>3565</v>
      </c>
      <c r="K85" s="11">
        <f>'adjusted numbers'!K85/'adjusted numbers'!J85</f>
        <v>0.9292999999999999</v>
      </c>
      <c r="L85" s="11">
        <f>'adjusted numbers'!L85/'adjusted numbers'!J85</f>
        <v>0.8105</v>
      </c>
      <c r="M85" s="1">
        <v>2950</v>
      </c>
      <c r="N85" s="11">
        <f>'adjusted numbers'!N85/'adjusted numbers'!M85</f>
        <v>0.92230000000000012</v>
      </c>
      <c r="O85" s="11">
        <f>'adjusted numbers'!O85/'adjusted numbers'!M85</f>
        <v>0.84850000000000014</v>
      </c>
      <c r="P85" s="1">
        <v>2913</v>
      </c>
      <c r="Q85" s="11">
        <f>'adjusted numbers'!Q85/'adjusted numbers'!P85</f>
        <v>0.90460008000000003</v>
      </c>
      <c r="R85" s="11">
        <f>'adjusted numbers'!R85/'adjusted numbers'!P85</f>
        <v>0.82749740000000005</v>
      </c>
      <c r="S85" s="1">
        <v>3045</v>
      </c>
      <c r="T85" s="11">
        <f>'adjusted numbers'!T85/'adjusted numbers'!S85</f>
        <v>0.91839084999999998</v>
      </c>
      <c r="U85" s="11">
        <f>'adjusted numbers'!U85/'adjusted numbers'!S85</f>
        <v>0.85008215000000009</v>
      </c>
      <c r="V85" s="1">
        <v>3103</v>
      </c>
      <c r="W85" s="11">
        <f>'adjusted numbers'!W85/'adjusted numbers'!V85</f>
        <v>0.93660975000000002</v>
      </c>
      <c r="X85" s="11">
        <f>'adjusted numbers'!X85/'adjusted numbers'!V85</f>
        <v>0.88817275000000007</v>
      </c>
      <c r="Y85" s="1">
        <v>2945</v>
      </c>
      <c r="Z85" s="11">
        <f>'adjusted numbers'!Z85/'adjusted numbers'!Y85</f>
        <v>0.94366722000000014</v>
      </c>
      <c r="AA85" s="11">
        <f>'adjusted numbers'!AA85/'adjusted numbers'!Y85</f>
        <v>0.90169774999999996</v>
      </c>
      <c r="AB85" s="1">
        <v>2865</v>
      </c>
      <c r="AC85" s="11">
        <f>'adjusted numbers'!AC85/'adjusted numbers'!AB85</f>
        <v>0.95406635000000006</v>
      </c>
      <c r="AD85" s="11">
        <f>'adjusted numbers'!AD85/'adjusted numbers'!AB85</f>
        <v>0.91378710000000019</v>
      </c>
      <c r="AE85" s="1">
        <v>3203</v>
      </c>
      <c r="AF85" s="11">
        <f>'adjusted numbers'!AF85/'adjusted numbers'!AE85</f>
        <v>0.95410548000000006</v>
      </c>
      <c r="AG85" s="11">
        <f>'adjusted numbers'!AG85/'adjusted numbers'!AE85</f>
        <v>0.91195749999999998</v>
      </c>
      <c r="AH85" s="1">
        <f t="shared" si="12"/>
        <v>3269.4285714285716</v>
      </c>
    </row>
    <row r="86" spans="1:34" x14ac:dyDescent="0.25">
      <c r="A86" t="s">
        <v>188</v>
      </c>
      <c r="B86" t="s">
        <v>189</v>
      </c>
      <c r="C86" t="s">
        <v>187</v>
      </c>
      <c r="D86" s="1">
        <v>8445</v>
      </c>
      <c r="E86" s="11">
        <f>'adjusted numbers'!E86/'adjusted numbers'!D86</f>
        <v>0.94459796329188883</v>
      </c>
      <c r="F86" s="11">
        <f>'adjusted numbers'!F86/'adjusted numbers'!D86</f>
        <v>0.83584837181764349</v>
      </c>
      <c r="G86" s="1">
        <v>8461</v>
      </c>
      <c r="H86" s="11">
        <f>'adjusted numbers'!H86/'adjusted numbers'!G86</f>
        <v>0.93687821770476332</v>
      </c>
      <c r="I86" s="11">
        <f>'adjusted numbers'!I86/'adjusted numbers'!G86</f>
        <v>0.826408225978017</v>
      </c>
      <c r="J86" s="1">
        <v>8472</v>
      </c>
      <c r="K86" s="11">
        <f>'adjusted numbers'!K86/'adjusted numbers'!J86</f>
        <v>0.91234863078375839</v>
      </c>
      <c r="L86" s="11">
        <f>'adjusted numbers'!L86/'adjusted numbers'!J86</f>
        <v>0.7834192044381495</v>
      </c>
      <c r="M86" s="1">
        <v>7269</v>
      </c>
      <c r="N86" s="11">
        <f>'adjusted numbers'!N86/'adjusted numbers'!M86</f>
        <v>0.88652787178428938</v>
      </c>
      <c r="O86" s="11">
        <f>'adjusted numbers'!O86/'adjusted numbers'!M86</f>
        <v>0.77262512037419151</v>
      </c>
      <c r="P86" s="1">
        <v>7464</v>
      </c>
      <c r="Q86" s="11">
        <f>'adjusted numbers'!Q86/'adjusted numbers'!P86</f>
        <v>0.87470524999999999</v>
      </c>
      <c r="R86" s="11">
        <f>'adjusted numbers'!R86/'adjusted numbers'!P86</f>
        <v>0.76379954999999988</v>
      </c>
      <c r="S86" s="1">
        <v>7837</v>
      </c>
      <c r="T86" s="11">
        <f>'adjusted numbers'!T86/'adjusted numbers'!S86</f>
        <v>0.88879674000000009</v>
      </c>
      <c r="U86" s="11">
        <f>'adjusted numbers'!U86/'adjusted numbers'!S86</f>
        <v>0.78218704999999999</v>
      </c>
      <c r="V86" s="1">
        <v>8167</v>
      </c>
      <c r="W86" s="11">
        <f>'adjusted numbers'!W86/'adjusted numbers'!V86</f>
        <v>0.92551734000000008</v>
      </c>
      <c r="X86" s="11">
        <f>'adjusted numbers'!X86/'adjusted numbers'!V86</f>
        <v>0.85012855000000009</v>
      </c>
      <c r="Y86" s="1">
        <v>7372</v>
      </c>
      <c r="Z86" s="11">
        <f>'adjusted numbers'!Z86/'adjusted numbers'!Y86</f>
        <v>0.94312262000000002</v>
      </c>
      <c r="AA86" s="11">
        <f>'adjusted numbers'!AA86/'adjusted numbers'!Y86</f>
        <v>0.88605535000000002</v>
      </c>
      <c r="AB86" s="1">
        <v>7063</v>
      </c>
      <c r="AC86" s="11">
        <f>'adjusted numbers'!AC86/'adjusted numbers'!AB86</f>
        <v>0.94588706</v>
      </c>
      <c r="AD86" s="11">
        <f>'adjusted numbers'!AD86/'adjusted numbers'!AB86</f>
        <v>0.89813109999999985</v>
      </c>
      <c r="AE86" s="1">
        <v>7860</v>
      </c>
      <c r="AF86" s="11">
        <f>'adjusted numbers'!AF86/'adjusted numbers'!AE86</f>
        <v>0.96562342000000001</v>
      </c>
      <c r="AG86" s="11">
        <f>'adjusted numbers'!AG86/'adjusted numbers'!AE86</f>
        <v>0.93097960000000002</v>
      </c>
      <c r="AH86" s="1">
        <f t="shared" si="12"/>
        <v>8016.4285714285716</v>
      </c>
    </row>
    <row r="87" spans="1:34" x14ac:dyDescent="0.25">
      <c r="A87" t="s">
        <v>190</v>
      </c>
      <c r="B87" t="s">
        <v>191</v>
      </c>
      <c r="C87" t="s">
        <v>187</v>
      </c>
      <c r="D87" s="6">
        <v>8272</v>
      </c>
      <c r="E87" s="11">
        <f>'adjusted numbers'!E87/'adjusted numbers'!D87</f>
        <v>0.92426257253384914</v>
      </c>
      <c r="F87" s="11">
        <f>'adjusted numbers'!F87/'adjusted numbers'!D87</f>
        <v>0.80524661508704065</v>
      </c>
      <c r="G87" s="1">
        <v>8184</v>
      </c>
      <c r="H87" s="11">
        <f>'adjusted numbers'!H87/'adjusted numbers'!G87</f>
        <v>0.95286375855327476</v>
      </c>
      <c r="I87" s="11">
        <f>'adjusted numbers'!I87/'adjusted numbers'!G87</f>
        <v>0.86325366568914963</v>
      </c>
      <c r="J87" s="1">
        <v>7933</v>
      </c>
      <c r="K87" s="11">
        <f>'adjusted numbers'!K87/'adjusted numbers'!J87</f>
        <v>0.91768907096936836</v>
      </c>
      <c r="L87" s="11">
        <f>'adjusted numbers'!L87/'adjusted numbers'!J87</f>
        <v>0.82456599016765397</v>
      </c>
      <c r="M87" s="1">
        <v>7466</v>
      </c>
      <c r="N87" s="11">
        <f>'adjusted numbers'!N87/'adjusted numbers'!M87</f>
        <v>0.91401635413876237</v>
      </c>
      <c r="O87" s="11">
        <f>'adjusted numbers'!O87/'adjusted numbers'!M87</f>
        <v>0.82355498258773097</v>
      </c>
      <c r="P87" s="1">
        <v>7675</v>
      </c>
      <c r="Q87" s="11">
        <f>'adjusted numbers'!Q87/'adjusted numbers'!P87</f>
        <v>0.91043653999999996</v>
      </c>
      <c r="R87" s="11">
        <f>'adjusted numbers'!R87/'adjusted numbers'!P87</f>
        <v>0.82214984999999996</v>
      </c>
      <c r="S87" s="1">
        <v>7686</v>
      </c>
      <c r="T87" s="11">
        <f>'adjusted numbers'!T87/'adjusted numbers'!S87</f>
        <v>0.91247718000000011</v>
      </c>
      <c r="U87" s="11">
        <f>'adjusted numbers'!U87/'adjusted numbers'!S87</f>
        <v>0.8296903000000001</v>
      </c>
      <c r="V87" s="1">
        <v>7916</v>
      </c>
      <c r="W87" s="11">
        <f>'adjusted numbers'!W87/'adjusted numbers'!V87</f>
        <v>0.92916882000000001</v>
      </c>
      <c r="X87" s="11">
        <f>'adjusted numbers'!X87/'adjusted numbers'!V87</f>
        <v>0.8570616499999999</v>
      </c>
      <c r="Y87" s="1">
        <v>7886</v>
      </c>
      <c r="Z87" s="11">
        <f>'adjusted numbers'!Z87/'adjusted numbers'!Y87</f>
        <v>0.94896020000000003</v>
      </c>
      <c r="AA87" s="11">
        <f>'adjusted numbers'!AA87/'adjusted numbers'!Y87</f>
        <v>0.89627190000000012</v>
      </c>
      <c r="AB87" s="1">
        <v>7367</v>
      </c>
      <c r="AC87" s="11">
        <f>'adjusted numbers'!AC87/'adjusted numbers'!AB87</f>
        <v>0.95439121999999998</v>
      </c>
      <c r="AD87" s="11">
        <f>'adjusted numbers'!AD87/'adjusted numbers'!AB87</f>
        <v>0.90247050000000006</v>
      </c>
      <c r="AE87" s="1">
        <v>8116</v>
      </c>
      <c r="AF87" s="11">
        <f>'adjusted numbers'!AF87/'adjusted numbers'!AE87</f>
        <v>0.96541398</v>
      </c>
      <c r="AG87" s="11">
        <f>'adjusted numbers'!AG87/'adjusted numbers'!AE87</f>
        <v>0.92447014999999999</v>
      </c>
      <c r="AH87" s="1">
        <f t="shared" si="12"/>
        <v>7876</v>
      </c>
    </row>
    <row r="88" spans="1:34" s="4" customFormat="1" x14ac:dyDescent="0.25">
      <c r="A88" s="4" t="s">
        <v>447</v>
      </c>
      <c r="B88" s="4" t="s">
        <v>433</v>
      </c>
      <c r="C88" t="s">
        <v>187</v>
      </c>
      <c r="D88" s="5">
        <f>SUM(D85:D87)</f>
        <v>20476</v>
      </c>
      <c r="E88" s="11">
        <f>'adjusted numbers'!E88/'adjusted numbers'!D88</f>
        <v>0.9361444862277789</v>
      </c>
      <c r="F88" s="11">
        <f>'adjusted numbers'!F88/'adjusted numbers'!D88</f>
        <v>0.82847023344403203</v>
      </c>
      <c r="G88" s="5">
        <f t="shared" ref="G88:AE88" si="15">SUM(G85:G87)</f>
        <v>20196</v>
      </c>
      <c r="H88" s="11">
        <f>'adjusted numbers'!H88/'adjusted numbers'!G88</f>
        <v>0.94546977124183029</v>
      </c>
      <c r="I88" s="11">
        <f>'adjusted numbers'!I88/'adjusted numbers'!G88</f>
        <v>0.84504755892255912</v>
      </c>
      <c r="J88" s="5">
        <f t="shared" si="15"/>
        <v>19970</v>
      </c>
      <c r="K88" s="11">
        <f>'adjusted numbers'!K88/'adjusted numbers'!J88</f>
        <v>0.9174962193289935</v>
      </c>
      <c r="L88" s="11">
        <f>'adjusted numbers'!L88/'adjusted numbers'!J88</f>
        <v>0.80459899849774663</v>
      </c>
      <c r="M88" s="5">
        <f t="shared" si="15"/>
        <v>17685</v>
      </c>
      <c r="N88" s="11">
        <f>'adjusted numbers'!N88/'adjusted numbers'!M88</f>
        <v>0.90409964376590313</v>
      </c>
      <c r="O88" s="11">
        <f>'adjusted numbers'!O88/'adjusted numbers'!M88</f>
        <v>0.80678249929318613</v>
      </c>
      <c r="P88" s="5">
        <f t="shared" si="15"/>
        <v>18052</v>
      </c>
      <c r="Q88" s="11">
        <f>'adjusted numbers'!Q88/'adjusted numbers'!P88</f>
        <v>0.89472083223687127</v>
      </c>
      <c r="R88" s="11">
        <f>'adjusted numbers'!R88/'adjusted numbers'!P88</f>
        <v>0.79888654255207181</v>
      </c>
      <c r="S88" s="5">
        <f t="shared" si="15"/>
        <v>18568</v>
      </c>
      <c r="T88" s="11">
        <f>'adjusted numbers'!T88/'adjusted numbers'!S88</f>
        <v>0.90345216475172341</v>
      </c>
      <c r="U88" s="11">
        <f>'adjusted numbers'!U88/'adjusted numbers'!S88</f>
        <v>0.81298468889487296</v>
      </c>
      <c r="V88" s="5">
        <f t="shared" si="15"/>
        <v>19186</v>
      </c>
      <c r="W88" s="11">
        <f>'adjusted numbers'!W88/'adjusted numbers'!V88</f>
        <v>0.92881791666579805</v>
      </c>
      <c r="X88" s="11">
        <f>'adjusted numbers'!X88/'adjusted numbers'!V88</f>
        <v>0.85914207925049513</v>
      </c>
      <c r="Y88" s="5">
        <f t="shared" si="15"/>
        <v>18203</v>
      </c>
      <c r="Z88" s="11">
        <f>'adjusted numbers'!Z88/'adjusted numbers'!Y88</f>
        <v>0.94573971624127895</v>
      </c>
      <c r="AA88" s="11">
        <f>'adjusted numbers'!AA88/'adjusted numbers'!Y88</f>
        <v>0.89301214730264245</v>
      </c>
      <c r="AB88" s="5">
        <f t="shared" si="15"/>
        <v>17295</v>
      </c>
      <c r="AC88" s="11">
        <f>'adjusted numbers'!AC88/'adjusted numbers'!AB88</f>
        <v>0.95086444147268001</v>
      </c>
      <c r="AD88" s="11">
        <f>'adjusted numbers'!AD88/'adjusted numbers'!AB88</f>
        <v>0.90257300805435092</v>
      </c>
      <c r="AE88" s="5">
        <f t="shared" si="15"/>
        <v>19179</v>
      </c>
      <c r="AF88" s="11">
        <f>'adjusted numbers'!AF88/'adjusted numbers'!AE88</f>
        <v>0.96361123078992639</v>
      </c>
      <c r="AG88" s="11">
        <f>'adjusted numbers'!AG88/'adjusted numbers'!AE88</f>
        <v>0.92504819155847529</v>
      </c>
      <c r="AH88" s="1">
        <f t="shared" si="12"/>
        <v>19161.857142857141</v>
      </c>
    </row>
    <row r="89" spans="1:34" x14ac:dyDescent="0.25">
      <c r="A89" t="s">
        <v>192</v>
      </c>
      <c r="B89" t="s">
        <v>193</v>
      </c>
      <c r="C89" t="s">
        <v>194</v>
      </c>
      <c r="D89" s="1">
        <v>2171</v>
      </c>
      <c r="E89" s="11">
        <f>'adjusted numbers'!E89/'adjusted numbers'!D89</f>
        <v>0.96849999999999992</v>
      </c>
      <c r="F89" s="11">
        <f>'adjusted numbers'!F89/'adjusted numbers'!D89</f>
        <v>0.8839999999999999</v>
      </c>
      <c r="G89" s="1">
        <v>2206</v>
      </c>
      <c r="H89" s="11">
        <f>'adjusted numbers'!H89/'adjusted numbers'!G89</f>
        <v>0.95099999999999996</v>
      </c>
      <c r="I89" s="11">
        <f>'adjusted numbers'!I89/'adjusted numbers'!G89</f>
        <v>0.85399999999999998</v>
      </c>
      <c r="J89" s="1">
        <v>2167</v>
      </c>
      <c r="K89" s="11">
        <f>'adjusted numbers'!K89/'adjusted numbers'!J89</f>
        <v>0.95310000000000006</v>
      </c>
      <c r="L89" s="11">
        <f>'adjusted numbers'!L89/'adjusted numbers'!J89</f>
        <v>0.86850000000000005</v>
      </c>
      <c r="M89" s="1">
        <v>2190</v>
      </c>
      <c r="N89" s="11">
        <f>'adjusted numbers'!N89/'adjusted numbers'!M89</f>
        <v>0.97899999999999987</v>
      </c>
      <c r="O89" s="11">
        <f>'adjusted numbers'!O89/'adjusted numbers'!M89</f>
        <v>0.87749999999999995</v>
      </c>
      <c r="P89" s="1">
        <v>2854</v>
      </c>
      <c r="Q89" s="11">
        <f>'adjusted numbers'!Q89/'adjusted numbers'!P89</f>
        <v>0.91440085000000004</v>
      </c>
      <c r="R89" s="11">
        <f>'adjusted numbers'!R89/'adjusted numbers'!P89</f>
        <v>0.7922214500000001</v>
      </c>
      <c r="S89" s="1">
        <v>2177</v>
      </c>
      <c r="T89" s="11">
        <f>'adjusted numbers'!T89/'adjusted numbers'!S89</f>
        <v>0.96045013999999995</v>
      </c>
      <c r="U89" s="11">
        <f>'adjusted numbers'!U89/'adjusted numbers'!S89</f>
        <v>0.87735410000000003</v>
      </c>
      <c r="V89" s="1">
        <v>2213</v>
      </c>
      <c r="W89" s="11">
        <f>'adjusted numbers'!W89/'adjusted numbers'!V89</f>
        <v>0.96330775000000002</v>
      </c>
      <c r="X89" s="11">
        <f>'adjusted numbers'!X89/'adjusted numbers'!V89</f>
        <v>0.90284679999999995</v>
      </c>
      <c r="Y89" s="1">
        <v>1971</v>
      </c>
      <c r="Z89" s="11">
        <f>'adjusted numbers'!Z89/'adjusted numbers'!Y89</f>
        <v>0.97123287000000003</v>
      </c>
      <c r="AA89" s="11">
        <f>'adjusted numbers'!AA89/'adjusted numbers'!Y89</f>
        <v>0.92897004999999999</v>
      </c>
      <c r="AB89" s="1">
        <v>1897</v>
      </c>
      <c r="AC89" s="11">
        <f>'adjusted numbers'!AC89/'adjusted numbers'!AB89</f>
        <v>0.97158672000000013</v>
      </c>
      <c r="AD89" s="11">
        <f>'adjusted numbers'!AD89/'adjusted numbers'!AB89</f>
        <v>0.91618345000000012</v>
      </c>
      <c r="AE89" s="1">
        <v>2291</v>
      </c>
      <c r="AF89" s="11">
        <f>'adjusted numbers'!AF89/'adjusted numbers'!AE89</f>
        <v>0.96730684999999994</v>
      </c>
      <c r="AG89" s="11">
        <f>'adjusted numbers'!AG89/'adjusted numbers'!AE89</f>
        <v>0.9111741499999999</v>
      </c>
      <c r="AH89" s="1">
        <f t="shared" si="12"/>
        <v>2282.5714285714284</v>
      </c>
    </row>
    <row r="90" spans="1:34" x14ac:dyDescent="0.25">
      <c r="A90" t="s">
        <v>195</v>
      </c>
      <c r="B90" t="s">
        <v>196</v>
      </c>
      <c r="C90" t="s">
        <v>194</v>
      </c>
      <c r="D90" s="1">
        <v>1603</v>
      </c>
      <c r="E90" s="11">
        <f>'adjusted numbers'!E90/'adjusted numbers'!D90</f>
        <v>0.94820000000000004</v>
      </c>
      <c r="F90" s="11">
        <f>'adjusted numbers'!F90/'adjusted numbers'!D90</f>
        <v>0.84450000000000003</v>
      </c>
      <c r="G90" s="1">
        <v>1594</v>
      </c>
      <c r="H90" s="11">
        <f>'adjusted numbers'!H90/'adjusted numbers'!G90</f>
        <v>0.9265000000000001</v>
      </c>
      <c r="I90" s="11">
        <f>'adjusted numbers'!I90/'adjusted numbers'!G90</f>
        <v>0.81650000000000011</v>
      </c>
      <c r="J90" s="1">
        <v>1539</v>
      </c>
      <c r="K90" s="11">
        <f>'adjusted numbers'!K90/'adjusted numbers'!J90</f>
        <v>0.93210000000000004</v>
      </c>
      <c r="L90" s="11">
        <f>'adjusted numbers'!L90/'adjusted numbers'!J90</f>
        <v>0.82750000000000001</v>
      </c>
      <c r="M90" s="1">
        <v>1454</v>
      </c>
      <c r="N90" s="11">
        <f>'adjusted numbers'!N90/'adjusted numbers'!M90</f>
        <v>0.91879999999999995</v>
      </c>
      <c r="O90" s="11">
        <f>'adjusted numbers'!O90/'adjusted numbers'!M90</f>
        <v>0.83350000000000002</v>
      </c>
      <c r="P90" s="1">
        <v>1403</v>
      </c>
      <c r="Q90" s="11">
        <f>'adjusted numbers'!Q90/'adjusted numbers'!P90</f>
        <v>0.91967212999999992</v>
      </c>
      <c r="R90" s="11">
        <f>'adjusted numbers'!R90/'adjusted numbers'!P90</f>
        <v>0.83642194999999997</v>
      </c>
      <c r="S90" s="1">
        <v>1388</v>
      </c>
      <c r="T90" s="11">
        <f>'adjusted numbers'!T90/'adjusted numbers'!S90</f>
        <v>0.92435155999999996</v>
      </c>
      <c r="U90" s="11">
        <f>'adjusted numbers'!U90/'adjusted numbers'!S90</f>
        <v>0.84654180000000001</v>
      </c>
      <c r="V90" s="1">
        <v>1514</v>
      </c>
      <c r="W90" s="11">
        <f>'adjusted numbers'!W90/'adjusted numbers'!V90</f>
        <v>0.9412814100000001</v>
      </c>
      <c r="X90" s="11">
        <f>'adjusted numbers'!X90/'adjusted numbers'!V90</f>
        <v>0.89696175</v>
      </c>
      <c r="Y90" s="1">
        <v>1631</v>
      </c>
      <c r="Z90" s="11">
        <f>'adjusted numbers'!Z90/'adjusted numbers'!Y90</f>
        <v>0.96480679999999996</v>
      </c>
      <c r="AA90" s="11">
        <f>'adjusted numbers'!AA90/'adjusted numbers'!Y90</f>
        <v>0.91876144999999998</v>
      </c>
      <c r="AB90" s="1">
        <v>1610</v>
      </c>
      <c r="AC90" s="11">
        <f>'adjusted numbers'!AC90/'adjusted numbers'!AB90</f>
        <v>0.95652174000000001</v>
      </c>
      <c r="AD90" s="11">
        <f>'adjusted numbers'!AD90/'adjusted numbers'!AB90</f>
        <v>0.88385095000000002</v>
      </c>
      <c r="AE90" s="1">
        <v>1535</v>
      </c>
      <c r="AF90" s="11">
        <f>'adjusted numbers'!AF90/'adjusted numbers'!AE90</f>
        <v>0.9589576700000001</v>
      </c>
      <c r="AG90" s="11">
        <f>'adjusted numbers'!AG90/'adjusted numbers'!AE90</f>
        <v>0.89120520000000003</v>
      </c>
      <c r="AH90" s="1">
        <f t="shared" si="12"/>
        <v>1499.2857142857142</v>
      </c>
    </row>
    <row r="91" spans="1:34" x14ac:dyDescent="0.25">
      <c r="A91" t="s">
        <v>197</v>
      </c>
      <c r="B91" t="s">
        <v>198</v>
      </c>
      <c r="C91" t="s">
        <v>194</v>
      </c>
      <c r="D91" s="1">
        <v>1889</v>
      </c>
      <c r="E91" s="11">
        <f>'adjusted numbers'!E91/'adjusted numbers'!D91</f>
        <v>0.94594510322922154</v>
      </c>
      <c r="F91" s="11">
        <f>'adjusted numbers'!F91/'adjusted numbers'!D91</f>
        <v>0.84342165166754901</v>
      </c>
      <c r="G91" s="1">
        <v>1891</v>
      </c>
      <c r="H91" s="11">
        <f>'adjusted numbers'!H91/'adjusted numbers'!G91</f>
        <v>0.93465605499735604</v>
      </c>
      <c r="I91" s="11">
        <f>'adjusted numbers'!I91/'adjusted numbers'!G91</f>
        <v>0.81834135378106865</v>
      </c>
      <c r="J91" s="1">
        <v>1817</v>
      </c>
      <c r="K91" s="11">
        <f>'adjusted numbers'!K91/'adjusted numbers'!J91</f>
        <v>0.93426857457347301</v>
      </c>
      <c r="L91" s="11">
        <f>'adjusted numbers'!L91/'adjusted numbers'!J91</f>
        <v>0.82331232801320897</v>
      </c>
      <c r="M91" s="1">
        <v>1827</v>
      </c>
      <c r="N91" s="11">
        <f>'adjusted numbers'!N91/'adjusted numbers'!M91</f>
        <v>0.91828927203065125</v>
      </c>
      <c r="O91" s="11">
        <f>'adjusted numbers'!O91/'adjusted numbers'!M91</f>
        <v>0.81391543513957298</v>
      </c>
      <c r="P91" s="1">
        <v>2856</v>
      </c>
      <c r="Q91" s="11">
        <f>'adjusted numbers'!Q91/'adjusted numbers'!P91</f>
        <v>0.92401962000000004</v>
      </c>
      <c r="R91" s="11">
        <f>'adjusted numbers'!R91/'adjusted numbers'!P91</f>
        <v>0.85241595000000003</v>
      </c>
      <c r="S91" s="1">
        <v>2902</v>
      </c>
      <c r="T91" s="11">
        <f>'adjusted numbers'!T91/'adjusted numbers'!S91</f>
        <v>0.9324603600000001</v>
      </c>
      <c r="U91" s="11">
        <f>'adjusted numbers'!U91/'adjusted numbers'!S91</f>
        <v>0.86233630000000017</v>
      </c>
      <c r="V91" s="1">
        <v>2959</v>
      </c>
      <c r="W91" s="11">
        <f>'adjusted numbers'!W91/'adjusted numbers'!V91</f>
        <v>0.95457924000000005</v>
      </c>
      <c r="X91" s="11">
        <f>'adjusted numbers'!X91/'adjusted numbers'!V91</f>
        <v>0.90047314999999994</v>
      </c>
      <c r="Y91" s="1">
        <v>3122</v>
      </c>
      <c r="Z91" s="11">
        <f>'adjusted numbers'!Z91/'adjusted numbers'!Y91</f>
        <v>0.95336319999999997</v>
      </c>
      <c r="AA91" s="11">
        <f>'adjusted numbers'!AA91/'adjusted numbers'!Y91</f>
        <v>0.90454835</v>
      </c>
      <c r="AB91" s="1">
        <v>3027</v>
      </c>
      <c r="AC91" s="11">
        <f>'adjusted numbers'!AC91/'adjusted numbers'!AB91</f>
        <v>0.94681204000000008</v>
      </c>
      <c r="AD91" s="11">
        <f>'adjusted numbers'!AD91/'adjusted numbers'!AB91</f>
        <v>0.89213745</v>
      </c>
      <c r="AE91" s="1">
        <v>3078</v>
      </c>
      <c r="AF91" s="11">
        <f>'adjusted numbers'!AF91/'adjusted numbers'!AE91</f>
        <v>0.95974657000000019</v>
      </c>
      <c r="AG91" s="11">
        <f>'adjusted numbers'!AG91/'adjusted numbers'!AE91</f>
        <v>0.90155945000000004</v>
      </c>
      <c r="AH91" s="1">
        <f t="shared" si="12"/>
        <v>2305.8571428571427</v>
      </c>
    </row>
    <row r="92" spans="1:34" x14ac:dyDescent="0.25">
      <c r="A92" t="s">
        <v>199</v>
      </c>
      <c r="B92" t="s">
        <v>200</v>
      </c>
      <c r="C92" t="s">
        <v>194</v>
      </c>
      <c r="D92" s="1">
        <v>5736</v>
      </c>
      <c r="E92" s="11">
        <f>'adjusted numbers'!E92/'adjusted numbers'!D92</f>
        <v>0.94010460251046046</v>
      </c>
      <c r="F92" s="11">
        <f>'adjusted numbers'!F92/'adjusted numbers'!D92</f>
        <v>0.84306572524407231</v>
      </c>
      <c r="G92" s="1">
        <v>5486</v>
      </c>
      <c r="H92" s="11">
        <f>'adjusted numbers'!H92/'adjusted numbers'!G92</f>
        <v>0.94325291651476462</v>
      </c>
      <c r="I92" s="11">
        <f>'adjusted numbers'!I92/'adjusted numbers'!G92</f>
        <v>0.86056179365657992</v>
      </c>
      <c r="J92" s="1">
        <v>5205</v>
      </c>
      <c r="K92" s="11">
        <f>'adjusted numbers'!K92/'adjusted numbers'!J92</f>
        <v>0.94014011527377517</v>
      </c>
      <c r="L92" s="11">
        <f>'adjusted numbers'!L92/'adjusted numbers'!J92</f>
        <v>0.85401268011527387</v>
      </c>
      <c r="M92" s="1">
        <v>5094</v>
      </c>
      <c r="N92" s="11">
        <f>'adjusted numbers'!N92/'adjusted numbers'!M92</f>
        <v>0.93481645072634456</v>
      </c>
      <c r="O92" s="11">
        <f>'adjusted numbers'!O92/'adjusted numbers'!M92</f>
        <v>0.84905054966627391</v>
      </c>
      <c r="P92" s="1">
        <v>4814</v>
      </c>
      <c r="Q92" s="11">
        <f>'adjusted numbers'!Q92/'adjusted numbers'!P92</f>
        <v>0.93340255999999999</v>
      </c>
      <c r="R92" s="11">
        <f>'adjusted numbers'!R92/'adjusted numbers'!P92</f>
        <v>0.85095555000000001</v>
      </c>
      <c r="S92" s="1">
        <v>4834</v>
      </c>
      <c r="T92" s="11">
        <f>'adjusted numbers'!T92/'adjusted numbers'!S92</f>
        <v>0.94062894000000008</v>
      </c>
      <c r="U92" s="11">
        <f>'adjusted numbers'!U92/'adjusted numbers'!S92</f>
        <v>0.86170875000000002</v>
      </c>
      <c r="V92" s="1">
        <v>5054</v>
      </c>
      <c r="W92" s="11">
        <f>'adjusted numbers'!W92/'adjusted numbers'!V92</f>
        <v>0.9490304799999999</v>
      </c>
      <c r="X92" s="11">
        <f>'adjusted numbers'!X92/'adjusted numbers'!V92</f>
        <v>0.89008704999999999</v>
      </c>
      <c r="Y92" s="1">
        <v>5261</v>
      </c>
      <c r="Z92" s="11">
        <f>'adjusted numbers'!Z92/'adjusted numbers'!Y92</f>
        <v>0.95422923999999998</v>
      </c>
      <c r="AA92" s="11">
        <f>'adjusted numbers'!AA92/'adjusted numbers'!Y92</f>
        <v>0.91208895000000001</v>
      </c>
      <c r="AB92" s="1">
        <v>5227</v>
      </c>
      <c r="AC92" s="11">
        <f>'adjusted numbers'!AC92/'adjusted numbers'!AB92</f>
        <v>0.95808302000000012</v>
      </c>
      <c r="AD92" s="11">
        <f>'adjusted numbers'!AD92/'adjusted numbers'!AB92</f>
        <v>0.91515209999999991</v>
      </c>
      <c r="AE92" s="1">
        <v>5385</v>
      </c>
      <c r="AF92" s="11">
        <f>'adjusted numbers'!AF92/'adjusted numbers'!AE92</f>
        <v>0.97062212000000003</v>
      </c>
      <c r="AG92" s="11">
        <f>'adjusted numbers'!AG92/'adjusted numbers'!AE92</f>
        <v>0.91959150000000012</v>
      </c>
      <c r="AH92" s="1">
        <f t="shared" si="12"/>
        <v>5174.7142857142853</v>
      </c>
    </row>
    <row r="93" spans="1:34" x14ac:dyDescent="0.25">
      <c r="A93" t="s">
        <v>201</v>
      </c>
      <c r="B93" t="s">
        <v>202</v>
      </c>
      <c r="C93" t="s">
        <v>194</v>
      </c>
      <c r="D93" s="1">
        <v>4231</v>
      </c>
      <c r="E93" s="11">
        <f>'adjusted numbers'!E93/'adjusted numbers'!D93</f>
        <v>0.94951843535807123</v>
      </c>
      <c r="F93" s="11">
        <f>'adjusted numbers'!F93/'adjusted numbers'!D93</f>
        <v>0.83231978255731498</v>
      </c>
      <c r="G93" s="1">
        <v>4259</v>
      </c>
      <c r="H93" s="11">
        <f>'adjusted numbers'!H93/'adjusted numbers'!G93</f>
        <v>0.94237072082648499</v>
      </c>
      <c r="I93" s="11">
        <f>'adjusted numbers'!I93/'adjusted numbers'!G93</f>
        <v>0.81992439539798057</v>
      </c>
      <c r="J93" s="1">
        <v>4251</v>
      </c>
      <c r="K93" s="11">
        <f>'adjusted numbers'!K93/'adjusted numbers'!J93</f>
        <v>0.93097532345330491</v>
      </c>
      <c r="L93" s="11">
        <f>'adjusted numbers'!L93/'adjusted numbers'!J93</f>
        <v>0.80201540813926142</v>
      </c>
      <c r="M93" s="1">
        <v>4211</v>
      </c>
      <c r="N93" s="11">
        <f>'adjusted numbers'!N93/'adjusted numbers'!M93</f>
        <v>0.92956497269057214</v>
      </c>
      <c r="O93" s="11">
        <f>'adjusted numbers'!O93/'adjusted numbers'!M93</f>
        <v>0.804200783661838</v>
      </c>
      <c r="P93" s="1">
        <v>4135</v>
      </c>
      <c r="Q93" s="11">
        <f>'adjusted numbers'!Q93/'adjusted numbers'!P93</f>
        <v>0.92026600999999997</v>
      </c>
      <c r="R93" s="11">
        <f>'adjusted numbers'!R93/'adjusted numbers'!P93</f>
        <v>0.80785974999999988</v>
      </c>
      <c r="S93" s="1">
        <v>4020</v>
      </c>
      <c r="T93" s="11">
        <f>'adjusted numbers'!T93/'adjusted numbers'!S93</f>
        <v>0.94567167000000008</v>
      </c>
      <c r="U93" s="11">
        <f>'adjusted numbers'!U93/'adjusted numbers'!S93</f>
        <v>0.81728860000000003</v>
      </c>
      <c r="V93" s="1">
        <v>4356</v>
      </c>
      <c r="W93" s="11">
        <f>'adjusted numbers'!W93/'adjusted numbers'!V93</f>
        <v>0.95596873999999998</v>
      </c>
      <c r="X93" s="11">
        <f>'adjusted numbers'!X93/'adjusted numbers'!V93</f>
        <v>0.85755279999999989</v>
      </c>
      <c r="Y93" s="1">
        <v>4471</v>
      </c>
      <c r="Z93" s="11">
        <f>'adjusted numbers'!Z93/'adjusted numbers'!Y93</f>
        <v>0.96211137999999985</v>
      </c>
      <c r="AA93" s="11">
        <f>'adjusted numbers'!AA93/'adjusted numbers'!Y93</f>
        <v>0.85920374999999993</v>
      </c>
      <c r="AB93" s="1">
        <v>6773</v>
      </c>
      <c r="AC93" s="11">
        <f>'adjusted numbers'!AC93/'adjusted numbers'!AB93</f>
        <v>0.96362022999999997</v>
      </c>
      <c r="AD93" s="11">
        <f>'adjusted numbers'!AD93/'adjusted numbers'!AB93</f>
        <v>0.88889705000000008</v>
      </c>
      <c r="AE93" s="1">
        <v>4499</v>
      </c>
      <c r="AF93" s="11">
        <f>'adjusted numbers'!AF93/'adjusted numbers'!AE93</f>
        <v>0.97417209999999999</v>
      </c>
      <c r="AG93" s="11">
        <f>'adjusted numbers'!AG93/'adjusted numbers'!AE93</f>
        <v>0.92064909999999989</v>
      </c>
      <c r="AH93" s="1">
        <f t="shared" si="12"/>
        <v>4209</v>
      </c>
    </row>
    <row r="94" spans="1:34" s="4" customFormat="1" x14ac:dyDescent="0.25">
      <c r="A94" s="4" t="s">
        <v>448</v>
      </c>
      <c r="B94" s="4" t="s">
        <v>433</v>
      </c>
      <c r="C94" t="s">
        <v>194</v>
      </c>
      <c r="D94" s="5">
        <f>SUM(D89:D93)</f>
        <v>15630</v>
      </c>
      <c r="E94" s="11">
        <f>'adjusted numbers'!E94/'adjusted numbers'!D94</f>
        <v>0.94813313499680119</v>
      </c>
      <c r="F94" s="11">
        <f>'adjusted numbers'!F94/'adjusted numbers'!D94</f>
        <v>0.84603269353806787</v>
      </c>
      <c r="G94" s="5">
        <f t="shared" ref="G94:AE94" si="16">SUM(G89:G93)</f>
        <v>15436</v>
      </c>
      <c r="H94" s="11">
        <f>'adjusted numbers'!H94/'adjusted numbers'!G94</f>
        <v>0.94133350608966049</v>
      </c>
      <c r="I94" s="11">
        <f>'adjusted numbers'!I94/'adjusted numbers'!G94</f>
        <v>0.83868933013734115</v>
      </c>
      <c r="J94" s="5">
        <f t="shared" si="16"/>
        <v>14979</v>
      </c>
      <c r="K94" s="11">
        <f>'adjusted numbers'!K94/'adjusted numbers'!J94</f>
        <v>0.93787575939648837</v>
      </c>
      <c r="L94" s="11">
        <f>'adjusted numbers'!L94/'adjusted numbers'!J94</f>
        <v>0.83490379865144548</v>
      </c>
      <c r="M94" s="5">
        <f t="shared" si="16"/>
        <v>14776</v>
      </c>
      <c r="N94" s="11">
        <f>'adjusted numbers'!N94/'adjusted numbers'!M94</f>
        <v>0.93624883595018926</v>
      </c>
      <c r="O94" s="11">
        <f>'adjusted numbers'!O94/'adjusted numbers'!M94</f>
        <v>0.83461088927991334</v>
      </c>
      <c r="P94" s="5">
        <f t="shared" si="16"/>
        <v>16062</v>
      </c>
      <c r="Q94" s="11">
        <f>'adjusted numbers'!Q94/'adjusted numbers'!P94</f>
        <v>0.92377661151786827</v>
      </c>
      <c r="R94" s="11">
        <f>'adjusted numbers'!R94/'adjusted numbers'!P94</f>
        <v>0.82841489548624081</v>
      </c>
      <c r="S94" s="5">
        <f t="shared" si="16"/>
        <v>15321</v>
      </c>
      <c r="T94" s="11">
        <f>'adjusted numbers'!T94/'adjusted numbers'!S94</f>
        <v>0.94174664148162668</v>
      </c>
      <c r="U94" s="11">
        <f>'adjusted numbers'!U94/'adjusted numbers'!S94</f>
        <v>0.8510214807258013</v>
      </c>
      <c r="V94" s="5">
        <f t="shared" si="16"/>
        <v>16096</v>
      </c>
      <c r="W94" s="11">
        <f>'adjusted numbers'!W94/'adjusted numbers'!V94</f>
        <v>0.95316227348471683</v>
      </c>
      <c r="X94" s="11">
        <f>'adjusted numbers'!X94/'adjusted numbers'!V94</f>
        <v>0.88559269733163537</v>
      </c>
      <c r="Y94" s="5">
        <f t="shared" si="16"/>
        <v>16456</v>
      </c>
      <c r="Z94" s="11">
        <f>'adjusted numbers'!Z94/'adjusted numbers'!Y94</f>
        <v>0.9592914316717307</v>
      </c>
      <c r="AA94" s="11">
        <f>'adjusted numbers'!AA94/'adjusted numbers'!Y94</f>
        <v>0.89897300525036461</v>
      </c>
      <c r="AB94" s="5">
        <f t="shared" si="16"/>
        <v>18534</v>
      </c>
      <c r="AC94" s="11">
        <f>'adjusted numbers'!AC94/'adjusted numbers'!AB94</f>
        <v>0.9595122379221972</v>
      </c>
      <c r="AD94" s="11">
        <f>'adjusted numbers'!AD94/'adjusted numbers'!AB94</f>
        <v>0.89918527256123892</v>
      </c>
      <c r="AE94" s="5">
        <f t="shared" si="16"/>
        <v>16788</v>
      </c>
      <c r="AF94" s="11">
        <f>'adjusted numbers'!AF94/'adjusted numbers'!AE94</f>
        <v>0.96806054046700041</v>
      </c>
      <c r="AG94" s="11">
        <f>'adjusted numbers'!AG94/'adjusted numbers'!AE94</f>
        <v>0.91282466494817727</v>
      </c>
      <c r="AH94" s="1">
        <f t="shared" si="12"/>
        <v>15471.428571428571</v>
      </c>
    </row>
    <row r="95" spans="1:34" x14ac:dyDescent="0.25">
      <c r="A95" t="s">
        <v>203</v>
      </c>
      <c r="B95" t="s">
        <v>204</v>
      </c>
      <c r="C95" t="s">
        <v>205</v>
      </c>
      <c r="D95" s="1">
        <v>7152</v>
      </c>
      <c r="E95" s="11">
        <f>'adjusted numbers'!E95/'adjusted numbers'!D95</f>
        <v>0.94725276845637585</v>
      </c>
      <c r="F95" s="11">
        <f>'adjusted numbers'!F95/'adjusted numbers'!D95</f>
        <v>0.778841023489933</v>
      </c>
      <c r="G95" s="1">
        <v>7361</v>
      </c>
      <c r="H95" s="11">
        <f>'adjusted numbers'!H95/'adjusted numbers'!G95</f>
        <v>0.94070692840646652</v>
      </c>
      <c r="I95" s="11">
        <f>'adjusted numbers'!I95/'adjusted numbers'!G95</f>
        <v>0.779925349816601</v>
      </c>
      <c r="J95" s="1">
        <v>7110</v>
      </c>
      <c r="K95" s="11">
        <f>'adjusted numbers'!K95/'adjusted numbers'!J95</f>
        <v>0.93556445850914238</v>
      </c>
      <c r="L95" s="11">
        <f>'adjusted numbers'!L95/'adjusted numbers'!J95</f>
        <v>0.78432011251758105</v>
      </c>
      <c r="M95" s="1">
        <v>6993</v>
      </c>
      <c r="N95" s="11">
        <f>'adjusted numbers'!N95/'adjusted numbers'!M95</f>
        <v>0.91356886886886846</v>
      </c>
      <c r="O95" s="11">
        <f>'adjusted numbers'!O95/'adjusted numbers'!M95</f>
        <v>0.75805240955240949</v>
      </c>
      <c r="P95" s="1">
        <v>6741</v>
      </c>
      <c r="Q95" s="11">
        <f>'adjusted numbers'!Q95/'adjusted numbers'!P95</f>
        <v>0.89844239000000004</v>
      </c>
      <c r="R95" s="11">
        <f>'adjusted numbers'!R95/'adjusted numbers'!P95</f>
        <v>0.74224894999999991</v>
      </c>
      <c r="S95" s="1">
        <v>6296</v>
      </c>
      <c r="T95" s="11">
        <f>'adjusted numbers'!T95/'adjusted numbers'!S95</f>
        <v>0.9519694999999998</v>
      </c>
      <c r="U95" s="11">
        <f>'adjusted numbers'!U95/'adjusted numbers'!S95</f>
        <v>0.85189009999999976</v>
      </c>
      <c r="V95" s="6">
        <v>5872</v>
      </c>
      <c r="W95" s="11">
        <f>'adjusted numbers'!W95/'adjusted numbers'!V95</f>
        <v>0.90546662125340593</v>
      </c>
      <c r="X95" s="11">
        <f>'adjusted numbers'!X95/'adjusted numbers'!V95</f>
        <v>0.82161103542234337</v>
      </c>
      <c r="Y95" s="1">
        <v>7339</v>
      </c>
      <c r="Z95" s="11">
        <f>'adjusted numbers'!Z95/'adjusted numbers'!Y95</f>
        <v>0.93399644000000004</v>
      </c>
      <c r="AA95" s="11">
        <f>'adjusted numbers'!AA95/'adjusted numbers'!Y95</f>
        <v>0.85767814999999992</v>
      </c>
      <c r="AB95" s="1">
        <v>7541</v>
      </c>
      <c r="AC95" s="11">
        <f>'adjusted numbers'!AC95/'adjusted numbers'!AB95</f>
        <v>0.94625385999999989</v>
      </c>
      <c r="AD95" s="11">
        <f>'adjusted numbers'!AD95/'adjusted numbers'!AB95</f>
        <v>0.86997749999999996</v>
      </c>
      <c r="AE95" s="1">
        <v>7722</v>
      </c>
      <c r="AF95" s="11">
        <f>'adjusted numbers'!AF95/'adjusted numbers'!AE95</f>
        <v>0.94415959999999999</v>
      </c>
      <c r="AG95" s="11">
        <f>'adjusted numbers'!AG95/'adjusted numbers'!AE95</f>
        <v>0.87859370000000003</v>
      </c>
      <c r="AH95" s="1">
        <f t="shared" si="12"/>
        <v>6789.2857142857147</v>
      </c>
    </row>
    <row r="96" spans="1:34" x14ac:dyDescent="0.25">
      <c r="A96" t="s">
        <v>206</v>
      </c>
      <c r="B96" t="s">
        <v>207</v>
      </c>
      <c r="C96" t="s">
        <v>205</v>
      </c>
      <c r="D96" s="1">
        <v>6984</v>
      </c>
      <c r="E96" s="11">
        <f>'adjusted numbers'!E96/'adjusted numbers'!D96</f>
        <v>0.97504866838487969</v>
      </c>
      <c r="F96" s="11">
        <f>'adjusted numbers'!F96/'adjusted numbers'!D96</f>
        <v>0.93684113688430704</v>
      </c>
      <c r="G96" s="1">
        <v>7204</v>
      </c>
      <c r="H96" s="11">
        <f>'adjusted numbers'!H96/'adjusted numbers'!G96</f>
        <v>0.97407512493059401</v>
      </c>
      <c r="I96" s="11">
        <f>'adjusted numbers'!I96/'adjusted numbers'!G96</f>
        <v>0.92232641588006659</v>
      </c>
      <c r="J96" s="1">
        <v>7083</v>
      </c>
      <c r="K96" s="11">
        <f>'adjusted numbers'!K96/'adjusted numbers'!J96</f>
        <v>0.9679783848651704</v>
      </c>
      <c r="L96" s="11">
        <f>'adjusted numbers'!L96/'adjusted numbers'!J96</f>
        <v>0.9153134971057465</v>
      </c>
      <c r="M96" s="1">
        <v>6852</v>
      </c>
      <c r="N96" s="11">
        <f>'adjusted numbers'!N96/'adjusted numbers'!M96</f>
        <v>0.95220538528896659</v>
      </c>
      <c r="O96" s="11">
        <f>'adjusted numbers'!O96/'adjusted numbers'!M96</f>
        <v>0.8954317717454755</v>
      </c>
      <c r="P96" s="1">
        <v>6719</v>
      </c>
      <c r="Q96" s="11">
        <f>'adjusted numbers'!Q96/'adjusted numbers'!P96</f>
        <v>0.94936745999999994</v>
      </c>
      <c r="R96" s="11">
        <f>'adjusted numbers'!R96/'adjusted numbers'!P96</f>
        <v>0.89194819999999997</v>
      </c>
      <c r="S96" s="1">
        <v>6841</v>
      </c>
      <c r="T96" s="11">
        <f>'adjusted numbers'!T96/'adjusted numbers'!S96</f>
        <v>0.95078202000000012</v>
      </c>
      <c r="U96" s="11">
        <f>'adjusted numbers'!U96/'adjusted numbers'!S96</f>
        <v>0.89489839999999998</v>
      </c>
      <c r="V96" s="1">
        <v>7123</v>
      </c>
      <c r="W96" s="11">
        <f>'adjusted numbers'!W96/'adjusted numbers'!V96</f>
        <v>0.96422852999999997</v>
      </c>
      <c r="X96" s="11">
        <f>'adjusted numbers'!X96/'adjusted numbers'!V96</f>
        <v>0.91716970000000009</v>
      </c>
      <c r="Y96" s="1">
        <v>6967</v>
      </c>
      <c r="Z96" s="11">
        <f>'adjusted numbers'!Z96/'adjusted numbers'!Y96</f>
        <v>0.96995838000000001</v>
      </c>
      <c r="AA96" s="11">
        <f>'adjusted numbers'!AA96/'adjusted numbers'!Y96</f>
        <v>0.92658244999999995</v>
      </c>
      <c r="AB96" s="1">
        <v>7157</v>
      </c>
      <c r="AC96" s="11">
        <f>'adjusted numbers'!AC96/'adjusted numbers'!AB96</f>
        <v>0.9656699700000001</v>
      </c>
      <c r="AD96" s="11">
        <f>'adjusted numbers'!AD96/'adjusted numbers'!AB96</f>
        <v>0.92888080000000006</v>
      </c>
      <c r="AE96" s="1">
        <v>7393</v>
      </c>
      <c r="AF96" s="11">
        <f>'adjusted numbers'!AF96/'adjusted numbers'!AE96</f>
        <v>0.97159476999999994</v>
      </c>
      <c r="AG96" s="11">
        <f>'adjusted numbers'!AG96/'adjusted numbers'!AE96</f>
        <v>0.94203979999999998</v>
      </c>
      <c r="AH96" s="1">
        <f t="shared" si="12"/>
        <v>6972.2857142857147</v>
      </c>
    </row>
    <row r="97" spans="1:34" x14ac:dyDescent="0.25">
      <c r="A97" t="s">
        <v>208</v>
      </c>
      <c r="B97" t="s">
        <v>209</v>
      </c>
      <c r="C97" t="s">
        <v>205</v>
      </c>
      <c r="D97" s="1">
        <v>3997</v>
      </c>
      <c r="E97" s="11">
        <f>'adjusted numbers'!E97/'adjusted numbers'!D97</f>
        <v>0.9690756567425568</v>
      </c>
      <c r="F97" s="11">
        <f>'adjusted numbers'!F97/'adjusted numbers'!D97</f>
        <v>0.91863322491868904</v>
      </c>
      <c r="G97" s="1">
        <v>4105</v>
      </c>
      <c r="H97" s="11">
        <f>'adjusted numbers'!H97/'adjusted numbers'!G97</f>
        <v>0.96200730816077962</v>
      </c>
      <c r="I97" s="11">
        <f>'adjusted numbers'!I97/'adjusted numbers'!G97</f>
        <v>0.8879494518879415</v>
      </c>
      <c r="J97" s="1">
        <v>4035</v>
      </c>
      <c r="K97" s="11">
        <f>'adjusted numbers'!K97/'adjusted numbers'!J97</f>
        <v>0.95801179677819104</v>
      </c>
      <c r="L97" s="11">
        <f>'adjusted numbers'!L97/'adjusted numbers'!J97</f>
        <v>0.87358413878562602</v>
      </c>
      <c r="M97" s="1">
        <v>3913</v>
      </c>
      <c r="N97" s="11">
        <f>'adjusted numbers'!N97/'adjusted numbers'!M97</f>
        <v>0.95737459749552767</v>
      </c>
      <c r="O97" s="11">
        <f>'adjusted numbers'!O97/'adjusted numbers'!M97</f>
        <v>0.87887234858165098</v>
      </c>
      <c r="P97" s="1">
        <v>4030</v>
      </c>
      <c r="Q97" s="11">
        <f>'adjusted numbers'!Q97/'adjusted numbers'!P97</f>
        <v>0.95171218000000002</v>
      </c>
      <c r="R97" s="11">
        <f>'adjusted numbers'!R97/'adjusted numbers'!P97</f>
        <v>0.87866005000000003</v>
      </c>
      <c r="S97" s="1">
        <v>4188</v>
      </c>
      <c r="T97" s="11">
        <f>'adjusted numbers'!T97/'adjusted numbers'!S97</f>
        <v>0.95386817999999995</v>
      </c>
      <c r="U97" s="11">
        <f>'adjusted numbers'!U97/'adjusted numbers'!S97</f>
        <v>0.87858164999999999</v>
      </c>
      <c r="V97" s="1">
        <v>4387</v>
      </c>
      <c r="W97" s="11">
        <f>'adjusted numbers'!W97/'adjusted numbers'!V97</f>
        <v>0.95755641000000002</v>
      </c>
      <c r="X97" s="11">
        <f>'adjusted numbers'!X97/'adjusted numbers'!V97</f>
        <v>0.88819239999999999</v>
      </c>
      <c r="Y97" s="1">
        <v>4574</v>
      </c>
      <c r="Z97" s="11">
        <f>'adjusted numbers'!Z97/'adjusted numbers'!Y97</f>
        <v>0.9648010600000001</v>
      </c>
      <c r="AA97" s="11">
        <f>'adjusted numbers'!AA97/'adjusted numbers'!Y97</f>
        <v>0.91309580000000001</v>
      </c>
      <c r="AB97" s="1">
        <v>4622</v>
      </c>
      <c r="AC97" s="11">
        <f>'adjusted numbers'!AC97/'adjusted numbers'!AB97</f>
        <v>0.95895717999999996</v>
      </c>
      <c r="AD97" s="11">
        <f>'adjusted numbers'!AD97/'adjusted numbers'!AB97</f>
        <v>0.91259194999999993</v>
      </c>
      <c r="AE97" s="1">
        <v>4688</v>
      </c>
      <c r="AF97" s="11">
        <f>'adjusted numbers'!AF97/'adjusted numbers'!AE97</f>
        <v>0.96640364000000012</v>
      </c>
      <c r="AG97" s="11">
        <f>'adjusted numbers'!AG97/'adjusted numbers'!AE97</f>
        <v>0.92694114999999999</v>
      </c>
      <c r="AH97" s="1">
        <f t="shared" si="12"/>
        <v>4093.5714285714284</v>
      </c>
    </row>
    <row r="98" spans="1:34" s="4" customFormat="1" x14ac:dyDescent="0.25">
      <c r="A98" s="4" t="s">
        <v>449</v>
      </c>
      <c r="B98" s="4" t="s">
        <v>433</v>
      </c>
      <c r="C98" t="s">
        <v>205</v>
      </c>
      <c r="D98" s="5">
        <f>SUM(D95:D97)</f>
        <v>18133</v>
      </c>
      <c r="E98" s="11">
        <f>'adjusted numbers'!E98/'adjusted numbers'!D98</f>
        <v>0.96276882479457337</v>
      </c>
      <c r="F98" s="11">
        <f>'adjusted numbers'!F98/'adjusted numbers'!D98</f>
        <v>0.87050937517233784</v>
      </c>
      <c r="G98" s="5">
        <f t="shared" ref="G98:AE98" si="17">SUM(G95:G97)</f>
        <v>18670</v>
      </c>
      <c r="H98" s="11">
        <f>'adjusted numbers'!H98/'adjusted numbers'!G98</f>
        <v>0.95826571505088387</v>
      </c>
      <c r="I98" s="11">
        <f>'adjusted numbers'!I98/'adjusted numbers'!G98</f>
        <v>0.85862359400107113</v>
      </c>
      <c r="J98" s="5">
        <f t="shared" si="17"/>
        <v>18228</v>
      </c>
      <c r="K98" s="11">
        <f>'adjusted numbers'!K98/'adjusted numbers'!J98</f>
        <v>0.95312880184331827</v>
      </c>
      <c r="L98" s="11">
        <f>'adjusted numbers'!L98/'adjusted numbers'!J98</f>
        <v>0.85498099078341039</v>
      </c>
      <c r="M98" s="5">
        <f t="shared" si="17"/>
        <v>17758</v>
      </c>
      <c r="N98" s="11">
        <f>'adjusted numbers'!N98/'adjusted numbers'!M98</f>
        <v>0.93812958666516488</v>
      </c>
      <c r="O98" s="11">
        <f>'adjusted numbers'!O98/'adjusted numbers'!M98</f>
        <v>0.83768366370086711</v>
      </c>
      <c r="P98" s="5">
        <f t="shared" si="17"/>
        <v>17490</v>
      </c>
      <c r="Q98" s="11">
        <f>'adjusted numbers'!Q98/'adjusted numbers'!P98</f>
        <v>0.93028017153401943</v>
      </c>
      <c r="R98" s="11">
        <f>'adjusted numbers'!R98/'adjusted numbers'!P98</f>
        <v>0.83118925839050883</v>
      </c>
      <c r="S98" s="5">
        <f t="shared" si="17"/>
        <v>17325</v>
      </c>
      <c r="T98" s="11">
        <f>'adjusted numbers'!T98/'adjusted numbers'!S98</f>
        <v>0.95195957914343421</v>
      </c>
      <c r="U98" s="11">
        <f>'adjusted numbers'!U98/'adjusted numbers'!S98</f>
        <v>0.87532467383549784</v>
      </c>
      <c r="V98" s="5">
        <f t="shared" si="17"/>
        <v>17382</v>
      </c>
      <c r="W98" s="11">
        <f>'adjusted numbers'!W98/'adjusted numbers'!V98</f>
        <v>0.94269357898170536</v>
      </c>
      <c r="X98" s="11">
        <f>'adjusted numbers'!X98/'adjusted numbers'!V98</f>
        <v>0.87757449268783805</v>
      </c>
      <c r="Y98" s="5">
        <f t="shared" si="17"/>
        <v>18880</v>
      </c>
      <c r="Z98" s="11">
        <f>'adjusted numbers'!Z98/'adjusted numbers'!Y98</f>
        <v>0.95472987050105929</v>
      </c>
      <c r="AA98" s="11">
        <f>'adjusted numbers'!AA98/'adjusted numbers'!Y98</f>
        <v>0.89653072358050845</v>
      </c>
      <c r="AB98" s="5">
        <f t="shared" si="17"/>
        <v>19320</v>
      </c>
      <c r="AC98" s="11">
        <f>'adjusted numbers'!AC98/'adjusted numbers'!AB98</f>
        <v>0.95648552896014494</v>
      </c>
      <c r="AD98" s="11">
        <f>'adjusted numbers'!AD98/'adjusted numbers'!AB98</f>
        <v>0.90199276428571429</v>
      </c>
      <c r="AE98" s="5">
        <f t="shared" si="17"/>
        <v>19803</v>
      </c>
      <c r="AF98" s="11">
        <f>'adjusted numbers'!AF98/'adjusted numbers'!AE98</f>
        <v>0.95966776903145989</v>
      </c>
      <c r="AG98" s="11">
        <f>'adjusted numbers'!AG98/'adjusted numbers'!AE98</f>
        <v>0.91372523880220169</v>
      </c>
      <c r="AH98" s="1">
        <f t="shared" si="12"/>
        <v>17855.142857142859</v>
      </c>
    </row>
    <row r="99" spans="1:34" x14ac:dyDescent="0.25">
      <c r="A99" t="s">
        <v>210</v>
      </c>
      <c r="B99" t="s">
        <v>211</v>
      </c>
      <c r="C99" t="s">
        <v>212</v>
      </c>
      <c r="D99" s="1">
        <v>2022</v>
      </c>
      <c r="E99" s="11">
        <f>'adjusted numbers'!E99/'adjusted numbers'!D99</f>
        <v>0.92649999999999999</v>
      </c>
      <c r="F99" s="11">
        <f>'adjusted numbers'!F99/'adjusted numbers'!D99</f>
        <v>0.74449999999999994</v>
      </c>
      <c r="G99" s="1">
        <v>1977</v>
      </c>
      <c r="H99" s="11">
        <f>'adjusted numbers'!H99/'adjusted numbers'!G99</f>
        <v>0.91810000000000003</v>
      </c>
      <c r="I99" s="11">
        <f>'adjusted numbers'!I99/'adjusted numbers'!G99</f>
        <v>0.74350000000000005</v>
      </c>
      <c r="J99" s="1">
        <v>1886</v>
      </c>
      <c r="K99" s="11">
        <f>'adjusted numbers'!K99/'adjusted numbers'!J99</f>
        <v>0.90620000000000001</v>
      </c>
      <c r="L99" s="11">
        <f>'adjusted numbers'!L99/'adjusted numbers'!J99</f>
        <v>0.76700000000000002</v>
      </c>
      <c r="M99" s="1">
        <v>1891</v>
      </c>
      <c r="N99" s="11">
        <f>'adjusted numbers'!N99/'adjusted numbers'!M99</f>
        <v>0.89570000000000005</v>
      </c>
      <c r="O99" s="11">
        <f>'adjusted numbers'!O99/'adjusted numbers'!M99</f>
        <v>0.77799999999999991</v>
      </c>
      <c r="P99" s="1">
        <v>1742</v>
      </c>
      <c r="Q99" s="11">
        <f>'adjusted numbers'!Q99/'adjusted numbers'!P99</f>
        <v>0.89431687000000015</v>
      </c>
      <c r="R99" s="11">
        <f>'adjusted numbers'!R99/'adjusted numbers'!P99</f>
        <v>0.76779565000000005</v>
      </c>
      <c r="S99" s="1">
        <v>1847</v>
      </c>
      <c r="T99" s="11">
        <f>'adjusted numbers'!T99/'adjusted numbers'!S99</f>
        <v>0.91510554</v>
      </c>
      <c r="U99" s="11">
        <f>'adjusted numbers'!U99/'adjusted numbers'!S99</f>
        <v>0.80644285000000004</v>
      </c>
      <c r="V99" s="1">
        <v>1893</v>
      </c>
      <c r="W99" s="11">
        <f>'adjusted numbers'!W99/'adjusted numbers'!V99</f>
        <v>0.92974114000000008</v>
      </c>
      <c r="X99" s="11">
        <f>'adjusted numbers'!X99/'adjusted numbers'!V99</f>
        <v>0.84099309999999994</v>
      </c>
      <c r="Y99" s="1">
        <v>2015</v>
      </c>
      <c r="Z99" s="11">
        <f>'adjusted numbers'!Z99/'adjusted numbers'!Y99</f>
        <v>0.93851116000000001</v>
      </c>
      <c r="AA99" s="11">
        <f>'adjusted numbers'!AA99/'adjusted numbers'!Y99</f>
        <v>0.87692304999999993</v>
      </c>
      <c r="AB99" s="1">
        <v>1927</v>
      </c>
      <c r="AC99" s="11">
        <f>'adjusted numbers'!AC99/'adjusted numbers'!AB99</f>
        <v>0.95713550000000003</v>
      </c>
      <c r="AD99" s="11">
        <f>'adjusted numbers'!AD99/'adjusted numbers'!AB99</f>
        <v>0.89958490000000002</v>
      </c>
      <c r="AE99" s="1">
        <v>1863</v>
      </c>
      <c r="AF99" s="11">
        <f>'adjusted numbers'!AF99/'adjusted numbers'!AE99</f>
        <v>0.96129895999999992</v>
      </c>
      <c r="AG99" s="11">
        <f>'adjusted numbers'!AG99/'adjusted numbers'!AE99</f>
        <v>0.91196994999999992</v>
      </c>
      <c r="AH99" s="1">
        <f t="shared" si="12"/>
        <v>1894</v>
      </c>
    </row>
    <row r="100" spans="1:34" x14ac:dyDescent="0.25">
      <c r="A100" t="s">
        <v>213</v>
      </c>
      <c r="B100" t="s">
        <v>214</v>
      </c>
      <c r="C100" t="s">
        <v>212</v>
      </c>
      <c r="D100" s="1">
        <v>3201</v>
      </c>
      <c r="E100" s="11">
        <f>'adjusted numbers'!E100/'adjusted numbers'!D100</f>
        <v>0.9397560449859419</v>
      </c>
      <c r="F100" s="11">
        <f>'adjusted numbers'!F100/'adjusted numbers'!D100</f>
        <v>0.81286504217432054</v>
      </c>
      <c r="G100" s="1">
        <v>3079</v>
      </c>
      <c r="H100" s="11">
        <f>'adjusted numbers'!H100/'adjusted numbers'!G100</f>
        <v>0.91849103605066551</v>
      </c>
      <c r="I100" s="11">
        <f>'adjusted numbers'!I100/'adjusted numbers'!G100</f>
        <v>0.7840798960701526</v>
      </c>
      <c r="J100" s="1">
        <v>2804</v>
      </c>
      <c r="K100" s="11">
        <f>'adjusted numbers'!K100/'adjusted numbers'!J100</f>
        <v>0.93161169757489304</v>
      </c>
      <c r="L100" s="11">
        <f>'adjusted numbers'!L100/'adjusted numbers'!J100</f>
        <v>0.81728067047075592</v>
      </c>
      <c r="M100" s="1">
        <v>2706</v>
      </c>
      <c r="N100" s="11">
        <f>'adjusted numbers'!N100/'adjusted numbers'!M100</f>
        <v>0.915347597930525</v>
      </c>
      <c r="O100" s="11">
        <f>'adjusted numbers'!O100/'adjusted numbers'!M100</f>
        <v>0.82473429416112354</v>
      </c>
      <c r="P100" s="1">
        <v>2394</v>
      </c>
      <c r="Q100" s="11">
        <f>'adjusted numbers'!Q100/'adjusted numbers'!P100</f>
        <v>0.92192984</v>
      </c>
      <c r="R100" s="11">
        <f>'adjusted numbers'!R100/'adjusted numbers'!P100</f>
        <v>0.81975774999999995</v>
      </c>
      <c r="S100" s="1">
        <v>2396</v>
      </c>
      <c r="T100" s="11">
        <f>'adjusted numbers'!T100/'adjusted numbers'!S100</f>
        <v>0.93309680000000006</v>
      </c>
      <c r="U100" s="11">
        <f>'adjusted numbers'!U100/'adjusted numbers'!S100</f>
        <v>0.82366440000000007</v>
      </c>
      <c r="V100" s="1">
        <v>2582</v>
      </c>
      <c r="W100" s="11">
        <f>'adjusted numbers'!W100/'adjusted numbers'!V100</f>
        <v>0.94415176000000001</v>
      </c>
      <c r="X100" s="11">
        <f>'adjusted numbers'!X100/'adjusted numbers'!V100</f>
        <v>0.83656075000000008</v>
      </c>
      <c r="Y100" s="1">
        <v>2494</v>
      </c>
      <c r="Z100" s="11">
        <f>'adjusted numbers'!Z100/'adjusted numbers'!Y100</f>
        <v>0.95172414999999999</v>
      </c>
      <c r="AA100" s="11">
        <f>'adjusted numbers'!AA100/'adjusted numbers'!Y100</f>
        <v>0.88231755000000012</v>
      </c>
      <c r="AB100" s="1">
        <v>2635</v>
      </c>
      <c r="AC100" s="11">
        <f>'adjusted numbers'!AC100/'adjusted numbers'!AB100</f>
        <v>0.96413662000000011</v>
      </c>
      <c r="AD100" s="11">
        <f>'adjusted numbers'!AD100/'adjusted numbers'!AB100</f>
        <v>0.90094880000000011</v>
      </c>
      <c r="AE100" s="1">
        <v>2740</v>
      </c>
      <c r="AF100" s="11">
        <f>'adjusted numbers'!AF100/'adjusted numbers'!AE100</f>
        <v>0.96372263999999985</v>
      </c>
      <c r="AG100" s="11">
        <f>'adjusted numbers'!AG100/'adjusted numbers'!AE100</f>
        <v>0.90072995</v>
      </c>
      <c r="AH100" s="1">
        <f t="shared" si="12"/>
        <v>2737.4285714285716</v>
      </c>
    </row>
    <row r="101" spans="1:34" x14ac:dyDescent="0.25">
      <c r="A101" t="s">
        <v>215</v>
      </c>
      <c r="B101" t="s">
        <v>216</v>
      </c>
      <c r="C101" t="s">
        <v>212</v>
      </c>
      <c r="D101" s="3">
        <v>5270</v>
      </c>
      <c r="E101" s="11">
        <f>'adjusted numbers'!E101/'adjusted numbers'!D101</f>
        <v>0.94887715370019021</v>
      </c>
      <c r="F101" s="11">
        <f>'adjusted numbers'!F101/'adjusted numbers'!D101</f>
        <v>0.8479239089184063</v>
      </c>
      <c r="G101" s="3">
        <v>5250</v>
      </c>
      <c r="H101" s="11">
        <f>'adjusted numbers'!H101/'adjusted numbers'!G101</f>
        <v>0.94189880000000004</v>
      </c>
      <c r="I101" s="11">
        <f>'adjusted numbers'!I101/'adjusted numbers'!G101</f>
        <v>0.84668961904761908</v>
      </c>
      <c r="J101" s="1">
        <v>5016</v>
      </c>
      <c r="K101" s="11">
        <f>'adjusted numbers'!K101/'adjusted numbers'!J101</f>
        <v>0.93098189792663488</v>
      </c>
      <c r="L101" s="11">
        <f>'adjusted numbers'!L101/'adjusted numbers'!J101</f>
        <v>0.78785625996810205</v>
      </c>
      <c r="M101" s="1">
        <v>4910</v>
      </c>
      <c r="N101" s="11">
        <f>'adjusted numbers'!N101/'adjusted numbers'!M101</f>
        <v>0.91752289205702608</v>
      </c>
      <c r="O101" s="11">
        <f>'adjusted numbers'!O101/'adjusted numbers'!M101</f>
        <v>0.77335967413441953</v>
      </c>
      <c r="P101" s="1">
        <v>4576</v>
      </c>
      <c r="Q101" s="11">
        <f>'adjusted numbers'!Q101/'adjusted numbers'!P101</f>
        <v>0.92458479999999998</v>
      </c>
      <c r="R101" s="11">
        <f>'adjusted numbers'!R101/'adjusted numbers'!P101</f>
        <v>0.76912154999999993</v>
      </c>
      <c r="S101" s="1">
        <v>4747</v>
      </c>
      <c r="T101" s="11">
        <f>'adjusted numbers'!T101/'adjusted numbers'!S101</f>
        <v>0.93659154999999994</v>
      </c>
      <c r="U101" s="11">
        <f>'adjusted numbers'!U101/'adjusted numbers'!S101</f>
        <v>0.78312619999999999</v>
      </c>
      <c r="V101" s="1">
        <v>4969</v>
      </c>
      <c r="W101" s="11">
        <f>'adjusted numbers'!W101/'adjusted numbers'!V101</f>
        <v>0.94379146999999997</v>
      </c>
      <c r="X101" s="11">
        <f>'adjusted numbers'!X101/'adjusted numbers'!V101</f>
        <v>0.81726699999999997</v>
      </c>
      <c r="Y101" s="1">
        <v>4887</v>
      </c>
      <c r="Z101" s="11">
        <f>'adjusted numbers'!Z101/'adjusted numbers'!Y101</f>
        <v>0.94614284000000004</v>
      </c>
      <c r="AA101" s="11">
        <f>'adjusted numbers'!AA101/'adjusted numbers'!Y101</f>
        <v>0.85829754999999996</v>
      </c>
      <c r="AB101" s="1">
        <v>4903</v>
      </c>
      <c r="AC101" s="11">
        <f>'adjusted numbers'!AC101/'adjusted numbers'!AB101</f>
        <v>0.9617377199999998</v>
      </c>
      <c r="AD101" s="11">
        <f>'adjusted numbers'!AD101/'adjusted numbers'!AB101</f>
        <v>0.90046909999999991</v>
      </c>
      <c r="AE101" s="1">
        <v>5102</v>
      </c>
      <c r="AF101" s="11">
        <f>'adjusted numbers'!AF101/'adjusted numbers'!AE101</f>
        <v>0.96775772000000015</v>
      </c>
      <c r="AG101" s="11">
        <f>'adjusted numbers'!AG101/'adjusted numbers'!AE101</f>
        <v>0.90944730000000018</v>
      </c>
      <c r="AH101" s="1">
        <f t="shared" si="12"/>
        <v>4962.5714285714284</v>
      </c>
    </row>
    <row r="102" spans="1:34" x14ac:dyDescent="0.25">
      <c r="A102" t="s">
        <v>217</v>
      </c>
      <c r="B102" t="s">
        <v>218</v>
      </c>
      <c r="C102" t="s">
        <v>212</v>
      </c>
      <c r="D102" s="1">
        <v>3480</v>
      </c>
      <c r="E102" s="11">
        <f>'adjusted numbers'!E102/'adjusted numbers'!D102</f>
        <v>0.93726551724137963</v>
      </c>
      <c r="F102" s="11">
        <f>'adjusted numbers'!F102/'adjusted numbers'!D102</f>
        <v>0.80994827586206897</v>
      </c>
      <c r="G102" s="1">
        <v>3594</v>
      </c>
      <c r="H102" s="11">
        <f>'adjusted numbers'!H102/'adjusted numbers'!G102</f>
        <v>0.93848842515303299</v>
      </c>
      <c r="I102" s="11">
        <f>'adjusted numbers'!I102/'adjusted numbers'!G102</f>
        <v>0.82444949916527543</v>
      </c>
      <c r="J102" s="1">
        <v>3517</v>
      </c>
      <c r="K102" s="11">
        <f>'adjusted numbers'!K102/'adjusted numbers'!J102</f>
        <v>0.92541666192777938</v>
      </c>
      <c r="L102" s="11">
        <f>'adjusted numbers'!L102/'adjusted numbers'!J102</f>
        <v>0.81896644867785051</v>
      </c>
      <c r="M102" s="1">
        <v>3357</v>
      </c>
      <c r="N102" s="11">
        <f>'adjusted numbers'!N102/'adjusted numbers'!M102</f>
        <v>0.90936032171581771</v>
      </c>
      <c r="O102" s="11">
        <f>'adjusted numbers'!O102/'adjusted numbers'!M102</f>
        <v>0.80738114387846294</v>
      </c>
      <c r="P102" s="1">
        <v>3276</v>
      </c>
      <c r="Q102" s="11">
        <f>'adjusted numbers'!Q102/'adjusted numbers'!P102</f>
        <v>0.9111111300000001</v>
      </c>
      <c r="R102" s="11">
        <f>'adjusted numbers'!R102/'adjusted numbers'!P102</f>
        <v>0.81684979999999996</v>
      </c>
      <c r="S102" s="1">
        <v>3368</v>
      </c>
      <c r="T102" s="11">
        <f>'adjusted numbers'!T102/'adjusted numbers'!S102</f>
        <v>0.91395488000000003</v>
      </c>
      <c r="U102" s="11">
        <f>'adjusted numbers'!U102/'adjusted numbers'!S102</f>
        <v>0.82868169999999997</v>
      </c>
      <c r="V102" s="1">
        <v>3451</v>
      </c>
      <c r="W102" s="11">
        <f>'adjusted numbers'!W102/'adjusted numbers'!V102</f>
        <v>0.9517241500000001</v>
      </c>
      <c r="X102" s="11">
        <f>'adjusted numbers'!X102/'adjusted numbers'!V102</f>
        <v>0.89278469999999999</v>
      </c>
      <c r="Y102" s="1">
        <v>3356</v>
      </c>
      <c r="Z102" s="11">
        <f>'adjusted numbers'!Z102/'adjusted numbers'!Y102</f>
        <v>0.95870084000000011</v>
      </c>
      <c r="AA102" s="11">
        <f>'adjusted numbers'!AA102/'adjusted numbers'!Y102</f>
        <v>0.9000298000000001</v>
      </c>
      <c r="AB102" s="1">
        <v>3624</v>
      </c>
      <c r="AC102" s="11">
        <f>'adjusted numbers'!AC102/'adjusted numbers'!AB102</f>
        <v>0.94417772999999994</v>
      </c>
      <c r="AD102" s="11">
        <f>'adjusted numbers'!AD102/'adjusted numbers'!AB102</f>
        <v>0.85954750000000002</v>
      </c>
      <c r="AE102" s="1">
        <v>3687</v>
      </c>
      <c r="AF102" s="11">
        <f>'adjusted numbers'!AF102/'adjusted numbers'!AE102</f>
        <v>0.9574722</v>
      </c>
      <c r="AG102" s="11">
        <f>'adjusted numbers'!AG102/'adjusted numbers'!AE102</f>
        <v>0.89557910000000007</v>
      </c>
      <c r="AH102" s="1">
        <f t="shared" si="12"/>
        <v>3434.7142857142858</v>
      </c>
    </row>
    <row r="103" spans="1:34" s="4" customFormat="1" x14ac:dyDescent="0.25">
      <c r="A103" s="4" t="s">
        <v>450</v>
      </c>
      <c r="B103" s="4" t="s">
        <v>433</v>
      </c>
      <c r="C103" t="s">
        <v>212</v>
      </c>
      <c r="D103" s="5">
        <f t="shared" ref="D103:AE103" si="18">SUM(D99:D102)</f>
        <v>13973</v>
      </c>
      <c r="E103" s="11">
        <f>'adjusted numbers'!E103/'adjusted numbers'!D103</f>
        <v>0.94065760395047615</v>
      </c>
      <c r="F103" s="11">
        <f>'adjusted numbers'!F103/'adjusted numbers'!D103</f>
        <v>0.81546833178272382</v>
      </c>
      <c r="G103" s="5">
        <f t="shared" si="18"/>
        <v>13900</v>
      </c>
      <c r="H103" s="11">
        <f>'adjusted numbers'!H103/'adjusted numbers'!G103</f>
        <v>0.93244702877697838</v>
      </c>
      <c r="I103" s="11">
        <f>'adjusted numbers'!I103/'adjusted numbers'!G103</f>
        <v>0.81239377697841719</v>
      </c>
      <c r="J103" s="5">
        <f t="shared" si="18"/>
        <v>13223</v>
      </c>
      <c r="K103" s="11">
        <f>'adjusted numbers'!K103/'adjusted numbers'!J103</f>
        <v>0.92610058231868719</v>
      </c>
      <c r="L103" s="11">
        <f>'adjusted numbers'!L103/'adjusted numbers'!J103</f>
        <v>0.79939567420403834</v>
      </c>
      <c r="M103" s="5">
        <f t="shared" si="18"/>
        <v>12864</v>
      </c>
      <c r="N103" s="11">
        <f>'adjusted numbers'!N103/'adjusted numbers'!M103</f>
        <v>0.91172724657960191</v>
      </c>
      <c r="O103" s="11">
        <f>'adjusted numbers'!O103/'adjusted numbers'!M103</f>
        <v>0.79372695118159209</v>
      </c>
      <c r="P103" s="5">
        <f t="shared" si="18"/>
        <v>11988</v>
      </c>
      <c r="Q103" s="11">
        <f>'adjusted numbers'!Q103/'adjusted numbers'!P103</f>
        <v>0.91597431858358369</v>
      </c>
      <c r="R103" s="11">
        <f>'adjusted numbers'!R103/'adjusted numbers'!P103</f>
        <v>0.79208376988655327</v>
      </c>
      <c r="S103" s="5">
        <f t="shared" si="18"/>
        <v>12358</v>
      </c>
      <c r="T103" s="11">
        <f>'adjusted numbers'!T103/'adjusted numbers'!S103</f>
        <v>0.92653341874656103</v>
      </c>
      <c r="U103" s="11">
        <f>'adjusted numbers'!U103/'adjusted numbers'!S103</f>
        <v>0.80688621810568051</v>
      </c>
      <c r="V103" s="5">
        <f t="shared" si="18"/>
        <v>12895</v>
      </c>
      <c r="W103" s="11">
        <f>'adjusted numbers'!W103/'adjusted numbers'!V103</f>
        <v>0.94392397661264049</v>
      </c>
      <c r="X103" s="11">
        <f>'adjusted numbers'!X103/'adjusted numbers'!V103</f>
        <v>0.84482353761147733</v>
      </c>
      <c r="Y103" s="5">
        <f t="shared" si="18"/>
        <v>12752</v>
      </c>
      <c r="Z103" s="11">
        <f>'adjusted numbers'!Z103/'adjusted numbers'!Y103</f>
        <v>0.949333445390527</v>
      </c>
      <c r="AA103" s="11">
        <f>'adjusted numbers'!AA103/'adjusted numbers'!Y103</f>
        <v>0.87692127125941033</v>
      </c>
      <c r="AB103" s="5">
        <f t="shared" si="18"/>
        <v>13089</v>
      </c>
      <c r="AC103" s="11">
        <f>'adjusted numbers'!AC103/'adjusted numbers'!AB103</f>
        <v>0.95668120077011232</v>
      </c>
      <c r="AD103" s="11">
        <f>'adjusted numbers'!AD103/'adjusted numbers'!AB103</f>
        <v>0.88910538067079214</v>
      </c>
      <c r="AE103" s="5">
        <f t="shared" si="18"/>
        <v>13392</v>
      </c>
      <c r="AF103" s="11">
        <f>'adjusted numbers'!AF103/'adjusted numbers'!AE103</f>
        <v>0.96320190299581832</v>
      </c>
      <c r="AG103" s="11">
        <f>'adjusted numbers'!AG103/'adjusted numbers'!AE103</f>
        <v>0.90419656109244329</v>
      </c>
      <c r="AH103" s="1">
        <f t="shared" si="12"/>
        <v>13028.714285714286</v>
      </c>
    </row>
    <row r="104" spans="1:34" x14ac:dyDescent="0.25">
      <c r="A104" t="s">
        <v>219</v>
      </c>
      <c r="B104" t="s">
        <v>468</v>
      </c>
      <c r="C104" t="s">
        <v>221</v>
      </c>
      <c r="D104" s="1">
        <v>2729</v>
      </c>
      <c r="E104" s="11">
        <f>'adjusted numbers'!E104/'adjusted numbers'!D104</f>
        <v>0.9383999999999999</v>
      </c>
      <c r="F104" s="11">
        <f>'adjusted numbers'!F104/'adjusted numbers'!D104</f>
        <v>0.85699999999999987</v>
      </c>
      <c r="G104" s="1">
        <v>2936</v>
      </c>
      <c r="H104" s="11">
        <f>'adjusted numbers'!H104/'adjusted numbers'!G104</f>
        <v>0.92720000000000002</v>
      </c>
      <c r="I104" s="11">
        <f>'adjusted numbers'!I104/'adjusted numbers'!G104</f>
        <v>0.83850000000000013</v>
      </c>
      <c r="J104" s="1">
        <v>2750</v>
      </c>
      <c r="K104" s="11">
        <f>'adjusted numbers'!K104/'adjusted numbers'!J104</f>
        <v>0.90970000000000006</v>
      </c>
      <c r="L104" s="11">
        <f>'adjusted numbers'!L104/'adjusted numbers'!J104</f>
        <v>0.8155</v>
      </c>
      <c r="M104" s="1">
        <v>2603</v>
      </c>
      <c r="N104" s="11">
        <f>'adjusted numbers'!N104/'adjusted numbers'!M104</f>
        <v>0.87190000000000001</v>
      </c>
      <c r="O104" s="11">
        <f>'adjusted numbers'!O104/'adjusted numbers'!M104</f>
        <v>0.76249999999999996</v>
      </c>
      <c r="P104" s="3">
        <v>2578</v>
      </c>
      <c r="Q104" s="11">
        <f>'adjusted numbers'!Q104/'adjusted numbers'!P104</f>
        <v>0.83893845358158781</v>
      </c>
      <c r="R104" s="11">
        <f>'adjusted numbers'!R104/'adjusted numbers'!P104</f>
        <v>0.65470649081975696</v>
      </c>
      <c r="S104" s="1">
        <v>2964</v>
      </c>
      <c r="T104" s="11">
        <f>'adjusted numbers'!T104/'adjusted numbers'!S104</f>
        <v>0.87672064777327929</v>
      </c>
      <c r="U104" s="11">
        <f>'adjusted numbers'!U104/'adjusted numbers'!S104</f>
        <v>0.74493927125506076</v>
      </c>
      <c r="V104" s="1">
        <v>2921</v>
      </c>
      <c r="W104" s="11">
        <f>'adjusted numbers'!W104/'adjusted numbers'!V104</f>
        <v>0.87107155083875387</v>
      </c>
      <c r="X104" s="11">
        <f>'adjusted numbers'!X104/'adjusted numbers'!V104</f>
        <v>0.74700445053064024</v>
      </c>
      <c r="Y104" s="1">
        <v>2865</v>
      </c>
      <c r="Z104" s="11">
        <f>'adjusted numbers'!Z104/'adjusted numbers'!Y104</f>
        <v>0.89640488656195461</v>
      </c>
      <c r="AA104" s="11">
        <f>'adjusted numbers'!AA104/'adjusted numbers'!Y104</f>
        <v>0.78691099476439785</v>
      </c>
      <c r="AB104" s="1">
        <v>2867</v>
      </c>
      <c r="AC104" s="11">
        <f>'adjusted numbers'!AC104/'adjusted numbers'!AB104</f>
        <v>0.92284618067666557</v>
      </c>
      <c r="AD104" s="11">
        <f>'adjusted numbers'!AD104/'adjusted numbers'!AB104</f>
        <v>0.83833275200558077</v>
      </c>
      <c r="AE104" s="1">
        <v>2981</v>
      </c>
      <c r="AF104" s="11">
        <f>'adjusted numbers'!AF104/'adjusted numbers'!AE104</f>
        <v>0.93190204629319018</v>
      </c>
      <c r="AG104" s="11">
        <f>'adjusted numbers'!AG104/'adjusted numbers'!AE104</f>
        <v>0.87889969808788992</v>
      </c>
      <c r="AH104" s="1">
        <f t="shared" si="12"/>
        <v>2783</v>
      </c>
    </row>
    <row r="105" spans="1:34" x14ac:dyDescent="0.25">
      <c r="A105" t="s">
        <v>222</v>
      </c>
      <c r="B105" t="s">
        <v>223</v>
      </c>
      <c r="C105" t="s">
        <v>221</v>
      </c>
      <c r="D105" s="1">
        <v>3897</v>
      </c>
      <c r="E105" s="11">
        <f>'adjusted numbers'!E105/'adjusted numbers'!D105</f>
        <v>0.9153</v>
      </c>
      <c r="F105" s="11">
        <f>'adjusted numbers'!F105/'adjusted numbers'!D105</f>
        <v>0.72650000000000003</v>
      </c>
      <c r="G105" s="1">
        <v>4233</v>
      </c>
      <c r="H105" s="11">
        <f>'adjusted numbers'!H105/'adjusted numbers'!G105</f>
        <v>0.88939999999999997</v>
      </c>
      <c r="I105" s="11">
        <f>'adjusted numbers'!I105/'adjusted numbers'!G105</f>
        <v>0.69900000000000007</v>
      </c>
      <c r="J105" s="1">
        <v>4652</v>
      </c>
      <c r="K105" s="11">
        <f>'adjusted numbers'!K105/'adjusted numbers'!J105</f>
        <v>0.87539999999999996</v>
      </c>
      <c r="L105" s="11">
        <f>'adjusted numbers'!L105/'adjusted numbers'!J105</f>
        <v>0.6905</v>
      </c>
      <c r="M105" s="1">
        <v>4344</v>
      </c>
      <c r="N105" s="11">
        <f>'adjusted numbers'!N105/'adjusted numbers'!M105</f>
        <v>0.87119999999999997</v>
      </c>
      <c r="O105" s="11">
        <f>'adjusted numbers'!O105/'adjusted numbers'!M105</f>
        <v>0.6954999999999999</v>
      </c>
      <c r="P105" s="1">
        <v>4166</v>
      </c>
      <c r="Q105" s="11">
        <f>'adjusted numbers'!Q105/'adjusted numbers'!P105</f>
        <v>0.82911670000000004</v>
      </c>
      <c r="R105" s="11">
        <f>'adjusted numbers'!R105/'adjusted numbers'!P105</f>
        <v>0.67894865000000015</v>
      </c>
      <c r="S105" s="1">
        <v>4908</v>
      </c>
      <c r="T105" s="11">
        <f>'adjusted numbers'!T105/'adjusted numbers'!S105</f>
        <v>0.81801141000000011</v>
      </c>
      <c r="U105" s="11">
        <f>'adjusted numbers'!U105/'adjusted numbers'!S105</f>
        <v>0.66259164999999998</v>
      </c>
      <c r="V105" s="1">
        <v>4811</v>
      </c>
      <c r="W105" s="11">
        <f>'adjusted numbers'!W105/'adjusted numbers'!V105</f>
        <v>0.88985661000000005</v>
      </c>
      <c r="X105" s="11">
        <f>'adjusted numbers'!X105/'adjusted numbers'!V105</f>
        <v>0.83142800000000006</v>
      </c>
      <c r="Y105" s="1">
        <v>4692</v>
      </c>
      <c r="Z105" s="11">
        <f>'adjusted numbers'!Z105/'adjusted numbers'!Y105</f>
        <v>0.91421570000000008</v>
      </c>
      <c r="AA105" s="11">
        <f>'adjusted numbers'!AA105/'adjusted numbers'!Y105</f>
        <v>0.84771954999999999</v>
      </c>
      <c r="AB105" s="1">
        <v>4841</v>
      </c>
      <c r="AC105" s="11">
        <f>'adjusted numbers'!AC105/'adjusted numbers'!AB105</f>
        <v>0.93652141000000011</v>
      </c>
      <c r="AD105" s="11">
        <f>'adjusted numbers'!AD105/'adjusted numbers'!AB105</f>
        <v>0.86769264999999984</v>
      </c>
      <c r="AE105" s="1">
        <v>4951</v>
      </c>
      <c r="AF105" s="11">
        <f>'adjusted numbers'!AF105/'adjusted numbers'!AE105</f>
        <v>0.96295697999999996</v>
      </c>
      <c r="AG105" s="11">
        <f>'adjusted numbers'!AG105/'adjusted numbers'!AE105</f>
        <v>0.91254294999999996</v>
      </c>
      <c r="AH105" s="1">
        <f t="shared" si="12"/>
        <v>4430.1428571428569</v>
      </c>
    </row>
    <row r="106" spans="1:34" x14ac:dyDescent="0.25">
      <c r="A106" t="s">
        <v>224</v>
      </c>
      <c r="B106" t="s">
        <v>225</v>
      </c>
      <c r="C106" t="s">
        <v>221</v>
      </c>
      <c r="D106" s="1">
        <v>3555</v>
      </c>
      <c r="E106" s="11">
        <f>'adjusted numbers'!E106/'adjusted numbers'!D106</f>
        <v>0.85930000000000006</v>
      </c>
      <c r="F106" s="11">
        <f>'adjusted numbers'!F106/'adjusted numbers'!D106</f>
        <v>0.6725000000000001</v>
      </c>
      <c r="G106" s="1">
        <v>3902</v>
      </c>
      <c r="H106" s="11">
        <f>'adjusted numbers'!H106/'adjusted numbers'!G106</f>
        <v>0.86210000000000009</v>
      </c>
      <c r="I106" s="11">
        <f>'adjusted numbers'!I106/'adjusted numbers'!G106</f>
        <v>0.74649999999999994</v>
      </c>
      <c r="J106" s="1">
        <v>3651</v>
      </c>
      <c r="K106" s="11">
        <f>'adjusted numbers'!K106/'adjusted numbers'!J106</f>
        <v>0.85160000000000002</v>
      </c>
      <c r="L106" s="11">
        <f>'adjusted numbers'!L106/'adjusted numbers'!J106</f>
        <v>0.71200000000000008</v>
      </c>
      <c r="M106" s="3">
        <v>3543</v>
      </c>
      <c r="N106" s="11">
        <f>'adjusted numbers'!N106/'adjusted numbers'!M106</f>
        <v>0.83110828864427511</v>
      </c>
      <c r="O106" s="11">
        <f>'adjusted numbers'!O106/'adjusted numbers'!M106</f>
        <v>0.64766205663750109</v>
      </c>
      <c r="P106" s="1">
        <v>3554</v>
      </c>
      <c r="Q106" s="11">
        <f>'adjusted numbers'!Q106/'adjusted numbers'!P106</f>
        <v>0.80323574000000009</v>
      </c>
      <c r="R106" s="11">
        <f>'adjusted numbers'!R106/'adjusted numbers'!P106</f>
        <v>0.58202025000000002</v>
      </c>
      <c r="S106" s="1">
        <v>4014</v>
      </c>
      <c r="T106" s="11">
        <f>'adjusted numbers'!T106/'adjusted numbers'!S106</f>
        <v>0.79265068999999999</v>
      </c>
      <c r="U106" s="11">
        <f>'adjusted numbers'!U106/'adjusted numbers'!S106</f>
        <v>0.57897359999999998</v>
      </c>
      <c r="V106" s="1">
        <v>4093</v>
      </c>
      <c r="W106" s="11">
        <f>'adjusted numbers'!W106/'adjusted numbers'!V106</f>
        <v>0.84727582000000012</v>
      </c>
      <c r="X106" s="11">
        <f>'adjusted numbers'!X106/'adjusted numbers'!V106</f>
        <v>0.70046420000000009</v>
      </c>
      <c r="Y106" s="1">
        <v>3845</v>
      </c>
      <c r="Z106" s="11">
        <f>'adjusted numbers'!Z106/'adjusted numbers'!Y106</f>
        <v>0.8936800800000001</v>
      </c>
      <c r="AA106" s="11">
        <f>'adjusted numbers'!AA106/'adjusted numbers'!Y106</f>
        <v>0.78686604999999998</v>
      </c>
      <c r="AB106" s="1">
        <v>4497</v>
      </c>
      <c r="AC106" s="11">
        <f>'adjusted numbers'!AC106/'adjusted numbers'!AB106</f>
        <v>0.87780736999999998</v>
      </c>
      <c r="AD106" s="11">
        <f>'adjusted numbers'!AD106/'adjusted numbers'!AB106</f>
        <v>0.75050030000000001</v>
      </c>
      <c r="AE106" s="1">
        <v>4473</v>
      </c>
      <c r="AF106" s="11">
        <f>'adjusted numbers'!AF106/'adjusted numbers'!AE106</f>
        <v>0.9225352</v>
      </c>
      <c r="AG106" s="11">
        <f>'adjusted numbers'!AG106/'adjusted numbers'!AE106</f>
        <v>0.82863849999999994</v>
      </c>
      <c r="AH106" s="1">
        <f t="shared" si="12"/>
        <v>3758.8571428571427</v>
      </c>
    </row>
    <row r="107" spans="1:34" x14ac:dyDescent="0.25">
      <c r="A107" t="s">
        <v>226</v>
      </c>
      <c r="B107" t="s">
        <v>227</v>
      </c>
      <c r="C107" t="s">
        <v>221</v>
      </c>
      <c r="D107" s="1">
        <v>2339</v>
      </c>
      <c r="E107" s="11">
        <f>'adjusted numbers'!E107/'adjusted numbers'!D107</f>
        <v>0.90129999999999999</v>
      </c>
      <c r="F107" s="11">
        <f>'adjusted numbers'!F107/'adjusted numbers'!D107</f>
        <v>0.82300000000000006</v>
      </c>
      <c r="G107" s="1">
        <v>2434</v>
      </c>
      <c r="H107" s="11">
        <f>'adjusted numbers'!H107/'adjusted numbers'!G107</f>
        <v>0.89710000000000001</v>
      </c>
      <c r="I107" s="11">
        <f>'adjusted numbers'!I107/'adjusted numbers'!G107</f>
        <v>0.80549999999999999</v>
      </c>
      <c r="J107" s="1">
        <v>2415</v>
      </c>
      <c r="K107" s="11">
        <f>'adjusted numbers'!K107/'adjusted numbers'!J107</f>
        <v>0.87329999999999997</v>
      </c>
      <c r="L107" s="11">
        <f>'adjusted numbers'!L107/'adjusted numbers'!J107</f>
        <v>0.76</v>
      </c>
      <c r="M107" s="1">
        <v>2656</v>
      </c>
      <c r="N107" s="11">
        <f>'adjusted numbers'!N107/'adjusted numbers'!M107</f>
        <v>0.87119999999999986</v>
      </c>
      <c r="O107" s="11">
        <f>'adjusted numbers'!O107/'adjusted numbers'!M107</f>
        <v>0.73950000000000005</v>
      </c>
      <c r="P107" s="1">
        <v>5304</v>
      </c>
      <c r="Q107" s="11">
        <f>'adjusted numbers'!Q107/'adjusted numbers'!P107</f>
        <v>0.8756787399999999</v>
      </c>
      <c r="R107" s="11">
        <f>'adjusted numbers'!R107/'adjusted numbers'!P107</f>
        <v>0.70955880000000005</v>
      </c>
      <c r="S107" s="1">
        <v>3080</v>
      </c>
      <c r="T107" s="11">
        <f>'adjusted numbers'!T107/'adjusted numbers'!S107</f>
        <v>0.83477270000000003</v>
      </c>
      <c r="U107" s="11">
        <f>'adjusted numbers'!U107/'adjusted numbers'!S107</f>
        <v>0.68003245000000001</v>
      </c>
      <c r="V107" s="1">
        <v>2975</v>
      </c>
      <c r="W107" s="11">
        <f>'adjusted numbers'!W107/'adjusted numbers'!V107</f>
        <v>0.81388239000000007</v>
      </c>
      <c r="X107" s="11">
        <f>'adjusted numbers'!X107/'adjusted numbers'!V107</f>
        <v>0.64218490000000006</v>
      </c>
      <c r="Y107" s="1">
        <v>3133</v>
      </c>
      <c r="Z107" s="11">
        <f>'adjusted numbers'!Z107/'adjusted numbers'!Y107</f>
        <v>0.85655922000000007</v>
      </c>
      <c r="AA107" s="11">
        <f>'adjusted numbers'!AA107/'adjusted numbers'!Y107</f>
        <v>0.70571340000000005</v>
      </c>
      <c r="AB107" s="1">
        <v>3316</v>
      </c>
      <c r="AC107" s="11">
        <f>'adjusted numbers'!AC107/'adjusted numbers'!AB107</f>
        <v>0.90141738999999999</v>
      </c>
      <c r="AD107" s="11">
        <f>'adjusted numbers'!AD107/'adjusted numbers'!AB107</f>
        <v>0.77668879999999996</v>
      </c>
      <c r="AE107" s="1">
        <v>3746</v>
      </c>
      <c r="AF107" s="11">
        <f>'adjusted numbers'!AF107/'adjusted numbers'!AE107</f>
        <v>0.92058192000000005</v>
      </c>
      <c r="AG107" s="11">
        <f>'adjusted numbers'!AG107/'adjusted numbers'!AE107</f>
        <v>0.83302184999999995</v>
      </c>
      <c r="AH107" s="1">
        <f t="shared" si="12"/>
        <v>3029</v>
      </c>
    </row>
    <row r="108" spans="1:34" x14ac:dyDescent="0.25">
      <c r="A108" t="s">
        <v>228</v>
      </c>
      <c r="B108" t="s">
        <v>469</v>
      </c>
      <c r="C108" t="s">
        <v>221</v>
      </c>
      <c r="D108" s="1">
        <v>3213</v>
      </c>
      <c r="E108" s="11">
        <f>'adjusted numbers'!E108/'adjusted numbers'!D108</f>
        <v>0.89009999999999989</v>
      </c>
      <c r="F108" s="11">
        <f>'adjusted numbers'!F108/'adjusted numbers'!D108</f>
        <v>0.70299999999999985</v>
      </c>
      <c r="G108" s="1">
        <v>3188</v>
      </c>
      <c r="H108" s="11">
        <f>'adjusted numbers'!H108/'adjusted numbers'!G108</f>
        <v>0.88450000000000006</v>
      </c>
      <c r="I108" s="11">
        <f>'adjusted numbers'!I108/'adjusted numbers'!G108</f>
        <v>0.70050000000000001</v>
      </c>
      <c r="J108" s="1">
        <v>2899</v>
      </c>
      <c r="K108" s="11">
        <f>'adjusted numbers'!K108/'adjusted numbers'!J108</f>
        <v>0.88870000000000005</v>
      </c>
      <c r="L108" s="11">
        <f>'adjusted numbers'!L108/'adjusted numbers'!J108</f>
        <v>0.70499999999999996</v>
      </c>
      <c r="M108" s="3">
        <v>2798</v>
      </c>
      <c r="N108" s="11">
        <f>'adjusted numbers'!N108/'adjusted numbers'!M108</f>
        <v>0.8460300214438885</v>
      </c>
      <c r="O108" s="11">
        <f>'adjusted numbers'!O108/'adjusted numbers'!M108</f>
        <v>0.66040385989992845</v>
      </c>
      <c r="P108" s="3">
        <v>2799</v>
      </c>
      <c r="Q108" s="11">
        <f>'adjusted numbers'!Q108/'adjusted numbers'!P108</f>
        <v>0.84060974157437185</v>
      </c>
      <c r="R108" s="11">
        <f>'adjusted numbers'!R108/'adjusted numbers'!P108</f>
        <v>0.65850899130641893</v>
      </c>
      <c r="S108" s="3">
        <v>2799</v>
      </c>
      <c r="T108" s="11">
        <f>'adjusted numbers'!T108/'adjusted numbers'!S108</f>
        <v>0.82089436703584617</v>
      </c>
      <c r="U108" s="11">
        <f>'adjusted numbers'!U108/'adjusted numbers'!S108</f>
        <v>0.61498154102655711</v>
      </c>
      <c r="V108" s="1">
        <v>3925</v>
      </c>
      <c r="W108" s="11">
        <f>'adjusted numbers'!W108/'adjusted numbers'!V108</f>
        <v>0.77064968152866242</v>
      </c>
      <c r="X108" s="11">
        <f>'adjusted numbers'!X108/'adjusted numbers'!V108</f>
        <v>0.51923566878980887</v>
      </c>
      <c r="Y108" s="1">
        <v>3539</v>
      </c>
      <c r="Z108" s="11">
        <f>'adjusted numbers'!Z108/'adjusted numbers'!Y108</f>
        <v>0.84987284543656394</v>
      </c>
      <c r="AA108" s="11">
        <f>'adjusted numbers'!AA108/'adjusted numbers'!Y108</f>
        <v>0.63902232269002546</v>
      </c>
      <c r="AB108" s="1">
        <v>3768</v>
      </c>
      <c r="AC108" s="11">
        <f>'adjusted numbers'!AC108/'adjusted numbers'!AB108</f>
        <v>0.90525477707006374</v>
      </c>
      <c r="AD108" s="11">
        <f>'adjusted numbers'!AD108/'adjusted numbers'!AB108</f>
        <v>0.75636942675159236</v>
      </c>
      <c r="AE108" s="1">
        <v>3973</v>
      </c>
      <c r="AF108" s="11">
        <f>'adjusted numbers'!AF108/'adjusted numbers'!AE108</f>
        <v>0.91860055373772964</v>
      </c>
      <c r="AG108" s="11">
        <f>'adjusted numbers'!AG108/'adjusted numbers'!AE108</f>
        <v>0.79813742763654671</v>
      </c>
      <c r="AH108" s="1">
        <f t="shared" si="12"/>
        <v>3088.7142857142858</v>
      </c>
    </row>
    <row r="109" spans="1:34" x14ac:dyDescent="0.25">
      <c r="A109" t="s">
        <v>230</v>
      </c>
      <c r="B109" t="s">
        <v>470</v>
      </c>
      <c r="C109" t="s">
        <v>221</v>
      </c>
      <c r="D109" s="1">
        <v>3415</v>
      </c>
      <c r="E109" s="11">
        <f>'adjusted numbers'!E109/'adjusted numbers'!D109</f>
        <v>0.89500000000000002</v>
      </c>
      <c r="F109" s="11">
        <f>'adjusted numbers'!F109/'adjusted numbers'!D109</f>
        <v>0.73050000000000004</v>
      </c>
      <c r="G109" s="1">
        <v>2789</v>
      </c>
      <c r="H109" s="11">
        <f>'adjusted numbers'!H109/'adjusted numbers'!G109</f>
        <v>0.91109999999999991</v>
      </c>
      <c r="I109" s="11">
        <f>'adjusted numbers'!I109/'adjusted numbers'!G109</f>
        <v>0.72650000000000003</v>
      </c>
      <c r="J109" s="1">
        <v>3371</v>
      </c>
      <c r="K109" s="11">
        <f>'adjusted numbers'!K109/'adjusted numbers'!J109</f>
        <v>0.85650000000000004</v>
      </c>
      <c r="L109" s="11">
        <f>'adjusted numbers'!L109/'adjusted numbers'!J109</f>
        <v>0.66400000000000003</v>
      </c>
      <c r="M109" s="3">
        <v>2659</v>
      </c>
      <c r="N109" s="11">
        <f>'adjusted numbers'!N109/'adjusted numbers'!M109</f>
        <v>0.84802181271154564</v>
      </c>
      <c r="O109" s="11">
        <f>'adjusted numbers'!O109/'adjusted numbers'!M109</f>
        <v>0.66489281684843915</v>
      </c>
      <c r="P109" s="1">
        <v>3539</v>
      </c>
      <c r="Q109" s="11">
        <f>'adjusted numbers'!Q109/'adjusted numbers'!P109</f>
        <v>0.82119241999999992</v>
      </c>
      <c r="R109" s="11">
        <f>'adjusted numbers'!R109/'adjusted numbers'!P109</f>
        <v>0.52430065000000003</v>
      </c>
      <c r="S109" s="1">
        <v>3241</v>
      </c>
      <c r="T109" s="11">
        <f>'adjusted numbers'!T109/'adjusted numbers'!S109</f>
        <v>0.91015122000000015</v>
      </c>
      <c r="U109" s="11">
        <f>'adjusted numbers'!U109/'adjusted numbers'!S109</f>
        <v>0.76581305000000011</v>
      </c>
      <c r="V109" s="1">
        <v>3417</v>
      </c>
      <c r="W109" s="11">
        <f>'adjusted numbers'!W109/'adjusted numbers'!V109</f>
        <v>0.93301140000000005</v>
      </c>
      <c r="X109" s="11">
        <f>'adjusted numbers'!X109/'adjusted numbers'!V109</f>
        <v>0.84679544999999989</v>
      </c>
      <c r="Y109" s="1">
        <v>3387</v>
      </c>
      <c r="Z109" s="11">
        <f>'adjusted numbers'!Z109/'adjusted numbers'!Y109</f>
        <v>0.94688512000000002</v>
      </c>
      <c r="AA109" s="11">
        <f>'adjusted numbers'!AA109/'adjusted numbers'!Y109</f>
        <v>0.87968705000000003</v>
      </c>
      <c r="AB109" s="1">
        <v>3340</v>
      </c>
      <c r="AC109" s="11">
        <f>'adjusted numbers'!AC109/'adjusted numbers'!AB109</f>
        <v>0.96982034000000006</v>
      </c>
      <c r="AD109" s="11">
        <f>'adjusted numbers'!AD109/'adjusted numbers'!AB109</f>
        <v>0.94670655000000004</v>
      </c>
      <c r="AE109" s="1">
        <v>3429</v>
      </c>
      <c r="AF109" s="11">
        <f>'adjusted numbers'!AF109/'adjusted numbers'!AE109</f>
        <v>0.96917465999999997</v>
      </c>
      <c r="AG109" s="11">
        <f>'adjusted numbers'!AG109/'adjusted numbers'!AE109</f>
        <v>0.94663164999999994</v>
      </c>
      <c r="AH109" s="1">
        <f t="shared" si="12"/>
        <v>3204.4285714285716</v>
      </c>
    </row>
    <row r="110" spans="1:34" x14ac:dyDescent="0.25">
      <c r="A110" t="s">
        <v>232</v>
      </c>
      <c r="B110" t="s">
        <v>233</v>
      </c>
      <c r="C110" t="s">
        <v>221</v>
      </c>
      <c r="D110" s="1">
        <v>5011</v>
      </c>
      <c r="E110" s="11">
        <f>'adjusted numbers'!E110/'adjusted numbers'!D110</f>
        <v>0.8488</v>
      </c>
      <c r="F110" s="11">
        <f>'adjusted numbers'!F110/'adjusted numbers'!D110</f>
        <v>0.67900000000000005</v>
      </c>
      <c r="G110" s="1">
        <v>4974</v>
      </c>
      <c r="H110" s="11">
        <f>'adjusted numbers'!H110/'adjusted numbers'!G110</f>
        <v>0.85230000000000006</v>
      </c>
      <c r="I110" s="11">
        <f>'adjusted numbers'!I110/'adjusted numbers'!G110</f>
        <v>0.68149999999999999</v>
      </c>
      <c r="J110" s="3">
        <v>4922</v>
      </c>
      <c r="K110" s="11">
        <f>'adjusted numbers'!K110/'adjusted numbers'!J110</f>
        <v>0.83690000000000009</v>
      </c>
      <c r="L110" s="11">
        <f>'adjusted numbers'!L110/'adjusted numbers'!J110</f>
        <v>0.69434924827305977</v>
      </c>
      <c r="M110" s="3">
        <v>3389</v>
      </c>
      <c r="N110" s="11">
        <f>'adjusted numbers'!N110/'adjusted numbers'!M110</f>
        <v>0.85328641683879214</v>
      </c>
      <c r="O110" s="11">
        <f>'adjusted numbers'!O110/'adjusted numbers'!M110</f>
        <v>0.67647437788924958</v>
      </c>
      <c r="P110" s="1">
        <v>4492</v>
      </c>
      <c r="Q110" s="11">
        <f>'adjusted numbers'!Q110/'adjusted numbers'!P110</f>
        <v>0.84619320000000009</v>
      </c>
      <c r="R110" s="11">
        <f>'adjusted numbers'!R110/'adjusted numbers'!P110</f>
        <v>0.59572570000000002</v>
      </c>
      <c r="S110" s="6">
        <v>6964</v>
      </c>
      <c r="T110" s="11">
        <f>'adjusted numbers'!T110/'adjusted numbers'!S110</f>
        <v>0.75765364732912122</v>
      </c>
      <c r="U110" s="11">
        <f>'adjusted numbers'!U110/'adjusted numbers'!S110</f>
        <v>0.50624641010913263</v>
      </c>
      <c r="V110" s="1">
        <v>4377</v>
      </c>
      <c r="W110" s="11">
        <f>'adjusted numbers'!W110/'adjusted numbers'!V110</f>
        <v>0.92195566999999989</v>
      </c>
      <c r="X110" s="11">
        <f>'adjusted numbers'!X110/'adjusted numbers'!V110</f>
        <v>0.84509939999999995</v>
      </c>
      <c r="Y110" s="1">
        <v>5263</v>
      </c>
      <c r="Z110" s="11">
        <f>'adjusted numbers'!Z110/'adjusted numbers'!Y110</f>
        <v>0.85768580000000005</v>
      </c>
      <c r="AA110" s="11">
        <f>'adjusted numbers'!AA110/'adjusted numbers'!Y110</f>
        <v>0.77322825000000006</v>
      </c>
      <c r="AB110" s="1">
        <v>5538</v>
      </c>
      <c r="AC110" s="11">
        <f>'adjusted numbers'!AC110/'adjusted numbers'!AB110</f>
        <v>0.86778616999999991</v>
      </c>
      <c r="AD110" s="11">
        <f>'adjusted numbers'!AD110/'adjusted numbers'!AB110</f>
        <v>0.79053809999999991</v>
      </c>
      <c r="AE110" s="1">
        <v>6202</v>
      </c>
      <c r="AF110" s="11">
        <f>'adjusted numbers'!AF110/'adjusted numbers'!AE110</f>
        <v>0.85846504000000001</v>
      </c>
      <c r="AG110" s="11">
        <f>'adjusted numbers'!AG110/'adjusted numbers'!AE110</f>
        <v>0.7855531</v>
      </c>
      <c r="AH110" s="1">
        <f t="shared" si="12"/>
        <v>4875.5714285714284</v>
      </c>
    </row>
    <row r="111" spans="1:34" x14ac:dyDescent="0.25">
      <c r="A111" t="s">
        <v>234</v>
      </c>
      <c r="B111" t="s">
        <v>471</v>
      </c>
      <c r="C111" t="s">
        <v>221</v>
      </c>
      <c r="D111" s="1">
        <v>3555</v>
      </c>
      <c r="E111" s="11">
        <f>'adjusted numbers'!E111/'adjusted numbers'!D111</f>
        <v>0.85930000000000006</v>
      </c>
      <c r="F111" s="11">
        <f>'adjusted numbers'!F111/'adjusted numbers'!D111</f>
        <v>0.6725000000000001</v>
      </c>
      <c r="G111" s="1">
        <v>3559</v>
      </c>
      <c r="H111" s="11">
        <f>'adjusted numbers'!H111/'adjusted numbers'!G111</f>
        <v>0.84250000000000003</v>
      </c>
      <c r="I111" s="11">
        <f>'adjusted numbers'!I111/'adjusted numbers'!G111</f>
        <v>0.68049999999999999</v>
      </c>
      <c r="J111" s="1">
        <v>3571</v>
      </c>
      <c r="K111" s="11">
        <f>'adjusted numbers'!K111/'adjusted numbers'!J111</f>
        <v>0.82289999999999996</v>
      </c>
      <c r="L111" s="11">
        <f>'adjusted numbers'!L111/'adjusted numbers'!J111</f>
        <v>0.65</v>
      </c>
      <c r="M111" s="3">
        <v>2570</v>
      </c>
      <c r="N111" s="11">
        <f>'adjusted numbers'!N111/'adjusted numbers'!M111</f>
        <v>0.85005382619974057</v>
      </c>
      <c r="O111" s="11">
        <f>'adjusted numbers'!O111/'adjusted numbers'!M111</f>
        <v>0.66930285343709472</v>
      </c>
      <c r="P111" s="3">
        <v>2570</v>
      </c>
      <c r="Q111" s="11">
        <f>'adjusted numbers'!Q111/'adjusted numbers'!P111</f>
        <v>0.83339818417639433</v>
      </c>
      <c r="R111" s="11">
        <f>'adjusted numbers'!R111/'adjusted numbers'!P111</f>
        <v>0.64550907911802857</v>
      </c>
      <c r="S111" s="3">
        <v>2570</v>
      </c>
      <c r="T111" s="11">
        <f>'adjusted numbers'!T111/'adjusted numbers'!S111</f>
        <v>0.78763942931258102</v>
      </c>
      <c r="U111" s="11">
        <f>'adjusted numbers'!U111/'adjusted numbers'!S111</f>
        <v>0.57756160830090797</v>
      </c>
      <c r="V111" s="1">
        <v>3409</v>
      </c>
      <c r="W111" s="11">
        <f>'adjusted numbers'!W111/'adjusted numbers'!V111</f>
        <v>0.79815195071868583</v>
      </c>
      <c r="X111" s="11">
        <f>'adjusted numbers'!X111/'adjusted numbers'!V111</f>
        <v>0.54546787914344386</v>
      </c>
      <c r="Y111" s="1">
        <v>3362</v>
      </c>
      <c r="Z111" s="11">
        <f>'adjusted numbers'!Z111/'adjusted numbers'!Y111</f>
        <v>0.89776918500892333</v>
      </c>
      <c r="AA111" s="11">
        <f>'adjusted numbers'!AA111/'adjusted numbers'!Y111</f>
        <v>0.83997620464009515</v>
      </c>
      <c r="AB111" s="1">
        <v>3361</v>
      </c>
      <c r="AC111" s="11">
        <f>'adjusted numbers'!AC111/'adjusted numbers'!AB111</f>
        <v>0.88982445700684309</v>
      </c>
      <c r="AD111" s="11">
        <f>'adjusted numbers'!AD111/'adjusted numbers'!AB111</f>
        <v>0.81032430824159474</v>
      </c>
      <c r="AE111" s="1">
        <v>3597</v>
      </c>
      <c r="AF111" s="11">
        <f>'adjusted numbers'!AF111/'adjusted numbers'!AE111</f>
        <v>0.915929941618015</v>
      </c>
      <c r="AG111" s="11">
        <f>'adjusted numbers'!AG111/'adjusted numbers'!AE111</f>
        <v>0.85529608006672231</v>
      </c>
      <c r="AH111" s="1">
        <f t="shared" si="12"/>
        <v>3114.8571428571427</v>
      </c>
    </row>
    <row r="112" spans="1:34" x14ac:dyDescent="0.25">
      <c r="A112" t="s">
        <v>236</v>
      </c>
      <c r="B112" t="s">
        <v>237</v>
      </c>
      <c r="C112" t="s">
        <v>221</v>
      </c>
      <c r="D112" s="1">
        <v>2165</v>
      </c>
      <c r="E112" s="11">
        <f>'adjusted numbers'!E112/'adjusted numbers'!D112</f>
        <v>0.87609999999999999</v>
      </c>
      <c r="F112" s="11">
        <f>'adjusted numbers'!F112/'adjusted numbers'!D112</f>
        <v>0.66499999999999992</v>
      </c>
      <c r="G112" s="1">
        <v>2135</v>
      </c>
      <c r="H112" s="11">
        <f>'adjusted numbers'!H112/'adjusted numbers'!G112</f>
        <v>0.84950000000000003</v>
      </c>
      <c r="I112" s="11">
        <f>'adjusted numbers'!I112/'adjusted numbers'!G112</f>
        <v>0.63000000000000012</v>
      </c>
      <c r="J112" s="1">
        <v>2134</v>
      </c>
      <c r="K112" s="11">
        <f>'adjusted numbers'!K112/'adjusted numbers'!J112</f>
        <v>0.85020000000000007</v>
      </c>
      <c r="L112" s="11">
        <f>'adjusted numbers'!L112/'adjusted numbers'!J112</f>
        <v>0.65300000000000002</v>
      </c>
      <c r="M112" s="3">
        <v>2185</v>
      </c>
      <c r="N112" s="11">
        <f>'adjusted numbers'!N112/'adjusted numbers'!M112</f>
        <v>0.83559023646071695</v>
      </c>
      <c r="O112" s="11">
        <f>'adjusted numbers'!O112/'adjusted numbers'!M112</f>
        <v>0.63744012204424094</v>
      </c>
      <c r="P112" s="1">
        <v>2185</v>
      </c>
      <c r="Q112" s="11">
        <f>'adjusted numbers'!Q112/'adjusted numbers'!P112</f>
        <v>0.80137303999999998</v>
      </c>
      <c r="R112" s="11">
        <f>'adjusted numbers'!R112/'adjusted numbers'!P112</f>
        <v>0.4949656999999999</v>
      </c>
      <c r="S112" s="1">
        <v>2333</v>
      </c>
      <c r="T112" s="11">
        <f>'adjusted numbers'!T112/'adjusted numbers'!S112</f>
        <v>0.80827258999999996</v>
      </c>
      <c r="U112" s="11">
        <f>'adjusted numbers'!U112/'adjusted numbers'!S112</f>
        <v>0.52121729999999999</v>
      </c>
      <c r="V112" s="1">
        <v>1958</v>
      </c>
      <c r="W112" s="11">
        <f>'adjusted numbers'!W112/'adjusted numbers'!V112</f>
        <v>0.86486213000000012</v>
      </c>
      <c r="X112" s="11">
        <f>'adjusted numbers'!X112/'adjusted numbers'!V112</f>
        <v>0.65602654999999999</v>
      </c>
      <c r="Y112" s="1">
        <v>2446</v>
      </c>
      <c r="Z112" s="11">
        <f>'adjusted numbers'!Z112/'adjusted numbers'!Y112</f>
        <v>0.84889610999999998</v>
      </c>
      <c r="AA112" s="11">
        <f>'adjusted numbers'!AA112/'adjusted numbers'!Y112</f>
        <v>0.68254289999999995</v>
      </c>
      <c r="AB112" s="1">
        <v>2500</v>
      </c>
      <c r="AC112" s="11">
        <f>'adjusted numbers'!AC112/'adjusted numbers'!AB112</f>
        <v>0.87036000000000002</v>
      </c>
      <c r="AD112" s="11">
        <f>'adjusted numbers'!AD112/'adjusted numbers'!AB112</f>
        <v>0.71240000000000003</v>
      </c>
      <c r="AE112" s="1">
        <v>2473</v>
      </c>
      <c r="AF112" s="11">
        <f>'adjusted numbers'!AF112/'adjusted numbers'!AE112</f>
        <v>0.89074001000000003</v>
      </c>
      <c r="AG112" s="11">
        <f>'adjusted numbers'!AG112/'adjusted numbers'!AE112</f>
        <v>0.77173475000000002</v>
      </c>
      <c r="AH112" s="1">
        <f t="shared" si="12"/>
        <v>2156.4285714285716</v>
      </c>
    </row>
    <row r="113" spans="1:34" x14ac:dyDescent="0.25">
      <c r="A113" t="s">
        <v>238</v>
      </c>
      <c r="B113" t="s">
        <v>239</v>
      </c>
      <c r="C113" t="s">
        <v>221</v>
      </c>
      <c r="D113" s="1">
        <v>2191</v>
      </c>
      <c r="E113" s="11">
        <f>'adjusted numbers'!E113/'adjusted numbers'!D113</f>
        <v>0.86699999999999999</v>
      </c>
      <c r="F113" s="11">
        <f>'adjusted numbers'!F113/'adjusted numbers'!D113</f>
        <v>0.69699999999999995</v>
      </c>
      <c r="G113" s="1">
        <v>2129</v>
      </c>
      <c r="H113" s="11">
        <f>'adjusted numbers'!H113/'adjusted numbers'!G113</f>
        <v>0.87679999999999991</v>
      </c>
      <c r="I113" s="11">
        <f>'adjusted numbers'!I113/'adjusted numbers'!G113</f>
        <v>0.70299999999999996</v>
      </c>
      <c r="J113" s="1">
        <v>2033</v>
      </c>
      <c r="K113" s="11">
        <f>'adjusted numbers'!K113/'adjusted numbers'!J113</f>
        <v>0.88449999999999995</v>
      </c>
      <c r="L113" s="11">
        <f>'adjusted numbers'!L113/'adjusted numbers'!J113</f>
        <v>0.73</v>
      </c>
      <c r="M113" s="3">
        <v>1815</v>
      </c>
      <c r="N113" s="11">
        <f>'adjusted numbers'!N113/'adjusted numbers'!M113</f>
        <v>0.84483011937557395</v>
      </c>
      <c r="O113" s="11">
        <f>'adjusted numbers'!O113/'adjusted numbers'!M113</f>
        <v>0.65780532598714425</v>
      </c>
      <c r="P113" s="1">
        <v>2181</v>
      </c>
      <c r="Q113" s="11">
        <f>'adjusted numbers'!Q113/'adjusted numbers'!P113</f>
        <v>0.82058684999999998</v>
      </c>
      <c r="R113" s="11">
        <f>'adjusted numbers'!R113/'adjusted numbers'!P113</f>
        <v>0.56396144999999998</v>
      </c>
      <c r="S113" s="1">
        <v>2176</v>
      </c>
      <c r="T113" s="11">
        <f>'adjusted numbers'!T113/'adjusted numbers'!S113</f>
        <v>0.82596502000000005</v>
      </c>
      <c r="U113" s="11">
        <f>'adjusted numbers'!U113/'adjusted numbers'!S113</f>
        <v>0.55376835000000002</v>
      </c>
      <c r="V113" s="1">
        <v>2055</v>
      </c>
      <c r="W113" s="11">
        <f>'adjusted numbers'!W113/'adjusted numbers'!V113</f>
        <v>0.88180052000000009</v>
      </c>
      <c r="X113" s="11">
        <f>'adjusted numbers'!X113/'adjusted numbers'!V113</f>
        <v>0.66739660000000001</v>
      </c>
      <c r="Y113" s="1">
        <v>2184</v>
      </c>
      <c r="Z113" s="11">
        <f>'adjusted numbers'!Z113/'adjusted numbers'!Y113</f>
        <v>0.88910256999999993</v>
      </c>
      <c r="AA113" s="11">
        <f>'adjusted numbers'!AA113/'adjusted numbers'!Y113</f>
        <v>0.73923994999999998</v>
      </c>
      <c r="AB113" s="1">
        <v>2313</v>
      </c>
      <c r="AC113" s="11">
        <f>'adjusted numbers'!AC113/'adjusted numbers'!AB113</f>
        <v>0.91738005</v>
      </c>
      <c r="AD113" s="11">
        <f>'adjusted numbers'!AD113/'adjusted numbers'!AB113</f>
        <v>0.81603974999999995</v>
      </c>
      <c r="AE113" s="1">
        <v>2263</v>
      </c>
      <c r="AF113" s="11">
        <f>'adjusted numbers'!AF113/'adjusted numbers'!AE113</f>
        <v>0.95174550000000002</v>
      </c>
      <c r="AG113" s="11">
        <f>'adjusted numbers'!AG113/'adjusted numbers'!AE113</f>
        <v>0.88068934999999993</v>
      </c>
      <c r="AH113" s="1">
        <f t="shared" si="12"/>
        <v>2082.8571428571427</v>
      </c>
    </row>
    <row r="114" spans="1:34" x14ac:dyDescent="0.25">
      <c r="A114" t="s">
        <v>240</v>
      </c>
      <c r="B114" t="s">
        <v>241</v>
      </c>
      <c r="C114" t="s">
        <v>221</v>
      </c>
      <c r="D114" s="1">
        <v>2071</v>
      </c>
      <c r="E114" s="11">
        <f>'adjusted numbers'!E114/'adjusted numbers'!D114</f>
        <v>0.88449999999999995</v>
      </c>
      <c r="F114" s="11">
        <f>'adjusted numbers'!F114/'adjusted numbers'!D114</f>
        <v>0.79649999999999999</v>
      </c>
      <c r="G114" s="1">
        <v>2831</v>
      </c>
      <c r="H114" s="11">
        <f>'adjusted numbers'!H114/'adjusted numbers'!G114</f>
        <v>0.90060000000000007</v>
      </c>
      <c r="I114" s="11">
        <f>'adjusted numbers'!I114/'adjusted numbers'!G114</f>
        <v>0.80200000000000005</v>
      </c>
      <c r="J114" s="1">
        <v>2849</v>
      </c>
      <c r="K114" s="11">
        <f>'adjusted numbers'!K114/'adjusted numbers'!J114</f>
        <v>0.89640000000000009</v>
      </c>
      <c r="L114" s="11">
        <f>'adjusted numbers'!L114/'adjusted numbers'!J114</f>
        <v>0.80100000000000005</v>
      </c>
      <c r="M114" s="3">
        <v>3248</v>
      </c>
      <c r="N114" s="11">
        <f>'adjusted numbers'!N114/'adjusted numbers'!M114</f>
        <v>0.83997772988505748</v>
      </c>
      <c r="O114" s="11">
        <f>'adjusted numbers'!O114/'adjusted numbers'!M114</f>
        <v>0.64712797619047613</v>
      </c>
      <c r="P114" s="1">
        <v>3191</v>
      </c>
      <c r="Q114" s="11">
        <f>'adjusted numbers'!Q114/'adjusted numbers'!P114</f>
        <v>0.86114071999999997</v>
      </c>
      <c r="R114" s="11">
        <f>'adjusted numbers'!R114/'adjusted numbers'!P114</f>
        <v>0.67471009999999998</v>
      </c>
      <c r="S114" s="3">
        <v>3248</v>
      </c>
      <c r="T114" s="11">
        <f>'adjusted numbers'!T114/'adjusted numbers'!S114</f>
        <v>0.8246048850574712</v>
      </c>
      <c r="U114" s="11">
        <f>'adjusted numbers'!U114/'adjusted numbers'!S114</f>
        <v>0.63413382594417067</v>
      </c>
      <c r="V114" s="1">
        <v>3897</v>
      </c>
      <c r="W114" s="11">
        <f>'adjusted numbers'!W114/'adjusted numbers'!V114</f>
        <v>0.85540163000000002</v>
      </c>
      <c r="X114" s="11">
        <f>'adjusted numbers'!X114/'adjusted numbers'!V114</f>
        <v>0.72838084999999997</v>
      </c>
      <c r="Y114" s="1">
        <v>3784</v>
      </c>
      <c r="Z114" s="11">
        <f>'adjusted numbers'!Z114/'adjusted numbers'!Y114</f>
        <v>0.88179176999999997</v>
      </c>
      <c r="AA114" s="11">
        <f>'adjusted numbers'!AA114/'adjusted numbers'!Y114</f>
        <v>0.77206660000000005</v>
      </c>
      <c r="AB114" s="1">
        <v>3763</v>
      </c>
      <c r="AC114" s="11">
        <f>'adjusted numbers'!AC114/'adjusted numbers'!AB114</f>
        <v>0.91647621000000001</v>
      </c>
      <c r="AD114" s="11">
        <f>'adjusted numbers'!AD114/'adjusted numbers'!AB114</f>
        <v>0.82620249999999995</v>
      </c>
      <c r="AE114" s="1">
        <v>4126</v>
      </c>
      <c r="AF114" s="11">
        <f>'adjusted numbers'!AF114/'adjusted numbers'!AE114</f>
        <v>0.92450318000000009</v>
      </c>
      <c r="AG114" s="11">
        <f>'adjusted numbers'!AG114/'adjusted numbers'!AE114</f>
        <v>0.83143485000000006</v>
      </c>
      <c r="AH114" s="1">
        <f t="shared" si="12"/>
        <v>3047.8571428571427</v>
      </c>
    </row>
    <row r="115" spans="1:34" x14ac:dyDescent="0.25">
      <c r="A115" t="s">
        <v>242</v>
      </c>
      <c r="B115" t="s">
        <v>243</v>
      </c>
      <c r="C115" t="s">
        <v>221</v>
      </c>
      <c r="D115" s="1">
        <v>3180</v>
      </c>
      <c r="E115" s="11">
        <f>'adjusted numbers'!E115/'adjusted numbers'!D115</f>
        <v>0.9244</v>
      </c>
      <c r="F115" s="11">
        <f>'adjusted numbers'!F115/'adjusted numbers'!D115</f>
        <v>0.84800000000000009</v>
      </c>
      <c r="G115" s="1">
        <v>3097</v>
      </c>
      <c r="H115" s="11">
        <f>'adjusted numbers'!H115/'adjusted numbers'!G115</f>
        <v>0.91320000000000001</v>
      </c>
      <c r="I115" s="11">
        <f>'adjusted numbers'!I115/'adjusted numbers'!G115</f>
        <v>0.83900000000000008</v>
      </c>
      <c r="J115" s="1">
        <v>3141</v>
      </c>
      <c r="K115" s="11">
        <f>'adjusted numbers'!K115/'adjusted numbers'!J115</f>
        <v>0.90550000000000008</v>
      </c>
      <c r="L115" s="11">
        <f>'adjusted numbers'!L115/'adjusted numbers'!J115</f>
        <v>0.82200000000000006</v>
      </c>
      <c r="M115" s="3">
        <v>2732</v>
      </c>
      <c r="N115" s="11">
        <f>'adjusted numbers'!N115/'adjusted numbers'!M115</f>
        <v>0.84475305026842351</v>
      </c>
      <c r="O115" s="11">
        <f>'adjusted numbers'!O115/'adjusted numbers'!M115</f>
        <v>0.65751952171791117</v>
      </c>
      <c r="P115" s="1">
        <v>3386</v>
      </c>
      <c r="Q115" s="11">
        <f>'adjusted numbers'!Q115/'adjusted numbers'!P115</f>
        <v>0.8610749900000001</v>
      </c>
      <c r="R115" s="11">
        <f>'adjusted numbers'!R115/'adjusted numbers'!P115</f>
        <v>0.65564085000000005</v>
      </c>
      <c r="S115" s="1">
        <v>3624</v>
      </c>
      <c r="T115" s="11">
        <f>'adjusted numbers'!T115/'adjusted numbers'!S115</f>
        <v>0.85030353000000003</v>
      </c>
      <c r="U115" s="11">
        <f>'adjusted numbers'!U115/'adjusted numbers'!S115</f>
        <v>0.63686535</v>
      </c>
      <c r="V115" s="1">
        <v>3357</v>
      </c>
      <c r="W115" s="11">
        <f>'adjusted numbers'!W115/'adjusted numbers'!V115</f>
        <v>0.90262138999999986</v>
      </c>
      <c r="X115" s="11">
        <f>'adjusted numbers'!X115/'adjusted numbers'!V115</f>
        <v>0.79252310000000004</v>
      </c>
      <c r="Y115" s="1">
        <v>3741</v>
      </c>
      <c r="Z115" s="11">
        <f>'adjusted numbers'!Z115/'adjusted numbers'!Y115</f>
        <v>0.92010157999999997</v>
      </c>
      <c r="AA115" s="11">
        <f>'adjusted numbers'!AA115/'adjusted numbers'!Y115</f>
        <v>0.84309004999999992</v>
      </c>
      <c r="AB115" s="1">
        <v>3902</v>
      </c>
      <c r="AC115" s="11">
        <f>'adjusted numbers'!AC115/'adjusted numbers'!AB115</f>
        <v>0.92626858000000001</v>
      </c>
      <c r="AD115" s="11">
        <f>'adjusted numbers'!AD115/'adjusted numbers'!AB115</f>
        <v>0.85058944999999997</v>
      </c>
      <c r="AE115" s="1">
        <v>4072</v>
      </c>
      <c r="AF115" s="11">
        <f>'adjusted numbers'!AF115/'adjusted numbers'!AE115</f>
        <v>0.93501962999999999</v>
      </c>
      <c r="AG115" s="11">
        <f>'adjusted numbers'!AG115/'adjusted numbers'!AE115</f>
        <v>0.86100195000000002</v>
      </c>
      <c r="AH115" s="1">
        <f t="shared" si="12"/>
        <v>3216.7142857142858</v>
      </c>
    </row>
    <row r="116" spans="1:34" x14ac:dyDescent="0.25">
      <c r="A116" s="4" t="s">
        <v>451</v>
      </c>
      <c r="B116" s="4" t="s">
        <v>433</v>
      </c>
      <c r="C116" t="s">
        <v>221</v>
      </c>
      <c r="D116" s="5">
        <f>SUM(D104:D115)</f>
        <v>37321</v>
      </c>
      <c r="E116" s="11">
        <f>'adjusted numbers'!E116/'adjusted numbers'!D116</f>
        <v>0.88644407974062867</v>
      </c>
      <c r="F116" s="11">
        <f>'adjusted numbers'!F116/'adjusted numbers'!D116</f>
        <v>0.73270556791082764</v>
      </c>
      <c r="G116" s="5">
        <f>SUM(G104:G115)</f>
        <v>38207</v>
      </c>
      <c r="H116" s="11">
        <f>'adjusted numbers'!H116/'adjusted numbers'!G116</f>
        <v>0.88181106341769822</v>
      </c>
      <c r="I116" s="11">
        <f>'adjusted numbers'!I116/'adjusted numbers'!G116</f>
        <v>0.73483387860863203</v>
      </c>
      <c r="J116" s="5">
        <f>SUM(J104:J115)</f>
        <v>38388</v>
      </c>
      <c r="K116" s="11">
        <f>'adjusted numbers'!K116/'adjusted numbers'!J116</f>
        <v>0.86808851203501092</v>
      </c>
      <c r="L116" s="11">
        <f>'adjusted numbers'!L116/'adjusted numbers'!J116</f>
        <v>0.7203334896321768</v>
      </c>
      <c r="M116" s="5">
        <f>SUM(M104:M115)</f>
        <v>34542</v>
      </c>
      <c r="N116" s="11">
        <f>'adjusted numbers'!N116/'adjusted numbers'!M116</f>
        <v>0.85132084708470834</v>
      </c>
      <c r="O116" s="11">
        <f>'adjusted numbers'!O116/'adjusted numbers'!M116</f>
        <v>0.67680494760002308</v>
      </c>
      <c r="P116" s="5">
        <f>SUM(P104:P115)</f>
        <v>39945</v>
      </c>
      <c r="Q116" s="11">
        <f>'adjusted numbers'!Q116/'adjusted numbers'!P116</f>
        <v>0.83921349748762886</v>
      </c>
      <c r="R116" s="11">
        <f>'adjusted numbers'!R116/'adjusted numbers'!P116</f>
        <v>0.62752429395001452</v>
      </c>
      <c r="S116" s="5">
        <f>SUM(S104:S115)</f>
        <v>41921</v>
      </c>
      <c r="T116" s="11">
        <f>'adjusted numbers'!T116/'adjusted numbers'!S116</f>
        <v>0.81956616139890104</v>
      </c>
      <c r="U116" s="11">
        <f>'adjusted numbers'!U116/'adjusted numbers'!S116</f>
        <v>0.61735963221018897</v>
      </c>
      <c r="V116" s="5">
        <f>SUM(V104:V115)</f>
        <v>41195</v>
      </c>
      <c r="W116" s="11">
        <f>'adjusted numbers'!W116/'adjusted numbers'!V116</f>
        <v>0.86304164075955836</v>
      </c>
      <c r="X116" s="11">
        <f>'adjusted numbers'!X116/'adjusted numbers'!V116</f>
        <v>0.71864305133147222</v>
      </c>
      <c r="Y116" s="5">
        <f>SUM(Y104:Y115)</f>
        <v>42241</v>
      </c>
      <c r="Z116" s="11">
        <f>'adjusted numbers'!Z116/'adjusted numbers'!Y116</f>
        <v>0.88827443103856429</v>
      </c>
      <c r="AA116" s="11">
        <f>'adjusted numbers'!AA116/'adjusted numbers'!Y116</f>
        <v>0.78034375054567839</v>
      </c>
      <c r="AB116" s="5">
        <f>SUM(AB104:AB115)</f>
        <v>44006</v>
      </c>
      <c r="AC116" s="11">
        <f>'adjusted numbers'!AC116/'adjusted numbers'!AB116</f>
        <v>0.90723082607008143</v>
      </c>
      <c r="AD116" s="11">
        <f>'adjusted numbers'!AD116/'adjusted numbers'!AB116</f>
        <v>0.81271871759532777</v>
      </c>
      <c r="AE116" s="5">
        <f>SUM(AE104:AE115)</f>
        <v>46286</v>
      </c>
      <c r="AF116" s="11">
        <f>'adjusted numbers'!AF116/'adjusted numbers'!AE116</f>
        <v>0.92232640717257919</v>
      </c>
      <c r="AG116" s="11">
        <f>'adjusted numbers'!AG116/'adjusted numbers'!AE116</f>
        <v>0.8462278102968499</v>
      </c>
      <c r="AH116" s="1">
        <f t="shared" si="12"/>
        <v>38788.428571428572</v>
      </c>
    </row>
    <row r="117" spans="1:34" x14ac:dyDescent="0.25">
      <c r="A117" t="s">
        <v>244</v>
      </c>
      <c r="B117" t="s">
        <v>245</v>
      </c>
      <c r="C117" t="s">
        <v>246</v>
      </c>
      <c r="D117" s="1">
        <v>3272</v>
      </c>
      <c r="E117" s="11">
        <f>'adjusted numbers'!E117/'adjusted numbers'!D117</f>
        <v>0.92510000000000003</v>
      </c>
      <c r="F117" s="11">
        <f>'adjusted numbers'!F117/'adjusted numbers'!D117</f>
        <v>0.77950000000000008</v>
      </c>
      <c r="G117" s="1">
        <v>3146</v>
      </c>
      <c r="H117" s="11">
        <f>'adjusted numbers'!H117/'adjusted numbers'!G117</f>
        <v>0.91670000000000007</v>
      </c>
      <c r="I117" s="11">
        <f>'adjusted numbers'!I117/'adjusted numbers'!G117</f>
        <v>0.77</v>
      </c>
      <c r="J117" s="1">
        <v>3076</v>
      </c>
      <c r="K117" s="11">
        <f>'adjusted numbers'!K117/'adjusted numbers'!J117</f>
        <v>0.91180000000000005</v>
      </c>
      <c r="L117" s="11">
        <f>'adjusted numbers'!L117/'adjusted numbers'!J117</f>
        <v>0.75849999999999995</v>
      </c>
      <c r="M117" s="1">
        <v>3115</v>
      </c>
      <c r="N117" s="11">
        <f>'adjusted numbers'!N117/'adjusted numbers'!M117</f>
        <v>0.89710000000000001</v>
      </c>
      <c r="O117" s="11">
        <f>'adjusted numbers'!O117/'adjusted numbers'!M117</f>
        <v>0.73750000000000004</v>
      </c>
      <c r="P117" s="1">
        <v>3172</v>
      </c>
      <c r="Q117" s="11">
        <f>'adjusted numbers'!Q117/'adjusted numbers'!P117</f>
        <v>0.87840481999999998</v>
      </c>
      <c r="R117" s="11">
        <f>'adjusted numbers'!R117/'adjusted numbers'!P117</f>
        <v>0.72146909999999997</v>
      </c>
      <c r="S117" s="1">
        <v>3804</v>
      </c>
      <c r="T117" s="11">
        <f>'adjusted numbers'!T117/'adjusted numbers'!S117</f>
        <v>0.79813358000000001</v>
      </c>
      <c r="U117" s="11">
        <f>'adjusted numbers'!U117/'adjusted numbers'!S117</f>
        <v>0.59568874999999999</v>
      </c>
      <c r="V117" s="1">
        <v>3609</v>
      </c>
      <c r="W117" s="11">
        <f>'adjusted numbers'!W117/'adjusted numbers'!V117</f>
        <v>0.88149076999999998</v>
      </c>
      <c r="X117" s="11">
        <f>'adjusted numbers'!X117/'adjusted numbers'!V117</f>
        <v>0.76697149999999981</v>
      </c>
      <c r="Y117" s="1">
        <v>3307</v>
      </c>
      <c r="Z117" s="11">
        <f>'adjusted numbers'!Z117/'adjusted numbers'!Y117</f>
        <v>0.93332324999999994</v>
      </c>
      <c r="AA117" s="11">
        <f>'adjusted numbers'!AA117/'adjusted numbers'!Y117</f>
        <v>0.87949805000000003</v>
      </c>
      <c r="AB117" s="1">
        <v>3560</v>
      </c>
      <c r="AC117" s="11">
        <f>'adjusted numbers'!AC117/'adjusted numbers'!AB117</f>
        <v>0.93963479999999988</v>
      </c>
      <c r="AD117" s="11">
        <f>'adjusted numbers'!AD117/'adjusted numbers'!AB117</f>
        <v>0.89087074999999993</v>
      </c>
      <c r="AE117" s="1">
        <v>3786</v>
      </c>
      <c r="AF117" s="11">
        <f>'adjusted numbers'!AF117/'adjusted numbers'!AE117</f>
        <v>0.95174325999999998</v>
      </c>
      <c r="AG117" s="11">
        <f>'adjusted numbers'!AG117/'adjusted numbers'!AE117</f>
        <v>0.90834654999999986</v>
      </c>
      <c r="AH117" s="1">
        <f t="shared" si="12"/>
        <v>3313.4285714285716</v>
      </c>
    </row>
    <row r="118" spans="1:34" x14ac:dyDescent="0.25">
      <c r="A118" t="s">
        <v>247</v>
      </c>
      <c r="B118" t="s">
        <v>248</v>
      </c>
      <c r="C118" t="s">
        <v>246</v>
      </c>
      <c r="D118" s="1">
        <v>1738</v>
      </c>
      <c r="E118" s="11">
        <f>'adjusted numbers'!E118/'adjusted numbers'!D118</f>
        <v>0.88239999999999985</v>
      </c>
      <c r="F118" s="11">
        <f>'adjusted numbers'!F118/'adjusted numbers'!D118</f>
        <v>0.65049999999999997</v>
      </c>
      <c r="G118" s="1">
        <v>1635</v>
      </c>
      <c r="H118" s="11">
        <f>'adjusted numbers'!H118/'adjusted numbers'!G118</f>
        <v>0.86420000000000008</v>
      </c>
      <c r="I118" s="11">
        <f>'adjusted numbers'!I118/'adjusted numbers'!G118</f>
        <v>0.64349999999999996</v>
      </c>
      <c r="J118" s="1">
        <v>1835</v>
      </c>
      <c r="K118" s="11">
        <f>'adjusted numbers'!K118/'adjusted numbers'!J118</f>
        <v>0.86629999999999996</v>
      </c>
      <c r="L118" s="11">
        <f>'adjusted numbers'!L118/'adjusted numbers'!J118</f>
        <v>0.70599999999999996</v>
      </c>
      <c r="M118" s="1">
        <v>1663</v>
      </c>
      <c r="N118" s="11">
        <f>'adjusted numbers'!N118/'adjusted numbers'!M118</f>
        <v>0.86840000000000006</v>
      </c>
      <c r="O118" s="11">
        <f>'adjusted numbers'!O118/'adjusted numbers'!M118</f>
        <v>0.73299999999999998</v>
      </c>
      <c r="P118" s="1">
        <v>1699</v>
      </c>
      <c r="Q118" s="11">
        <f>'adjusted numbers'!Q118/'adjusted numbers'!P118</f>
        <v>0.85291348</v>
      </c>
      <c r="R118" s="11">
        <f>'adjusted numbers'!R118/'adjusted numbers'!P118</f>
        <v>0.70629779999999998</v>
      </c>
      <c r="S118" s="1">
        <v>2001</v>
      </c>
      <c r="T118" s="11">
        <f>'adjusted numbers'!T118/'adjusted numbers'!S118</f>
        <v>0.92058976000000003</v>
      </c>
      <c r="U118" s="11">
        <f>'adjusted numbers'!U118/'adjusted numbers'!S118</f>
        <v>0.78910544999999999</v>
      </c>
      <c r="V118" s="1">
        <v>2355</v>
      </c>
      <c r="W118" s="11">
        <f>'adjusted numbers'!W118/'adjusted numbers'!V118</f>
        <v>0.86505308999999997</v>
      </c>
      <c r="X118" s="11">
        <f>'adjusted numbers'!X118/'adjusted numbers'!V118</f>
        <v>0.65902335000000001</v>
      </c>
      <c r="Y118" s="1">
        <v>2337</v>
      </c>
      <c r="Z118" s="11">
        <f>'adjusted numbers'!Z118/'adjusted numbers'!Y118</f>
        <v>0.89246893999999999</v>
      </c>
      <c r="AA118" s="11">
        <f>'adjusted numbers'!AA118/'adjusted numbers'!Y118</f>
        <v>0.71587500000000004</v>
      </c>
      <c r="AB118" s="1">
        <v>2435</v>
      </c>
      <c r="AC118" s="11">
        <f>'adjusted numbers'!AC118/'adjusted numbers'!AB118</f>
        <v>0.89650927000000002</v>
      </c>
      <c r="AD118" s="11">
        <f>'adjusted numbers'!AD118/'adjusted numbers'!AB118</f>
        <v>0.77084189999999997</v>
      </c>
      <c r="AE118" s="1">
        <v>2478</v>
      </c>
      <c r="AF118" s="11">
        <f>'adjusted numbers'!AF118/'adjusted numbers'!AE118</f>
        <v>0.89689266000000001</v>
      </c>
      <c r="AG118" s="11">
        <f>'adjusted numbers'!AG118/'adjusted numbers'!AE118</f>
        <v>0.79176754999999999</v>
      </c>
      <c r="AH118" s="1">
        <f t="shared" si="12"/>
        <v>1846.5714285714287</v>
      </c>
    </row>
    <row r="119" spans="1:34" x14ac:dyDescent="0.25">
      <c r="A119" t="s">
        <v>249</v>
      </c>
      <c r="B119" t="s">
        <v>250</v>
      </c>
      <c r="C119" t="s">
        <v>246</v>
      </c>
      <c r="D119" s="1">
        <v>4113</v>
      </c>
      <c r="E119" s="11">
        <f>'adjusted numbers'!E119/'adjusted numbers'!D119</f>
        <v>0.85650000000000004</v>
      </c>
      <c r="F119" s="11">
        <f>'adjusted numbers'!F119/'adjusted numbers'!D119</f>
        <v>0.66200000000000003</v>
      </c>
      <c r="G119" s="1">
        <v>3827</v>
      </c>
      <c r="H119" s="11">
        <f>'adjusted numbers'!H119/'adjusted numbers'!G119</f>
        <v>0.87049999999999994</v>
      </c>
      <c r="I119" s="11">
        <f>'adjusted numbers'!I119/'adjusted numbers'!G119</f>
        <v>0.70499999999999996</v>
      </c>
      <c r="J119" s="1">
        <v>2930</v>
      </c>
      <c r="K119" s="11">
        <f>'adjusted numbers'!K119/'adjusted numbers'!J119</f>
        <v>0.87399999999999989</v>
      </c>
      <c r="L119" s="11">
        <f>'adjusted numbers'!L119/'adjusted numbers'!J119</f>
        <v>0.71799999999999997</v>
      </c>
      <c r="M119" s="1">
        <v>2797</v>
      </c>
      <c r="N119" s="11">
        <f>'adjusted numbers'!N119/'adjusted numbers'!M119</f>
        <v>0.85580000000000012</v>
      </c>
      <c r="O119" s="11">
        <f>'adjusted numbers'!O119/'adjusted numbers'!M119</f>
        <v>0.69000000000000006</v>
      </c>
      <c r="P119" s="1">
        <v>4144</v>
      </c>
      <c r="Q119" s="11">
        <f>'adjusted numbers'!Q119/'adjusted numbers'!P119</f>
        <v>0.81891888999999995</v>
      </c>
      <c r="R119" s="11">
        <f>'adjusted numbers'!R119/'adjusted numbers'!P119</f>
        <v>0.68182914999999999</v>
      </c>
      <c r="S119" s="3">
        <v>3374</v>
      </c>
      <c r="T119" s="11">
        <f>'adjusted numbers'!T119/'adjusted numbers'!S119</f>
        <v>0.81324343015214384</v>
      </c>
      <c r="U119" s="11">
        <f>'adjusted numbers'!U119/'adjusted numbers'!S119</f>
        <v>0.61035368504248178</v>
      </c>
      <c r="V119" s="1">
        <v>4908</v>
      </c>
      <c r="W119" s="11">
        <f>'adjusted numbers'!W119/'adjusted numbers'!V119</f>
        <v>0.89773840000000005</v>
      </c>
      <c r="X119" s="11">
        <f>'adjusted numbers'!X119/'adjusted numbers'!V119</f>
        <v>0.73960879999999996</v>
      </c>
      <c r="Y119" s="1">
        <v>4889</v>
      </c>
      <c r="Z119" s="11">
        <f>'adjusted numbers'!Z119/'adjusted numbers'!Y119</f>
        <v>0.94143996000000008</v>
      </c>
      <c r="AA119" s="11">
        <f>'adjusted numbers'!AA119/'adjusted numbers'!Y119</f>
        <v>0.82614029999999994</v>
      </c>
      <c r="AB119" s="1">
        <v>5274</v>
      </c>
      <c r="AC119" s="11">
        <f>'adjusted numbers'!AC119/'adjusted numbers'!AB119</f>
        <v>0.94425479999999995</v>
      </c>
      <c r="AD119" s="11">
        <f>'adjusted numbers'!AD119/'adjusted numbers'!AB119</f>
        <v>0.86092150000000012</v>
      </c>
      <c r="AE119" s="1">
        <v>5352</v>
      </c>
      <c r="AF119" s="11">
        <f>'adjusted numbers'!AF119/'adjusted numbers'!AE119</f>
        <v>0.95880045000000003</v>
      </c>
      <c r="AG119" s="11">
        <f>'adjusted numbers'!AG119/'adjusted numbers'!AE119</f>
        <v>0.89144245000000011</v>
      </c>
      <c r="AH119" s="1">
        <f t="shared" si="12"/>
        <v>3727.5714285714284</v>
      </c>
    </row>
    <row r="120" spans="1:34" x14ac:dyDescent="0.25">
      <c r="A120" t="s">
        <v>251</v>
      </c>
      <c r="B120" t="s">
        <v>252</v>
      </c>
      <c r="C120" t="s">
        <v>246</v>
      </c>
      <c r="D120" s="1">
        <v>3387</v>
      </c>
      <c r="E120" s="11">
        <f>'adjusted numbers'!E120/'adjusted numbers'!D120</f>
        <v>0.85580000000000012</v>
      </c>
      <c r="F120" s="11">
        <f>'adjusted numbers'!F120/'adjusted numbers'!D120</f>
        <v>0.68500000000000005</v>
      </c>
      <c r="G120" s="1">
        <v>4447</v>
      </c>
      <c r="H120" s="11">
        <f>'adjusted numbers'!H120/'adjusted numbers'!G120</f>
        <v>0.84809999999999997</v>
      </c>
      <c r="I120" s="11">
        <f>'adjusted numbers'!I120/'adjusted numbers'!G120</f>
        <v>0.66700000000000004</v>
      </c>
      <c r="J120" s="1">
        <v>2111</v>
      </c>
      <c r="K120" s="11">
        <f>'adjusted numbers'!K120/'adjusted numbers'!J120</f>
        <v>0.89500000000000002</v>
      </c>
      <c r="L120" s="11">
        <f>'adjusted numbers'!L120/'adjusted numbers'!J120</f>
        <v>0.75250000000000006</v>
      </c>
      <c r="M120" s="1">
        <v>2343</v>
      </c>
      <c r="N120" s="11">
        <f>'adjusted numbers'!N120/'adjusted numbers'!M120</f>
        <v>0.87680000000000002</v>
      </c>
      <c r="O120" s="11">
        <f>'adjusted numbers'!O120/'adjusted numbers'!M120</f>
        <v>0.72949999999999993</v>
      </c>
      <c r="P120" s="1">
        <v>2501</v>
      </c>
      <c r="Q120" s="11">
        <f>'adjusted numbers'!Q120/'adjusted numbers'!P120</f>
        <v>0.86593362000000007</v>
      </c>
      <c r="R120" s="11">
        <f>'adjusted numbers'!R120/'adjusted numbers'!P120</f>
        <v>0.72550979999999998</v>
      </c>
      <c r="S120" s="1">
        <v>2816</v>
      </c>
      <c r="T120" s="11">
        <f>'adjusted numbers'!T120/'adjusted numbers'!S120</f>
        <v>0.85134946999999994</v>
      </c>
      <c r="U120" s="11">
        <f>'adjusted numbers'!U120/'adjusted numbers'!S120</f>
        <v>0.67009944999999993</v>
      </c>
      <c r="V120" s="1">
        <v>3443</v>
      </c>
      <c r="W120" s="11">
        <f>'adjusted numbers'!W120/'adjusted numbers'!V120</f>
        <v>0.85768222999999999</v>
      </c>
      <c r="X120" s="11">
        <f>'adjusted numbers'!X120/'adjusted numbers'!V120</f>
        <v>0.66148704999999997</v>
      </c>
      <c r="Y120" s="1">
        <v>3967</v>
      </c>
      <c r="Z120" s="11">
        <f>'adjusted numbers'!Z120/'adjusted numbers'!Y120</f>
        <v>0.90577264999999996</v>
      </c>
      <c r="AA120" s="11">
        <f>'adjusted numbers'!AA120/'adjusted numbers'!Y120</f>
        <v>0.77287625000000004</v>
      </c>
      <c r="AB120" s="1">
        <v>3899</v>
      </c>
      <c r="AC120" s="11">
        <f>'adjusted numbers'!AC120/'adjusted numbers'!AB120</f>
        <v>0.92226205999999999</v>
      </c>
      <c r="AD120" s="11">
        <f>'adjusted numbers'!AD120/'adjusted numbers'!AB120</f>
        <v>0.78456009999999998</v>
      </c>
      <c r="AE120" s="1">
        <v>3951</v>
      </c>
      <c r="AF120" s="11">
        <f>'adjusted numbers'!AF120/'adjusted numbers'!AE120</f>
        <v>0.94631735000000006</v>
      </c>
      <c r="AG120" s="11">
        <f>'adjusted numbers'!AG120/'adjusted numbers'!AE120</f>
        <v>0.84054664999999995</v>
      </c>
      <c r="AH120" s="1">
        <f t="shared" si="12"/>
        <v>3006.8571428571427</v>
      </c>
    </row>
    <row r="121" spans="1:34" x14ac:dyDescent="0.25">
      <c r="A121" t="s">
        <v>253</v>
      </c>
      <c r="B121" t="s">
        <v>254</v>
      </c>
      <c r="C121" t="s">
        <v>246</v>
      </c>
      <c r="D121" s="3">
        <v>3419</v>
      </c>
      <c r="E121" s="11">
        <f>'adjusted numbers'!E121/'adjusted numbers'!D121</f>
        <v>0.89429999999999998</v>
      </c>
      <c r="F121" s="11">
        <f>'adjusted numbers'!F121/'adjusted numbers'!D121</f>
        <v>0.75164243930973962</v>
      </c>
      <c r="G121" s="3">
        <v>3731</v>
      </c>
      <c r="H121" s="11">
        <f>'adjusted numbers'!H121/'adjusted numbers'!G121</f>
        <v>0.85440000000000005</v>
      </c>
      <c r="I121" s="11">
        <f>'adjusted numbers'!I121/'adjusted numbers'!G121</f>
        <v>0.70570249262932194</v>
      </c>
      <c r="J121" s="3">
        <v>2812</v>
      </c>
      <c r="K121" s="11">
        <f>'adjusted numbers'!K121/'adjusted numbers'!J121</f>
        <v>0.89290000000000003</v>
      </c>
      <c r="L121" s="11">
        <f>'adjusted numbers'!L121/'adjusted numbers'!J121</f>
        <v>0.73911166429587483</v>
      </c>
      <c r="M121" s="3">
        <v>3213</v>
      </c>
      <c r="N121" s="11">
        <f>'adjusted numbers'!N121/'adjusted numbers'!M121</f>
        <v>0.88729999999999998</v>
      </c>
      <c r="O121" s="11">
        <f>'adjusted numbers'!O121/'adjusted numbers'!M121</f>
        <v>0.73042436974789926</v>
      </c>
      <c r="P121" s="3">
        <v>3966</v>
      </c>
      <c r="Q121" s="11">
        <f>'adjusted numbers'!Q121/'adjusted numbers'!P121</f>
        <v>0.83356029999999992</v>
      </c>
      <c r="R121" s="11">
        <f>'adjusted numbers'!R121/'adjusted numbers'!P121</f>
        <v>0.67763492360060507</v>
      </c>
      <c r="S121" s="1">
        <v>4015</v>
      </c>
      <c r="T121" s="11">
        <f>'adjusted numbers'!T121/'adjusted numbers'!S121</f>
        <v>0.84326272000000002</v>
      </c>
      <c r="U121" s="11">
        <f>'adjusted numbers'!U121/'adjusted numbers'!S121</f>
        <v>0.60211704999999993</v>
      </c>
      <c r="V121" s="1">
        <v>5673</v>
      </c>
      <c r="W121" s="11">
        <f>'adjusted numbers'!W121/'adjusted numbers'!V121</f>
        <v>0.72125860000000008</v>
      </c>
      <c r="X121" s="11">
        <f>'adjusted numbers'!X121/'adjusted numbers'!V121</f>
        <v>0.46113170000000003</v>
      </c>
      <c r="Y121" s="1">
        <v>4713</v>
      </c>
      <c r="Z121" s="11">
        <f>'adjusted numbers'!Z121/'adjusted numbers'!Y121</f>
        <v>0.90316143999999998</v>
      </c>
      <c r="AA121" s="11">
        <f>'adjusted numbers'!AA121/'adjusted numbers'!Y121</f>
        <v>0.78888179999999997</v>
      </c>
      <c r="AB121" s="1">
        <v>4164</v>
      </c>
      <c r="AC121" s="11">
        <f>'adjusted numbers'!AC121/'adjusted numbers'!AB121</f>
        <v>0.94906338000000001</v>
      </c>
      <c r="AD121" s="11">
        <f>'adjusted numbers'!AD121/'adjusted numbers'!AB121</f>
        <v>0.87451970000000001</v>
      </c>
      <c r="AE121" s="1">
        <v>4571</v>
      </c>
      <c r="AF121" s="11">
        <f>'adjusted numbers'!AF121/'adjusted numbers'!AE121</f>
        <v>0.96661560000000002</v>
      </c>
      <c r="AG121" s="11">
        <f>'adjusted numbers'!AG121/'adjusted numbers'!AE121</f>
        <v>0.92178954999999996</v>
      </c>
      <c r="AH121" s="1">
        <f t="shared" si="12"/>
        <v>3832.7142857142858</v>
      </c>
    </row>
    <row r="122" spans="1:34" x14ac:dyDescent="0.25">
      <c r="A122" t="s">
        <v>255</v>
      </c>
      <c r="B122" t="s">
        <v>256</v>
      </c>
      <c r="C122" t="s">
        <v>246</v>
      </c>
      <c r="D122" s="1">
        <v>2888</v>
      </c>
      <c r="E122" s="11">
        <f>'adjusted numbers'!E122/'adjusted numbers'!D122</f>
        <v>0.85720000000000007</v>
      </c>
      <c r="F122" s="11">
        <f>'adjusted numbers'!F122/'adjusted numbers'!D122</f>
        <v>0.68299999999999994</v>
      </c>
      <c r="G122" s="1">
        <v>2892</v>
      </c>
      <c r="H122" s="11">
        <f>'adjusted numbers'!H122/'adjusted numbers'!G122</f>
        <v>0.82289999999999996</v>
      </c>
      <c r="I122" s="11">
        <f>'adjusted numbers'!I122/'adjusted numbers'!G122</f>
        <v>0.64600000000000002</v>
      </c>
      <c r="J122" s="1">
        <v>2537</v>
      </c>
      <c r="K122" s="11">
        <f>'adjusted numbers'!K122/'adjusted numbers'!J122</f>
        <v>0.83760000000000001</v>
      </c>
      <c r="L122" s="11">
        <f>'adjusted numbers'!L122/'adjusted numbers'!J122</f>
        <v>0.67499999999999993</v>
      </c>
      <c r="M122" s="1">
        <v>2513</v>
      </c>
      <c r="N122" s="11">
        <f>'adjusted numbers'!N122/'adjusted numbers'!M122</f>
        <v>0.8466999999999999</v>
      </c>
      <c r="O122" s="11">
        <f>'adjusted numbers'!O122/'adjusted numbers'!M122</f>
        <v>0.69550000000000001</v>
      </c>
      <c r="P122" s="1">
        <v>2013</v>
      </c>
      <c r="Q122" s="11">
        <f>'adjusted numbers'!Q122/'adjusted numbers'!P122</f>
        <v>0.92314952000000006</v>
      </c>
      <c r="R122" s="11">
        <f>'adjusted numbers'!R122/'adjusted numbers'!P122</f>
        <v>0.79210134999999993</v>
      </c>
      <c r="S122" s="1">
        <v>1970</v>
      </c>
      <c r="T122" s="11">
        <f>'adjusted numbers'!T122/'adjusted numbers'!S122</f>
        <v>0.93959391999999997</v>
      </c>
      <c r="U122" s="11">
        <f>'adjusted numbers'!U122/'adjusted numbers'!S122</f>
        <v>0.78553304999999995</v>
      </c>
      <c r="V122" s="1">
        <v>2160</v>
      </c>
      <c r="W122" s="11">
        <f>'adjusted numbers'!W122/'adjusted numbers'!V122</f>
        <v>0.95430554000000001</v>
      </c>
      <c r="X122" s="11">
        <f>'adjusted numbers'!X122/'adjusted numbers'!V122</f>
        <v>0.86157405000000009</v>
      </c>
      <c r="Y122" s="1">
        <v>2317</v>
      </c>
      <c r="Z122" s="11">
        <f>'adjusted numbers'!Z122/'adjusted numbers'!Y122</f>
        <v>0.94199393999999992</v>
      </c>
      <c r="AA122" s="11">
        <f>'adjusted numbers'!AA122/'adjusted numbers'!Y122</f>
        <v>0.80082000000000009</v>
      </c>
      <c r="AB122" s="1">
        <v>2930</v>
      </c>
      <c r="AC122" s="11">
        <f>'adjusted numbers'!AC122/'adjusted numbers'!AB122</f>
        <v>0.95699661999999996</v>
      </c>
      <c r="AD122" s="11">
        <f>'adjusted numbers'!AD122/'adjusted numbers'!AB122</f>
        <v>0.8612628</v>
      </c>
      <c r="AE122" s="1">
        <v>2972</v>
      </c>
      <c r="AF122" s="11">
        <f>'adjusted numbers'!AF122/'adjusted numbers'!AE122</f>
        <v>0.96631901000000009</v>
      </c>
      <c r="AG122" s="11">
        <f>'adjusted numbers'!AG122/'adjusted numbers'!AE122</f>
        <v>0.92412515000000006</v>
      </c>
      <c r="AH122" s="1">
        <f t="shared" si="12"/>
        <v>2424.7142857142858</v>
      </c>
    </row>
    <row r="123" spans="1:34" x14ac:dyDescent="0.25">
      <c r="A123" t="s">
        <v>257</v>
      </c>
      <c r="B123" t="s">
        <v>258</v>
      </c>
      <c r="C123" t="s">
        <v>246</v>
      </c>
      <c r="D123" s="3">
        <v>1204</v>
      </c>
      <c r="E123" s="11">
        <f>'adjusted numbers'!E123/'adjusted numbers'!D123</f>
        <v>0.85580000000000001</v>
      </c>
      <c r="F123" s="11">
        <f>'adjusted numbers'!F123/'adjusted numbers'!D123</f>
        <v>0.62332890365448512</v>
      </c>
      <c r="G123" s="1">
        <v>1370</v>
      </c>
      <c r="H123" s="11">
        <f>'adjusted numbers'!H123/'adjusted numbers'!G123</f>
        <v>0.80400000000000005</v>
      </c>
      <c r="I123" s="11">
        <f>'adjusted numbers'!I123/'adjusted numbers'!G123</f>
        <v>0.52650000000000008</v>
      </c>
      <c r="J123" s="3">
        <v>1495</v>
      </c>
      <c r="K123" s="11">
        <f>'adjusted numbers'!K123/'adjusted numbers'!J123</f>
        <v>0.79139999999999999</v>
      </c>
      <c r="L123" s="11">
        <f>'adjusted numbers'!L123/'adjusted numbers'!J123</f>
        <v>0.5660501672240803</v>
      </c>
      <c r="M123" s="3">
        <v>1840</v>
      </c>
      <c r="N123" s="11">
        <f>'adjusted numbers'!N123/'adjusted numbers'!M123</f>
        <v>0.8390760869565218</v>
      </c>
      <c r="O123" s="11">
        <f>'adjusted numbers'!O123/'adjusted numbers'!M123</f>
        <v>0.64565217391304353</v>
      </c>
      <c r="P123" s="1">
        <v>1081</v>
      </c>
      <c r="Q123" s="11">
        <f>'adjusted numbers'!Q123/'adjusted numbers'!P123</f>
        <v>0.77594819999999987</v>
      </c>
      <c r="R123" s="11">
        <f>'adjusted numbers'!R123/'adjusted numbers'!P123</f>
        <v>0.53700279999999989</v>
      </c>
      <c r="S123" s="3">
        <v>1433</v>
      </c>
      <c r="T123" s="11">
        <f>'adjusted numbers'!T123/'adjusted numbers'!S123</f>
        <v>0.75819955999999988</v>
      </c>
      <c r="U123" s="11">
        <f>'adjusted numbers'!U123/'adjusted numbers'!S123</f>
        <v>0.48674108736915561</v>
      </c>
      <c r="V123" s="1">
        <v>1408</v>
      </c>
      <c r="W123" s="11">
        <f>'adjusted numbers'!W123/'adjusted numbers'!V123</f>
        <v>0.84985798000000012</v>
      </c>
      <c r="X123" s="11">
        <f>'adjusted numbers'!X123/'adjusted numbers'!V123</f>
        <v>0.70987215000000004</v>
      </c>
      <c r="Y123" s="1">
        <v>1476</v>
      </c>
      <c r="Z123" s="11">
        <f>'adjusted numbers'!Z123/'adjusted numbers'!Y123</f>
        <v>0.91842815999999994</v>
      </c>
      <c r="AA123" s="11">
        <f>'adjusted numbers'!AA123/'adjusted numbers'!Y123</f>
        <v>0.76829264999999991</v>
      </c>
      <c r="AB123" s="1">
        <v>1809</v>
      </c>
      <c r="AC123" s="11">
        <f>'adjusted numbers'!AC123/'adjusted numbers'!AB123</f>
        <v>0.9117744499999999</v>
      </c>
      <c r="AD123" s="11">
        <f>'adjusted numbers'!AD123/'adjusted numbers'!AB123</f>
        <v>0.7692095000000001</v>
      </c>
      <c r="AE123" s="1">
        <v>1989</v>
      </c>
      <c r="AF123" s="11">
        <f>'adjusted numbers'!AF123/'adjusted numbers'!AE123</f>
        <v>0.90673703999999999</v>
      </c>
      <c r="AG123" s="11">
        <f>'adjusted numbers'!AG123/'adjusted numbers'!AE123</f>
        <v>0.81045749999999994</v>
      </c>
      <c r="AH123" s="1">
        <f t="shared" si="12"/>
        <v>1404.4285714285713</v>
      </c>
    </row>
    <row r="124" spans="1:34" x14ac:dyDescent="0.25">
      <c r="A124" t="s">
        <v>259</v>
      </c>
      <c r="B124" t="s">
        <v>260</v>
      </c>
      <c r="C124" t="s">
        <v>246</v>
      </c>
      <c r="D124" s="3">
        <v>1855</v>
      </c>
      <c r="E124" s="11">
        <f>'adjusted numbers'!E124/'adjusted numbers'!D124</f>
        <v>0.87886792452830187</v>
      </c>
      <c r="F124" s="11">
        <f>'adjusted numbers'!F124/'adjusted numbers'!D124</f>
        <v>0.71752021563342316</v>
      </c>
      <c r="G124" s="3">
        <v>1855</v>
      </c>
      <c r="H124" s="11">
        <f>'adjusted numbers'!H124/'adjusted numbers'!G124</f>
        <v>0.8716981132075472</v>
      </c>
      <c r="I124" s="11">
        <f>'adjusted numbers'!I124/'adjusted numbers'!G124</f>
        <v>0.71078167115902968</v>
      </c>
      <c r="J124" s="3">
        <v>1858</v>
      </c>
      <c r="K124" s="11">
        <f>'adjusted numbers'!K124/'adjusted numbers'!J124</f>
        <v>0.86210979547900968</v>
      </c>
      <c r="L124" s="11">
        <f>'adjusted numbers'!L124/'adjusted numbers'!J124</f>
        <v>0.69994617868676001</v>
      </c>
      <c r="M124" s="3">
        <v>1855</v>
      </c>
      <c r="N124" s="11">
        <f>'adjusted numbers'!N124/'adjusted numbers'!M124</f>
        <v>0.83924528301886792</v>
      </c>
      <c r="O124" s="11">
        <f>'adjusted numbers'!O124/'adjusted numbers'!M124</f>
        <v>0.64555256064690025</v>
      </c>
      <c r="P124" s="3">
        <v>1855</v>
      </c>
      <c r="Q124" s="11">
        <f>'adjusted numbers'!Q124/'adjusted numbers'!P124</f>
        <v>0.81660377358490566</v>
      </c>
      <c r="R124" s="11">
        <f>'adjusted numbers'!R124/'adjusted numbers'!P124</f>
        <v>0.60700808625336922</v>
      </c>
      <c r="S124" s="3">
        <v>1855</v>
      </c>
      <c r="T124" s="11">
        <f>'adjusted numbers'!T124/'adjusted numbers'!S124</f>
        <v>0.80830188679245285</v>
      </c>
      <c r="U124" s="11">
        <f>'adjusted numbers'!U124/'adjusted numbers'!S124</f>
        <v>0.60026954177897573</v>
      </c>
      <c r="V124" s="1">
        <v>1971</v>
      </c>
      <c r="W124" s="11">
        <f>'adjusted numbers'!W124/'adjusted numbers'!V124</f>
        <v>0.95738204000000005</v>
      </c>
      <c r="X124" s="11">
        <f>'adjusted numbers'!X124/'adjusted numbers'!V124</f>
        <v>0.87290719999999999</v>
      </c>
      <c r="Y124" s="1">
        <v>1939</v>
      </c>
      <c r="Z124" s="11">
        <f>'adjusted numbers'!Z124/'adjusted numbers'!Y124</f>
        <v>0.93790614999999999</v>
      </c>
      <c r="AA124" s="11">
        <f>'adjusted numbers'!AA124/'adjusted numbers'!Y124</f>
        <v>0.89685404999999996</v>
      </c>
      <c r="AB124" s="1">
        <v>2146</v>
      </c>
      <c r="AC124" s="11">
        <f>'adjusted numbers'!AC124/'adjusted numbers'!AB124</f>
        <v>0.93998137000000004</v>
      </c>
      <c r="AD124" s="11">
        <f>'adjusted numbers'!AD124/'adjusted numbers'!AB124</f>
        <v>0.89515374999999997</v>
      </c>
      <c r="AE124" s="1">
        <v>2140</v>
      </c>
      <c r="AF124" s="11">
        <f>'adjusted numbers'!AF124/'adjusted numbers'!AE124</f>
        <v>0.92542052999999991</v>
      </c>
      <c r="AG124" s="11">
        <f>'adjusted numbers'!AG124/'adjusted numbers'!AE124</f>
        <v>0.86775699999999989</v>
      </c>
      <c r="AH124" s="1">
        <f t="shared" si="12"/>
        <v>1872</v>
      </c>
    </row>
    <row r="125" spans="1:34" s="4" customFormat="1" x14ac:dyDescent="0.25">
      <c r="A125" s="4" t="s">
        <v>452</v>
      </c>
      <c r="B125" s="4" t="s">
        <v>433</v>
      </c>
      <c r="C125" t="s">
        <v>246</v>
      </c>
      <c r="D125" s="5">
        <f>SUM(D117:D124)</f>
        <v>21876</v>
      </c>
      <c r="E125" s="11">
        <f>'adjusted numbers'!E125/'adjusted numbers'!D125</f>
        <v>0.87656820259645274</v>
      </c>
      <c r="F125" s="11">
        <f>'adjusted numbers'!F125/'adjusted numbers'!D125</f>
        <v>0.70158399616017553</v>
      </c>
      <c r="G125" s="5">
        <f>SUM(G117:G124)</f>
        <v>22903</v>
      </c>
      <c r="H125" s="11">
        <f>'adjusted numbers'!H125/'adjusted numbers'!G125</f>
        <v>0.85953292581757856</v>
      </c>
      <c r="I125" s="11">
        <f>'adjusted numbers'!I125/'adjusted numbers'!G125</f>
        <v>0.68461509409247701</v>
      </c>
      <c r="J125" s="5">
        <f>SUM(J117:J124)</f>
        <v>18654</v>
      </c>
      <c r="K125" s="11">
        <f>'adjusted numbers'!K125/'adjusted numbers'!J125</f>
        <v>0.87194656910046109</v>
      </c>
      <c r="L125" s="11">
        <f>'adjusted numbers'!L125/'adjusted numbers'!J125</f>
        <v>0.71076045352203276</v>
      </c>
      <c r="M125" s="5">
        <f>SUM(M117:M124)</f>
        <v>19339</v>
      </c>
      <c r="N125" s="11">
        <f>'adjusted numbers'!N125/'adjusted numbers'!M125</f>
        <v>0.8669518951341848</v>
      </c>
      <c r="O125" s="11">
        <f>'adjusted numbers'!O125/'adjusted numbers'!M125</f>
        <v>0.70508221728114173</v>
      </c>
      <c r="P125" s="5">
        <f>SUM(P117:P124)</f>
        <v>20431</v>
      </c>
      <c r="Q125" s="11">
        <f>'adjusted numbers'!Q125/'adjusted numbers'!P125</f>
        <v>0.8473643039058294</v>
      </c>
      <c r="R125" s="11">
        <f>'adjusted numbers'!R125/'adjusted numbers'!P125</f>
        <v>0.69095982116147037</v>
      </c>
      <c r="S125" s="5">
        <f>SUM(S117:S124)</f>
        <v>21268</v>
      </c>
      <c r="T125" s="11">
        <f>'adjusted numbers'!T125/'adjusted numbers'!S125</f>
        <v>0.8389168469820073</v>
      </c>
      <c r="U125" s="11">
        <f>'adjusted numbers'!U125/'adjusted numbers'!S125</f>
        <v>0.63792239220581781</v>
      </c>
      <c r="V125" s="5">
        <f>SUM(V117:V124)</f>
        <v>25527</v>
      </c>
      <c r="W125" s="11">
        <f>'adjusted numbers'!W125/'adjusted numbers'!V125</f>
        <v>0.85455401111959872</v>
      </c>
      <c r="X125" s="11">
        <f>'adjusted numbers'!X125/'adjusted numbers'!V125</f>
        <v>0.68259098980687116</v>
      </c>
      <c r="Y125" s="5">
        <f>SUM(Y117:Y124)</f>
        <v>24945</v>
      </c>
      <c r="Z125" s="11">
        <f>'adjusted numbers'!Z125/'adjusted numbers'!Y125</f>
        <v>0.92128682229825631</v>
      </c>
      <c r="AA125" s="11">
        <f>'adjusted numbers'!AA125/'adjusted numbers'!Y125</f>
        <v>0.80709560050310691</v>
      </c>
      <c r="AB125" s="5">
        <f>SUM(AB117:AB124)</f>
        <v>26217</v>
      </c>
      <c r="AC125" s="11">
        <f>'adjusted numbers'!AC125/'adjusted numbers'!AB125</f>
        <v>0.93551892125643665</v>
      </c>
      <c r="AD125" s="11">
        <f>'adjusted numbers'!AD125/'adjusted numbers'!AB125</f>
        <v>0.84393712801617271</v>
      </c>
      <c r="AE125" s="5">
        <f>SUM(AE117:AE124)</f>
        <v>27239</v>
      </c>
      <c r="AF125" s="11">
        <f>'adjusted numbers'!AF125/'adjusted numbers'!AE125</f>
        <v>0.94608464936928671</v>
      </c>
      <c r="AG125" s="11">
        <f>'adjusted numbers'!AG125/'adjusted numbers'!AE125</f>
        <v>0.87822606410294057</v>
      </c>
      <c r="AH125" s="1">
        <f t="shared" si="12"/>
        <v>21428.285714285714</v>
      </c>
    </row>
    <row r="126" spans="1:34" x14ac:dyDescent="0.25">
      <c r="A126" t="s">
        <v>261</v>
      </c>
      <c r="B126" t="s">
        <v>262</v>
      </c>
      <c r="C126" t="s">
        <v>263</v>
      </c>
      <c r="D126" s="1">
        <v>1932</v>
      </c>
      <c r="E126" s="11">
        <f>'adjusted numbers'!E126/'adjusted numbers'!D126</f>
        <v>0.97549999999999992</v>
      </c>
      <c r="F126" s="11">
        <f>'adjusted numbers'!F126/'adjusted numbers'!D126</f>
        <v>0.90050000000000008</v>
      </c>
      <c r="G126" s="1">
        <v>1933</v>
      </c>
      <c r="H126" s="11">
        <f>'adjusted numbers'!H126/'adjusted numbers'!G126</f>
        <v>0.96779999999999999</v>
      </c>
      <c r="I126" s="11">
        <f>'adjusted numbers'!I126/'adjusted numbers'!G126</f>
        <v>0.88600000000000001</v>
      </c>
      <c r="J126" s="1">
        <v>1915</v>
      </c>
      <c r="K126" s="11">
        <f>'adjusted numbers'!K126/'adjusted numbers'!J126</f>
        <v>0.96499999999999997</v>
      </c>
      <c r="L126" s="11">
        <f>'adjusted numbers'!L126/'adjusted numbers'!J126</f>
        <v>0.89549999999999996</v>
      </c>
      <c r="M126" s="1">
        <v>1770</v>
      </c>
      <c r="N126" s="11">
        <f>'adjusted numbers'!N126/'adjusted numbers'!M126</f>
        <v>0.9447000000000001</v>
      </c>
      <c r="O126" s="11">
        <f>'adjusted numbers'!O126/'adjusted numbers'!M126</f>
        <v>0.85299999999999998</v>
      </c>
      <c r="P126" s="1">
        <v>1757</v>
      </c>
      <c r="Q126" s="11">
        <f>'adjusted numbers'!Q126/'adjusted numbers'!P126</f>
        <v>0.93625499000000001</v>
      </c>
      <c r="R126" s="11">
        <f>'adjusted numbers'!R126/'adjusted numbers'!P126</f>
        <v>0.85685829999999996</v>
      </c>
      <c r="S126" s="1">
        <v>1718</v>
      </c>
      <c r="T126" s="11">
        <f>'adjusted numbers'!T126/'adjusted numbers'!S126</f>
        <v>0.92095459999999996</v>
      </c>
      <c r="U126" s="11">
        <f>'adjusted numbers'!U126/'adjusted numbers'!S126</f>
        <v>0.85710129999999995</v>
      </c>
      <c r="V126" s="1">
        <v>1805</v>
      </c>
      <c r="W126" s="11">
        <f>'adjusted numbers'!W126/'adjusted numbers'!V126</f>
        <v>0.92554016000000006</v>
      </c>
      <c r="X126" s="11">
        <f>'adjusted numbers'!X126/'adjusted numbers'!V126</f>
        <v>0.86952909999999994</v>
      </c>
      <c r="Y126" s="1">
        <v>1896</v>
      </c>
      <c r="Z126" s="11">
        <f>'adjusted numbers'!Z126/'adjusted numbers'!Y126</f>
        <v>0.95421943999999992</v>
      </c>
      <c r="AA126" s="11">
        <f>'adjusted numbers'!AA126/'adjusted numbers'!Y126</f>
        <v>0.91455699999999995</v>
      </c>
      <c r="AB126" s="1">
        <v>1936</v>
      </c>
      <c r="AC126" s="11">
        <f>'adjusted numbers'!AC126/'adjusted numbers'!AB126</f>
        <v>0.95299586776859502</v>
      </c>
      <c r="AD126" s="11">
        <f>'adjusted numbers'!AD126/'adjusted numbers'!AB126</f>
        <v>0.89927685950413228</v>
      </c>
      <c r="AE126" s="1">
        <v>1943</v>
      </c>
      <c r="AF126" s="11">
        <f>'adjusted numbers'!AF126/'adjusted numbers'!AE126</f>
        <v>0.96973751930005148</v>
      </c>
      <c r="AG126" s="11">
        <f>'adjusted numbers'!AG126/'adjusted numbers'!AE126</f>
        <v>0.93180648481729289</v>
      </c>
      <c r="AH126" s="1">
        <f t="shared" si="12"/>
        <v>1832.8571428571429</v>
      </c>
    </row>
    <row r="127" spans="1:34" x14ac:dyDescent="0.25">
      <c r="A127" t="s">
        <v>264</v>
      </c>
      <c r="B127" t="s">
        <v>265</v>
      </c>
      <c r="C127" t="s">
        <v>263</v>
      </c>
      <c r="D127" s="1">
        <v>1890</v>
      </c>
      <c r="E127" s="11">
        <f>'adjusted numbers'!E127/'adjusted numbers'!D127</f>
        <v>0.95379999999999998</v>
      </c>
      <c r="F127" s="11">
        <f>'adjusted numbers'!F127/'adjusted numbers'!D127</f>
        <v>0.86250000000000004</v>
      </c>
      <c r="G127" s="1">
        <v>1762</v>
      </c>
      <c r="H127" s="11">
        <f>'adjusted numbers'!H127/'adjusted numbers'!G127</f>
        <v>0.95450000000000002</v>
      </c>
      <c r="I127" s="11">
        <f>'adjusted numbers'!I127/'adjusted numbers'!G127</f>
        <v>0.87549999999999994</v>
      </c>
      <c r="J127" s="1">
        <v>1832</v>
      </c>
      <c r="K127" s="11">
        <f>'adjusted numbers'!K127/'adjusted numbers'!J127</f>
        <v>0.9447000000000001</v>
      </c>
      <c r="L127" s="11">
        <f>'adjusted numbers'!L127/'adjusted numbers'!J127</f>
        <v>0.85250000000000015</v>
      </c>
      <c r="M127" s="1">
        <v>1765</v>
      </c>
      <c r="N127" s="11">
        <f>'adjusted numbers'!N127/'adjusted numbers'!M127</f>
        <v>0.93559999999999999</v>
      </c>
      <c r="O127" s="11">
        <f>'adjusted numbers'!O127/'adjusted numbers'!M127</f>
        <v>0.87250000000000005</v>
      </c>
      <c r="P127" s="1">
        <v>1680</v>
      </c>
      <c r="Q127" s="11">
        <f>'adjusted numbers'!Q127/'adjusted numbers'!P127</f>
        <v>0.93083334999999989</v>
      </c>
      <c r="R127" s="11">
        <f>'adjusted numbers'!R127/'adjusted numbers'!P127</f>
        <v>0.85982144999999999</v>
      </c>
      <c r="S127" s="1">
        <v>1705</v>
      </c>
      <c r="T127" s="11">
        <f>'adjusted numbers'!T127/'adjusted numbers'!S127</f>
        <v>0.93472142999999996</v>
      </c>
      <c r="U127" s="11">
        <f>'adjusted numbers'!U127/'adjusted numbers'!S127</f>
        <v>0.85307919999999993</v>
      </c>
      <c r="V127" s="1">
        <v>1775</v>
      </c>
      <c r="W127" s="11">
        <f>'adjusted numbers'!W127/'adjusted numbers'!V127</f>
        <v>0.94991549000000008</v>
      </c>
      <c r="X127" s="11">
        <f>'adjusted numbers'!X127/'adjusted numbers'!V127</f>
        <v>0.86112675000000005</v>
      </c>
      <c r="Y127" s="1">
        <v>1787</v>
      </c>
      <c r="Z127" s="11">
        <f>'adjusted numbers'!Z127/'adjusted numbers'!Y127</f>
        <v>0.95456068999999988</v>
      </c>
      <c r="AA127" s="11">
        <f>'adjusted numbers'!AA127/'adjusted numbers'!Y127</f>
        <v>0.88780075000000003</v>
      </c>
      <c r="AB127" s="1">
        <v>1853</v>
      </c>
      <c r="AC127" s="11">
        <f>'adjusted numbers'!AC127/'adjusted numbers'!AB127</f>
        <v>0.95542365000000007</v>
      </c>
      <c r="AD127" s="11">
        <f>'adjusted numbers'!AD127/'adjusted numbers'!AB127</f>
        <v>0.89098759999999999</v>
      </c>
      <c r="AE127" s="1">
        <v>1830</v>
      </c>
      <c r="AF127" s="11">
        <f>'adjusted numbers'!AF127/'adjusted numbers'!AE127</f>
        <v>0.95218579999999997</v>
      </c>
      <c r="AG127" s="11">
        <f>'adjusted numbers'!AG127/'adjusted numbers'!AE127</f>
        <v>0.89562839999999999</v>
      </c>
      <c r="AH127" s="1">
        <f t="shared" si="12"/>
        <v>1772.7142857142858</v>
      </c>
    </row>
    <row r="128" spans="1:34" x14ac:dyDescent="0.25">
      <c r="A128" t="s">
        <v>266</v>
      </c>
      <c r="B128" t="s">
        <v>267</v>
      </c>
      <c r="C128" t="s">
        <v>263</v>
      </c>
      <c r="D128" s="1">
        <v>7515</v>
      </c>
      <c r="E128" s="11">
        <f>'adjusted numbers'!E128/'adjusted numbers'!D128</f>
        <v>0.93694131736526964</v>
      </c>
      <c r="F128" s="11">
        <f>'adjusted numbers'!F128/'adjusted numbers'!D128</f>
        <v>0.85710711909514348</v>
      </c>
      <c r="G128" s="1">
        <v>7417</v>
      </c>
      <c r="H128" s="11">
        <f>'adjusted numbers'!H128/'adjusted numbers'!G128</f>
        <v>0.92692960765808241</v>
      </c>
      <c r="I128" s="11">
        <f>'adjusted numbers'!I128/'adjusted numbers'!G128</f>
        <v>0.786035122016988</v>
      </c>
      <c r="J128" s="1">
        <v>7942</v>
      </c>
      <c r="K128" s="11">
        <f>'adjusted numbers'!K128/'adjusted numbers'!J128</f>
        <v>0.91556485771845886</v>
      </c>
      <c r="L128" s="11">
        <f>'adjusted numbers'!L128/'adjusted numbers'!J128</f>
        <v>0.79550402921178542</v>
      </c>
      <c r="M128" s="1">
        <v>7660</v>
      </c>
      <c r="N128" s="11">
        <f>'adjusted numbers'!N128/'adjusted numbers'!M128</f>
        <v>0.90660729765013071</v>
      </c>
      <c r="O128" s="11">
        <f>'adjusted numbers'!O128/'adjusted numbers'!M128</f>
        <v>0.81227421671018307</v>
      </c>
      <c r="P128" s="1">
        <v>7312</v>
      </c>
      <c r="Q128" s="11">
        <f>'adjusted numbers'!Q128/'adjusted numbers'!P128</f>
        <v>0.90589438000000011</v>
      </c>
      <c r="R128" s="11">
        <f>'adjusted numbers'!R128/'adjusted numbers'!P128</f>
        <v>0.80730305000000002</v>
      </c>
      <c r="S128" s="1">
        <v>7682</v>
      </c>
      <c r="T128" s="11">
        <f>'adjusted numbers'!T128/'adjusted numbers'!S128</f>
        <v>0.90268158999999992</v>
      </c>
      <c r="U128" s="11">
        <f>'adjusted numbers'!U128/'adjusted numbers'!S128</f>
        <v>0.80896900000000005</v>
      </c>
      <c r="V128" s="1">
        <v>7583</v>
      </c>
      <c r="W128" s="11">
        <f>'adjusted numbers'!W128/'adjusted numbers'!V128</f>
        <v>0.93445864999999995</v>
      </c>
      <c r="X128" s="11">
        <f>'adjusted numbers'!X128/'adjusted numbers'!V128</f>
        <v>0.87195045000000004</v>
      </c>
      <c r="Y128" s="1">
        <v>7999</v>
      </c>
      <c r="Z128" s="11">
        <f>'adjusted numbers'!Z128/'adjusted numbers'!Y128</f>
        <v>0.95160648000000003</v>
      </c>
      <c r="AA128" s="11">
        <f>'adjusted numbers'!AA128/'adjusted numbers'!Y128</f>
        <v>0.87285914999999992</v>
      </c>
      <c r="AB128" s="1">
        <v>7939</v>
      </c>
      <c r="AC128" s="11">
        <f>'adjusted numbers'!AC128/'adjusted numbers'!AB128</f>
        <v>0.95124073000000009</v>
      </c>
      <c r="AD128" s="11">
        <f>'adjusted numbers'!AD128/'adjusted numbers'!AB128</f>
        <v>0.9017508500000001</v>
      </c>
      <c r="AE128" s="1">
        <v>8054</v>
      </c>
      <c r="AF128" s="11">
        <f>'adjusted numbers'!AF128/'adjusted numbers'!AE128</f>
        <v>0.9554134299999999</v>
      </c>
      <c r="AG128" s="11">
        <f>'adjusted numbers'!AG128/'adjusted numbers'!AE128</f>
        <v>0.90700269999999994</v>
      </c>
      <c r="AH128" s="1">
        <f t="shared" si="12"/>
        <v>7587.2857142857147</v>
      </c>
    </row>
    <row r="129" spans="1:34" x14ac:dyDescent="0.25">
      <c r="A129" t="s">
        <v>268</v>
      </c>
      <c r="B129" t="s">
        <v>269</v>
      </c>
      <c r="C129" t="s">
        <v>263</v>
      </c>
      <c r="D129" s="1">
        <v>3603</v>
      </c>
      <c r="E129" s="11">
        <f>'adjusted numbers'!E129/'adjusted numbers'!D129</f>
        <v>0.9581058839855674</v>
      </c>
      <c r="F129" s="11">
        <f>'adjusted numbers'!F129/'adjusted numbers'!D129</f>
        <v>0.8768542880932555</v>
      </c>
      <c r="G129" s="1">
        <v>3200</v>
      </c>
      <c r="H129" s="11">
        <f>'adjusted numbers'!H129/'adjusted numbers'!G129</f>
        <v>0.96498293749999997</v>
      </c>
      <c r="I129" s="11">
        <f>'adjusted numbers'!I129/'adjusted numbers'!G129</f>
        <v>0.88950406250000003</v>
      </c>
      <c r="J129" s="1">
        <v>3055</v>
      </c>
      <c r="K129" s="11">
        <f>'adjusted numbers'!K129/'adjusted numbers'!J129</f>
        <v>0.95460173486088373</v>
      </c>
      <c r="L129" s="11">
        <f>'adjusted numbers'!L129/'adjusted numbers'!J129</f>
        <v>0.87986808510638304</v>
      </c>
      <c r="M129" s="1">
        <v>2911</v>
      </c>
      <c r="N129" s="11">
        <f>'adjusted numbers'!N129/'adjusted numbers'!M129</f>
        <v>0.94082366884232194</v>
      </c>
      <c r="O129" s="11">
        <f>'adjusted numbers'!O129/'adjusted numbers'!M129</f>
        <v>0.84134249398832006</v>
      </c>
      <c r="P129" s="1">
        <v>2894</v>
      </c>
      <c r="Q129" s="11">
        <f>'adjusted numbers'!Q129/'adjusted numbers'!P129</f>
        <v>0.93299929000000015</v>
      </c>
      <c r="R129" s="11">
        <f>'adjusted numbers'!R129/'adjusted numbers'!P129</f>
        <v>0.84243259999999998</v>
      </c>
      <c r="S129" s="1">
        <v>2907</v>
      </c>
      <c r="T129" s="11">
        <f>'adjusted numbers'!T129/'adjusted numbers'!S129</f>
        <v>0.94750601999999995</v>
      </c>
      <c r="U129" s="11">
        <f>'adjusted numbers'!U129/'adjusted numbers'!S129</f>
        <v>0.87822495</v>
      </c>
      <c r="V129" s="1">
        <v>3088</v>
      </c>
      <c r="W129" s="11">
        <f>'adjusted numbers'!W129/'adjusted numbers'!V129</f>
        <v>0.94627591000000011</v>
      </c>
      <c r="X129" s="11">
        <f>'adjusted numbers'!X129/'adjusted numbers'!V129</f>
        <v>0.88827719999999999</v>
      </c>
      <c r="Y129" s="1">
        <v>3100</v>
      </c>
      <c r="Z129" s="11">
        <f>'adjusted numbers'!Z129/'adjusted numbers'!Y129</f>
        <v>0.95258067000000002</v>
      </c>
      <c r="AA129" s="11">
        <f>'adjusted numbers'!AA129/'adjusted numbers'!Y129</f>
        <v>0.90967745000000011</v>
      </c>
      <c r="AB129" s="1">
        <v>3060</v>
      </c>
      <c r="AC129" s="11">
        <f>'adjusted numbers'!AC129/'adjusted numbers'!AB129</f>
        <v>0.95310454999999994</v>
      </c>
      <c r="AD129" s="11">
        <f>'adjusted numbers'!AD129/'adjusted numbers'!AB129</f>
        <v>0.91143790000000013</v>
      </c>
      <c r="AE129" s="1">
        <v>3149</v>
      </c>
      <c r="AF129" s="11">
        <f>'adjusted numbers'!AF129/'adjusted numbers'!AE129</f>
        <v>0.96910129999999983</v>
      </c>
      <c r="AG129" s="11">
        <f>'adjusted numbers'!AG129/'adjusted numbers'!AE129</f>
        <v>0.93204189999999987</v>
      </c>
      <c r="AH129" s="1">
        <f t="shared" si="12"/>
        <v>3094</v>
      </c>
    </row>
    <row r="130" spans="1:34" x14ac:dyDescent="0.25">
      <c r="A130" t="s">
        <v>270</v>
      </c>
      <c r="B130" t="s">
        <v>271</v>
      </c>
      <c r="C130" t="s">
        <v>263</v>
      </c>
      <c r="D130" s="1">
        <v>2974</v>
      </c>
      <c r="E130" s="11">
        <f>'adjusted numbers'!E130/'adjusted numbers'!D130</f>
        <v>0.96214915938130463</v>
      </c>
      <c r="F130" s="11">
        <f>'adjusted numbers'!F130/'adjusted numbers'!D130</f>
        <v>0.85539105581708141</v>
      </c>
      <c r="G130" s="1">
        <v>3223</v>
      </c>
      <c r="H130" s="11">
        <f>'adjusted numbers'!H130/'adjusted numbers'!G130</f>
        <v>0.95606267452683857</v>
      </c>
      <c r="I130" s="11">
        <f>'adjusted numbers'!I130/'adjusted numbers'!G130</f>
        <v>0.8602904126590134</v>
      </c>
      <c r="J130" s="1">
        <v>3110</v>
      </c>
      <c r="K130" s="11">
        <f>'adjusted numbers'!K130/'adjusted numbers'!J130</f>
        <v>0.94991263665594838</v>
      </c>
      <c r="L130" s="11">
        <f>'adjusted numbers'!L130/'adjusted numbers'!J130</f>
        <v>0.8524940514469449</v>
      </c>
      <c r="M130" s="1">
        <v>3008</v>
      </c>
      <c r="N130" s="11">
        <f>'adjusted numbers'!N130/'adjusted numbers'!M130</f>
        <v>0.93605797872340435</v>
      </c>
      <c r="O130" s="11">
        <f>'adjusted numbers'!O130/'adjusted numbers'!M130</f>
        <v>0.82912566489361705</v>
      </c>
      <c r="P130" s="1">
        <v>2935</v>
      </c>
      <c r="Q130" s="11">
        <f>'adjusted numbers'!Q130/'adjusted numbers'!P130</f>
        <v>0.94275980999999998</v>
      </c>
      <c r="R130" s="11">
        <f>'adjusted numbers'!R130/'adjusted numbers'!P130</f>
        <v>0.8494037499999999</v>
      </c>
      <c r="S130" s="1">
        <v>2936</v>
      </c>
      <c r="T130" s="11">
        <f>'adjusted numbers'!T130/'adjusted numbers'!S130</f>
        <v>0.94540188999999997</v>
      </c>
      <c r="U130" s="11">
        <f>'adjusted numbers'!U130/'adjusted numbers'!S130</f>
        <v>0.84059945000000003</v>
      </c>
      <c r="V130" s="1">
        <v>3186</v>
      </c>
      <c r="W130" s="11">
        <f>'adjusted numbers'!W130/'adjusted numbers'!V130</f>
        <v>0.94397361000000002</v>
      </c>
      <c r="X130" s="11">
        <f>'adjusted numbers'!X130/'adjusted numbers'!V130</f>
        <v>0.86252355000000003</v>
      </c>
      <c r="Y130" s="1">
        <v>3197</v>
      </c>
      <c r="Z130" s="11">
        <f>'adjusted numbers'!Z130/'adjusted numbers'!Y130</f>
        <v>0.96168283999999993</v>
      </c>
      <c r="AA130" s="11">
        <f>'adjusted numbers'!AA130/'adjusted numbers'!Y130</f>
        <v>0.91085395000000013</v>
      </c>
      <c r="AB130" s="1">
        <v>3225</v>
      </c>
      <c r="AC130" s="11">
        <f>'adjusted numbers'!AC130/'adjusted numbers'!AB130</f>
        <v>0.96440311000000012</v>
      </c>
      <c r="AD130" s="11">
        <f>'adjusted numbers'!AD130/'adjusted numbers'!AB130</f>
        <v>0.91162795000000008</v>
      </c>
      <c r="AE130" s="1">
        <v>3447</v>
      </c>
      <c r="AF130" s="11">
        <f>'adjusted numbers'!AF130/'adjusted numbers'!AE130</f>
        <v>0.96710181999999989</v>
      </c>
      <c r="AG130" s="11">
        <f>'adjusted numbers'!AG130/'adjusted numbers'!AE130</f>
        <v>0.92051059999999996</v>
      </c>
      <c r="AH130" s="1">
        <f t="shared" si="12"/>
        <v>3053.1428571428573</v>
      </c>
    </row>
    <row r="131" spans="1:34" s="4" customFormat="1" x14ac:dyDescent="0.25">
      <c r="A131" s="4" t="s">
        <v>455</v>
      </c>
      <c r="B131" s="4" t="s">
        <v>433</v>
      </c>
      <c r="C131" t="s">
        <v>263</v>
      </c>
      <c r="D131" s="5">
        <f>SUM(D126:D130)</f>
        <v>17914</v>
      </c>
      <c r="E131" s="11">
        <f>'adjusted numbers'!E131/'adjusted numbers'!D131</f>
        <v>0.95132014625432637</v>
      </c>
      <c r="F131" s="11">
        <f>'adjusted numbers'!F131/'adjusted numbers'!D131</f>
        <v>0.86604275985262935</v>
      </c>
      <c r="G131" s="5">
        <f t="shared" ref="G131:AE131" si="19">SUM(G126:G130)</f>
        <v>17535</v>
      </c>
      <c r="H131" s="11">
        <f>'adjusted numbers'!H131/'adjusted numbers'!G131</f>
        <v>0.94650463073852287</v>
      </c>
      <c r="I131" s="11">
        <f>'adjusted numbers'!I131/'adjusted numbers'!G131</f>
        <v>0.83857544910179638</v>
      </c>
      <c r="J131" s="5">
        <f t="shared" si="19"/>
        <v>17854</v>
      </c>
      <c r="K131" s="11">
        <f>'adjusted numbers'!K131/'adjusted numbers'!J131</f>
        <v>0.93651944102161977</v>
      </c>
      <c r="L131" s="11">
        <f>'adjusted numbers'!L131/'adjusted numbers'!J131</f>
        <v>0.83644051753108528</v>
      </c>
      <c r="M131" s="5">
        <f t="shared" si="19"/>
        <v>17114</v>
      </c>
      <c r="N131" s="11">
        <f>'adjusted numbers'!N131/'adjusted numbers'!M131</f>
        <v>0.92453342292859653</v>
      </c>
      <c r="O131" s="11">
        <f>'adjusted numbers'!O131/'adjusted numbers'!M131</f>
        <v>0.8306036578240038</v>
      </c>
      <c r="P131" s="5">
        <f t="shared" si="19"/>
        <v>16578</v>
      </c>
      <c r="Q131" s="11">
        <f>'adjusted numbers'!Q131/'adjusted numbers'!P131</f>
        <v>0.92289780067559413</v>
      </c>
      <c r="R131" s="11">
        <f>'adjusted numbers'!R131/'adjusted numbers'!P131</f>
        <v>0.83146338046507418</v>
      </c>
      <c r="S131" s="5">
        <f t="shared" si="19"/>
        <v>16948</v>
      </c>
      <c r="T131" s="11">
        <f>'adjusted numbers'!T131/'adjusted numbers'!S131</f>
        <v>0.9228463514579891</v>
      </c>
      <c r="U131" s="11">
        <f>'adjusted numbers'!U131/'adjusted numbers'!S131</f>
        <v>0.83564431450613641</v>
      </c>
      <c r="V131" s="5">
        <f t="shared" si="19"/>
        <v>17437</v>
      </c>
      <c r="W131" s="11">
        <f>'adjusted numbers'!W131/'adjusted numbers'!V131</f>
        <v>0.9389401765234846</v>
      </c>
      <c r="X131" s="11">
        <f>'adjusted numbers'!X131/'adjusted numbers'!V131</f>
        <v>0.87176694918850728</v>
      </c>
      <c r="Y131" s="5">
        <f t="shared" si="19"/>
        <v>17979</v>
      </c>
      <c r="Z131" s="11">
        <f>'adjusted numbers'!Z131/'adjusted numbers'!Y131</f>
        <v>0.95413540025974752</v>
      </c>
      <c r="AA131" s="11">
        <f>'adjusted numbers'!AA131/'adjusted numbers'!Y131</f>
        <v>0.89184607187552156</v>
      </c>
      <c r="AB131" s="5">
        <f t="shared" si="19"/>
        <v>18013</v>
      </c>
      <c r="AC131" s="11">
        <f>'adjusted numbers'!AC131/'adjusted numbers'!AB131</f>
        <v>0.95453284470493527</v>
      </c>
      <c r="AD131" s="11">
        <f>'adjusted numbers'!AD131/'adjusted numbers'!AB131</f>
        <v>0.90379171341253539</v>
      </c>
      <c r="AE131" s="5">
        <f t="shared" si="19"/>
        <v>18423</v>
      </c>
      <c r="AF131" s="11">
        <f>'adjusted numbers'!AF131/'adjusted numbers'!AE131</f>
        <v>0.96113009534060678</v>
      </c>
      <c r="AG131" s="11">
        <f>'adjusted numbers'!AG131/'adjusted numbers'!AE131</f>
        <v>0.91529608093687242</v>
      </c>
      <c r="AH131" s="1">
        <f t="shared" ref="AH131:AH179" si="20">(D131+G131+J131+M131+P131+S131+V131)/7</f>
        <v>17340</v>
      </c>
    </row>
    <row r="132" spans="1:34" x14ac:dyDescent="0.25">
      <c r="A132" t="s">
        <v>272</v>
      </c>
      <c r="B132" t="s">
        <v>273</v>
      </c>
      <c r="C132" t="s">
        <v>274</v>
      </c>
      <c r="D132" s="1">
        <v>3078</v>
      </c>
      <c r="E132" s="11">
        <f>'adjusted numbers'!E132/'adjusted numbers'!D132</f>
        <v>0.9587</v>
      </c>
      <c r="F132" s="11">
        <f>'adjusted numbers'!F132/'adjusted numbers'!D132</f>
        <v>0.88800000000000001</v>
      </c>
      <c r="G132" s="1">
        <v>2999</v>
      </c>
      <c r="H132" s="11">
        <f>'adjusted numbers'!H132/'adjusted numbers'!G132</f>
        <v>0.9657</v>
      </c>
      <c r="I132" s="11">
        <f>'adjusted numbers'!I132/'adjusted numbers'!G132</f>
        <v>0.89949999999999997</v>
      </c>
      <c r="J132" s="1">
        <v>3063</v>
      </c>
      <c r="K132" s="11">
        <f>'adjusted numbers'!K132/'adjusted numbers'!J132</f>
        <v>0.94610000000000005</v>
      </c>
      <c r="L132" s="11">
        <f>'adjusted numbers'!L132/'adjusted numbers'!J132</f>
        <v>0.86250000000000016</v>
      </c>
      <c r="M132" s="1">
        <v>2784</v>
      </c>
      <c r="N132" s="11">
        <f>'adjusted numbers'!N132/'adjusted numbers'!M132</f>
        <v>0.92999999999999994</v>
      </c>
      <c r="O132" s="11">
        <f>'adjusted numbers'!O132/'adjusted numbers'!M132</f>
        <v>0.86299999999999988</v>
      </c>
      <c r="P132" s="1">
        <v>2818</v>
      </c>
      <c r="Q132" s="11">
        <f>'adjusted numbers'!Q132/'adjusted numbers'!P132</f>
        <v>0.92001421999999988</v>
      </c>
      <c r="R132" s="11">
        <f>'adjusted numbers'!R132/'adjusted numbers'!P132</f>
        <v>0.84740954999999996</v>
      </c>
      <c r="S132" s="1">
        <v>2971</v>
      </c>
      <c r="T132" s="11">
        <f>'adjusted numbers'!T132/'adjusted numbers'!S132</f>
        <v>0.93874118000000006</v>
      </c>
      <c r="U132" s="11">
        <f>'adjusted numbers'!U132/'adjusted numbers'!S132</f>
        <v>0.8662067</v>
      </c>
      <c r="V132" s="1">
        <v>3028</v>
      </c>
      <c r="W132" s="11">
        <f>'adjusted numbers'!W132/'adjusted numbers'!V132</f>
        <v>0.94197489999999995</v>
      </c>
      <c r="X132" s="11">
        <f>'adjusted numbers'!X132/'adjusted numbers'!V132</f>
        <v>0.87351389999999995</v>
      </c>
      <c r="Y132" s="1">
        <v>2623</v>
      </c>
      <c r="Z132" s="11">
        <f>'adjusted numbers'!Z132/'adjusted numbers'!Y132</f>
        <v>0.95730083999999982</v>
      </c>
      <c r="AA132" s="11">
        <f>'adjusted numbers'!AA132/'adjusted numbers'!Y132</f>
        <v>0.91193294999999996</v>
      </c>
      <c r="AB132" s="1">
        <v>2876</v>
      </c>
      <c r="AC132" s="11">
        <f>'adjusted numbers'!AC132/'adjusted numbers'!AB132</f>
        <v>0.96543813000000001</v>
      </c>
      <c r="AD132" s="11">
        <f>'adjusted numbers'!AD132/'adjusted numbers'!AB132</f>
        <v>0.9254173</v>
      </c>
      <c r="AE132" s="1">
        <v>2868</v>
      </c>
      <c r="AF132" s="11">
        <f>'adjusted numbers'!AF132/'adjusted numbers'!AE132</f>
        <v>0.96851462999999993</v>
      </c>
      <c r="AG132" s="11">
        <f>'adjusted numbers'!AG132/'adjusted numbers'!AE132</f>
        <v>0.93305439999999995</v>
      </c>
      <c r="AH132" s="1">
        <f t="shared" si="20"/>
        <v>2963</v>
      </c>
    </row>
    <row r="133" spans="1:34" x14ac:dyDescent="0.25">
      <c r="A133" t="s">
        <v>275</v>
      </c>
      <c r="B133" t="s">
        <v>276</v>
      </c>
      <c r="C133" t="s">
        <v>274</v>
      </c>
      <c r="D133" s="1">
        <v>2131</v>
      </c>
      <c r="E133" s="11">
        <f>'adjusted numbers'!E133/'adjusted numbers'!D133</f>
        <v>0.96850000000000003</v>
      </c>
      <c r="F133" s="11">
        <f>'adjusted numbers'!F133/'adjusted numbers'!D133</f>
        <v>0.89649999999999996</v>
      </c>
      <c r="G133" s="1">
        <v>2063</v>
      </c>
      <c r="H133" s="11">
        <f>'adjusted numbers'!H133/'adjusted numbers'!G133</f>
        <v>0.96079999999999999</v>
      </c>
      <c r="I133" s="11">
        <f>'adjusted numbers'!I133/'adjusted numbers'!G133</f>
        <v>0.89149999999999996</v>
      </c>
      <c r="J133" s="1">
        <v>2067</v>
      </c>
      <c r="K133" s="11">
        <f>'adjusted numbers'!K133/'adjusted numbers'!J133</f>
        <v>0.95310000000000006</v>
      </c>
      <c r="L133" s="11">
        <f>'adjusted numbers'!L133/'adjusted numbers'!J133</f>
        <v>0.8630000000000001</v>
      </c>
      <c r="M133" s="1">
        <v>1896</v>
      </c>
      <c r="N133" s="11">
        <f>'adjusted numbers'!N133/'adjusted numbers'!M133</f>
        <v>0.95100000000000007</v>
      </c>
      <c r="O133" s="11">
        <f>'adjusted numbers'!O133/'adjusted numbers'!M133</f>
        <v>0.87450000000000006</v>
      </c>
      <c r="P133" s="1">
        <v>1905</v>
      </c>
      <c r="Q133" s="11">
        <f>'adjusted numbers'!Q133/'adjusted numbers'!P133</f>
        <v>0.9323883999999999</v>
      </c>
      <c r="R133" s="11">
        <f>'adjusted numbers'!R133/'adjusted numbers'!P133</f>
        <v>0.85406820000000006</v>
      </c>
      <c r="S133" s="1">
        <v>1913</v>
      </c>
      <c r="T133" s="11">
        <f>'adjusted numbers'!T133/'adjusted numbers'!S133</f>
        <v>0.93779401000000007</v>
      </c>
      <c r="U133" s="11">
        <f>'adjusted numbers'!U133/'adjusted numbers'!S133</f>
        <v>0.83246204999999995</v>
      </c>
      <c r="V133" s="1">
        <v>1989</v>
      </c>
      <c r="W133" s="11">
        <f>'adjusted numbers'!W133/'adjusted numbers'!V133</f>
        <v>0.95072903000000009</v>
      </c>
      <c r="X133" s="11">
        <f>'adjusted numbers'!X133/'adjusted numbers'!V133</f>
        <v>0.88662649999999998</v>
      </c>
      <c r="Y133" s="1">
        <v>1909</v>
      </c>
      <c r="Z133" s="11">
        <f>'adjusted numbers'!Z133/'adjusted numbers'!Y133</f>
        <v>0.96736515999999995</v>
      </c>
      <c r="AA133" s="11">
        <f>'adjusted numbers'!AA133/'adjusted numbers'!Y133</f>
        <v>0.92011525000000005</v>
      </c>
      <c r="AB133" s="1">
        <v>2057</v>
      </c>
      <c r="AC133" s="11">
        <f>'adjusted numbers'!AC133/'adjusted numbers'!AB133</f>
        <v>0.96665053000000001</v>
      </c>
      <c r="AD133" s="11">
        <f>'adjusted numbers'!AD133/'adjusted numbers'!AB133</f>
        <v>0.9253768</v>
      </c>
      <c r="AE133" s="1">
        <v>2133</v>
      </c>
      <c r="AF133" s="11">
        <f>'adjusted numbers'!AF133/'adjusted numbers'!AE133</f>
        <v>0.96783870999999988</v>
      </c>
      <c r="AG133" s="11">
        <f>'adjusted numbers'!AG133/'adjusted numbers'!AE133</f>
        <v>0.93295830000000002</v>
      </c>
      <c r="AH133" s="1">
        <f t="shared" si="20"/>
        <v>1994.8571428571429</v>
      </c>
    </row>
    <row r="134" spans="1:34" x14ac:dyDescent="0.25">
      <c r="A134" t="s">
        <v>277</v>
      </c>
      <c r="B134" t="s">
        <v>278</v>
      </c>
      <c r="C134" t="s">
        <v>274</v>
      </c>
      <c r="D134" s="1">
        <v>2111</v>
      </c>
      <c r="E134" s="11">
        <f>'adjusted numbers'!E134/'adjusted numbers'!D134</f>
        <v>0.9641915679772618</v>
      </c>
      <c r="F134" s="11">
        <f>'adjusted numbers'!F134/'adjusted numbers'!D134</f>
        <v>0.91204571293225944</v>
      </c>
      <c r="G134" s="1">
        <v>2124</v>
      </c>
      <c r="H134" s="11">
        <f>'adjusted numbers'!H134/'adjusted numbers'!G134</f>
        <v>0.97794274952919003</v>
      </c>
      <c r="I134" s="11">
        <f>'adjusted numbers'!I134/'adjusted numbers'!G134</f>
        <v>0.93285687382297544</v>
      </c>
      <c r="J134" s="1">
        <v>2097</v>
      </c>
      <c r="K134" s="11">
        <f>'adjusted numbers'!K134/'adjusted numbers'!J134</f>
        <v>0.9633042441583215</v>
      </c>
      <c r="L134" s="11">
        <f>'adjusted numbers'!L134/'adjusted numbers'!J134</f>
        <v>0.91461468764902254</v>
      </c>
      <c r="M134" s="1">
        <v>1963</v>
      </c>
      <c r="N134" s="11">
        <f>'adjusted numbers'!N134/'adjusted numbers'!M134</f>
        <v>0.94708634742740727</v>
      </c>
      <c r="O134" s="11">
        <f>'adjusted numbers'!O134/'adjusted numbers'!M134</f>
        <v>0.89024274070300558</v>
      </c>
      <c r="P134" s="1">
        <v>1965</v>
      </c>
      <c r="Q134" s="11">
        <f>'adjusted numbers'!Q134/'adjusted numbers'!P134</f>
        <v>0.93659028999999994</v>
      </c>
      <c r="R134" s="11">
        <f>'adjusted numbers'!R134/'adjusted numbers'!P134</f>
        <v>0.89312974999999994</v>
      </c>
      <c r="S134" s="1">
        <v>1898</v>
      </c>
      <c r="T134" s="11">
        <f>'adjusted numbers'!T134/'adjusted numbers'!S134</f>
        <v>0.95648051000000001</v>
      </c>
      <c r="U134" s="11">
        <f>'adjusted numbers'!U134/'adjusted numbers'!S134</f>
        <v>0.91385669999999997</v>
      </c>
      <c r="V134" s="1">
        <v>2034</v>
      </c>
      <c r="W134" s="11">
        <f>'adjusted numbers'!W134/'adjusted numbers'!V134</f>
        <v>0.96042284</v>
      </c>
      <c r="X134" s="11">
        <f>'adjusted numbers'!X134/'adjusted numbers'!V134</f>
        <v>0.92871190000000003</v>
      </c>
      <c r="Y134" s="1">
        <v>2110</v>
      </c>
      <c r="Z134" s="11">
        <f>'adjusted numbers'!Z134/'adjusted numbers'!Y134</f>
        <v>0.96881513999999991</v>
      </c>
      <c r="AA134" s="11">
        <f>'adjusted numbers'!AA134/'adjusted numbers'!Y134</f>
        <v>0.94194314999999995</v>
      </c>
      <c r="AB134" s="1">
        <v>1998</v>
      </c>
      <c r="AC134" s="11">
        <f>'adjusted numbers'!AC134/'adjusted numbers'!AB134</f>
        <v>0.97232235</v>
      </c>
      <c r="AD134" s="11">
        <f>'adjusted numbers'!AD134/'adjusted numbers'!AB134</f>
        <v>0.94144145000000001</v>
      </c>
      <c r="AE134" s="1">
        <v>2114</v>
      </c>
      <c r="AF134" s="11">
        <f>'adjusted numbers'!AF134/'adjusted numbers'!AE134</f>
        <v>0.97516553999999989</v>
      </c>
      <c r="AG134" s="11">
        <f>'adjusted numbers'!AG134/'adjusted numbers'!AE134</f>
        <v>0.94678334999999991</v>
      </c>
      <c r="AH134" s="1">
        <f t="shared" si="20"/>
        <v>2027.4285714285713</v>
      </c>
    </row>
    <row r="135" spans="1:34" x14ac:dyDescent="0.25">
      <c r="A135" t="s">
        <v>279</v>
      </c>
      <c r="B135" t="s">
        <v>280</v>
      </c>
      <c r="C135" t="s">
        <v>274</v>
      </c>
      <c r="D135" s="1">
        <v>2976</v>
      </c>
      <c r="E135" s="11">
        <f>'adjusted numbers'!E135/'adjusted numbers'!D135</f>
        <v>0.97344892473118261</v>
      </c>
      <c r="F135" s="11">
        <f>'adjusted numbers'!F135/'adjusted numbers'!D135</f>
        <v>0.92968884408602148</v>
      </c>
      <c r="G135" s="1">
        <v>2813</v>
      </c>
      <c r="H135" s="11">
        <f>'adjusted numbers'!H135/'adjusted numbers'!G135</f>
        <v>0.9789596871667261</v>
      </c>
      <c r="I135" s="11">
        <f>'adjusted numbers'!I135/'adjusted numbers'!G135</f>
        <v>0.93761322431567751</v>
      </c>
      <c r="J135" s="1">
        <v>2952</v>
      </c>
      <c r="K135" s="11">
        <f>'adjusted numbers'!K135/'adjusted numbers'!J135</f>
        <v>0.965908909214092</v>
      </c>
      <c r="L135" s="11">
        <f>'adjusted numbers'!L135/'adjusted numbers'!J135</f>
        <v>0.91801626016260141</v>
      </c>
      <c r="M135" s="1">
        <v>2835</v>
      </c>
      <c r="N135" s="11">
        <f>'adjusted numbers'!N135/'adjusted numbers'!M135</f>
        <v>0.95647061728395077</v>
      </c>
      <c r="O135" s="11">
        <f>'adjusted numbers'!O135/'adjusted numbers'!M135</f>
        <v>0.90513033509700203</v>
      </c>
      <c r="P135" s="1">
        <v>2800</v>
      </c>
      <c r="Q135" s="11">
        <f>'adjusted numbers'!Q135/'adjusted numbers'!P135</f>
        <v>0.95274999999999999</v>
      </c>
      <c r="R135" s="11">
        <f>'adjusted numbers'!R135/'adjusted numbers'!P135</f>
        <v>0.90874999999999995</v>
      </c>
      <c r="S135" s="1">
        <v>3058</v>
      </c>
      <c r="T135" s="11">
        <f>'adjusted numbers'!T135/'adjusted numbers'!S135</f>
        <v>0.95765202999999999</v>
      </c>
      <c r="U135" s="11">
        <f>'adjusted numbers'!U135/'adjusted numbers'!S135</f>
        <v>0.91154345000000003</v>
      </c>
      <c r="V135" s="1">
        <v>3224</v>
      </c>
      <c r="W135" s="11">
        <f>'adjusted numbers'!W135/'adjusted numbers'!V135</f>
        <v>0.96178658000000006</v>
      </c>
      <c r="X135" s="11">
        <f>'adjusted numbers'!X135/'adjusted numbers'!V135</f>
        <v>0.91222084999999997</v>
      </c>
      <c r="Y135" s="1">
        <v>3329</v>
      </c>
      <c r="Z135" s="11">
        <f>'adjusted numbers'!Z135/'adjusted numbers'!Y135</f>
        <v>0.97182338999999995</v>
      </c>
      <c r="AA135" s="11">
        <f>'adjusted numbers'!AA135/'adjusted numbers'!Y135</f>
        <v>0.93947130000000001</v>
      </c>
      <c r="AB135" s="1">
        <v>3329</v>
      </c>
      <c r="AC135" s="11">
        <f>'adjusted numbers'!AC135/'adjusted numbers'!AB135</f>
        <v>0.97224388000000006</v>
      </c>
      <c r="AD135" s="11">
        <f>'adjusted numbers'!AD135/'adjusted numbers'!AB135</f>
        <v>0.93301290000000003</v>
      </c>
      <c r="AE135" s="1">
        <v>3382</v>
      </c>
      <c r="AF135" s="11">
        <f>'adjusted numbers'!AF135/'adjusted numbers'!AE135</f>
        <v>0.97557658000000003</v>
      </c>
      <c r="AG135" s="11">
        <f>'adjusted numbers'!AG135/'adjusted numbers'!AE135</f>
        <v>0.94189824999999994</v>
      </c>
      <c r="AH135" s="1">
        <f t="shared" si="20"/>
        <v>2951.1428571428573</v>
      </c>
    </row>
    <row r="136" spans="1:34" x14ac:dyDescent="0.25">
      <c r="A136" t="s">
        <v>281</v>
      </c>
      <c r="B136" t="s">
        <v>472</v>
      </c>
      <c r="C136" t="s">
        <v>274</v>
      </c>
      <c r="D136" s="1">
        <v>6489</v>
      </c>
      <c r="E136" s="11">
        <f>'adjusted numbers'!E136/'adjusted numbers'!D136</f>
        <v>0.94757529665587914</v>
      </c>
      <c r="F136" s="11">
        <f>'adjusted numbers'!F136/'adjusted numbers'!D136</f>
        <v>0.88025874556942496</v>
      </c>
      <c r="G136" s="1">
        <v>6461</v>
      </c>
      <c r="H136" s="11">
        <f>'adjusted numbers'!H136/'adjusted numbers'!G136</f>
        <v>0.95623131094257874</v>
      </c>
      <c r="I136" s="11">
        <f>'adjusted numbers'!I136/'adjusted numbers'!G136</f>
        <v>0.88667319300417891</v>
      </c>
      <c r="J136" s="1">
        <v>6327</v>
      </c>
      <c r="K136" s="11">
        <f>'adjusted numbers'!K136/'adjusted numbers'!J136</f>
        <v>0.94461447763553053</v>
      </c>
      <c r="L136" s="11">
        <f>'adjusted numbers'!L136/'adjusted numbers'!J136</f>
        <v>0.87685467045993393</v>
      </c>
      <c r="M136" s="1">
        <v>6094</v>
      </c>
      <c r="N136" s="11">
        <f>'adjusted numbers'!N136/'adjusted numbers'!M136</f>
        <v>0.93449876928126008</v>
      </c>
      <c r="O136" s="11">
        <f>'adjusted numbers'!O136/'adjusted numbers'!M136</f>
        <v>0.86334148342632089</v>
      </c>
      <c r="P136" s="1">
        <v>6045</v>
      </c>
      <c r="Q136" s="11">
        <f>'adjusted numbers'!Q136/'adjusted numbers'!P136</f>
        <v>0.92009927000000014</v>
      </c>
      <c r="R136" s="11">
        <f>'adjusted numbers'!R136/'adjusted numbers'!P136</f>
        <v>0.85591400000000006</v>
      </c>
      <c r="S136" s="1">
        <v>5936</v>
      </c>
      <c r="T136" s="11">
        <f>'adjusted numbers'!T136/'adjusted numbers'!S136</f>
        <v>0.92688681999999989</v>
      </c>
      <c r="U136" s="11">
        <f>'adjusted numbers'!U136/'adjusted numbers'!S136</f>
        <v>0.86573449999999996</v>
      </c>
      <c r="V136" s="1">
        <v>6399</v>
      </c>
      <c r="W136" s="11">
        <f>'adjusted numbers'!W136/'adjusted numbers'!V136</f>
        <v>0.94322552000000004</v>
      </c>
      <c r="X136" s="11">
        <f>'adjusted numbers'!X136/'adjusted numbers'!V136</f>
        <v>0.88646664999999991</v>
      </c>
      <c r="Y136" s="1">
        <v>6407</v>
      </c>
      <c r="Z136" s="11">
        <f>'adjusted numbers'!Z136/'adjusted numbers'!Y136</f>
        <v>0.94733878999999988</v>
      </c>
      <c r="AA136" s="11">
        <f>'adjusted numbers'!AA136/'adjusted numbers'!Y136</f>
        <v>0.89433425</v>
      </c>
      <c r="AB136" s="1">
        <v>6703</v>
      </c>
      <c r="AC136" s="11">
        <f>'adjusted numbers'!AC136/'adjusted numbers'!AB136</f>
        <v>0.94580032999999997</v>
      </c>
      <c r="AD136" s="11">
        <f>'adjusted numbers'!AD136/'adjusted numbers'!AB136</f>
        <v>0.88930324999999999</v>
      </c>
      <c r="AE136" s="1">
        <v>6709</v>
      </c>
      <c r="AF136" s="11">
        <f>'adjusted numbers'!AF136/'adjusted numbers'!AE136</f>
        <v>0.95576090999999996</v>
      </c>
      <c r="AG136" s="11">
        <f>'adjusted numbers'!AG136/'adjusted numbers'!AE136</f>
        <v>0.90624534999999995</v>
      </c>
      <c r="AH136" s="1">
        <f t="shared" si="20"/>
        <v>6250.1428571428569</v>
      </c>
    </row>
    <row r="137" spans="1:34" s="4" customFormat="1" x14ac:dyDescent="0.25">
      <c r="A137" s="4" t="s">
        <v>454</v>
      </c>
      <c r="B137" s="4" t="s">
        <v>433</v>
      </c>
      <c r="C137" t="s">
        <v>274</v>
      </c>
      <c r="D137" s="5">
        <f>SUM(D132:D136)</f>
        <v>16785</v>
      </c>
      <c r="E137" s="11">
        <f>'adjusted numbers'!E137/'adjusted numbers'!D137</f>
        <v>0.9589490974084004</v>
      </c>
      <c r="F137" s="11">
        <f>'adjusted numbers'!F137/'adjusted numbers'!D137</f>
        <v>0.89650205540661299</v>
      </c>
      <c r="G137" s="5">
        <f t="shared" ref="G137:AE137" si="21">SUM(G132:G136)</f>
        <v>16460</v>
      </c>
      <c r="H137" s="11">
        <f>'adjusted numbers'!H137/'adjusted numbers'!G137</f>
        <v>0.96521501822600242</v>
      </c>
      <c r="I137" s="11">
        <f>'adjusted numbers'!I137/'adjusted numbers'!G137</f>
        <v>0.90428034629404619</v>
      </c>
      <c r="J137" s="5">
        <f t="shared" si="21"/>
        <v>16506</v>
      </c>
      <c r="K137" s="11">
        <f>'adjusted numbers'!K137/'adjusted numbers'!J137</f>
        <v>0.95213558100084827</v>
      </c>
      <c r="L137" s="11">
        <f>'adjusted numbers'!L137/'adjusted numbers'!J137</f>
        <v>0.8846146249848541</v>
      </c>
      <c r="M137" s="5">
        <f t="shared" si="21"/>
        <v>15572</v>
      </c>
      <c r="N137" s="11">
        <f>'adjusted numbers'!N137/'adjusted numbers'!M137</f>
        <v>0.94129053429231957</v>
      </c>
      <c r="O137" s="11">
        <f>'adjusted numbers'!O137/'adjusted numbers'!M137</f>
        <v>0.87563819676342169</v>
      </c>
      <c r="P137" s="5">
        <f t="shared" si="21"/>
        <v>15533</v>
      </c>
      <c r="Q137" s="11">
        <f>'adjusted numbers'!Q137/'adjusted numbers'!P137</f>
        <v>0.92956286493014872</v>
      </c>
      <c r="R137" s="11">
        <f>'adjusted numbers'!R137/'adjusted numbers'!P137</f>
        <v>0.86837701163007797</v>
      </c>
      <c r="S137" s="5">
        <f t="shared" si="21"/>
        <v>15776</v>
      </c>
      <c r="T137" s="11">
        <f>'adjusted numbers'!T137/'adjusted numbers'!S137</f>
        <v>0.93996577498415312</v>
      </c>
      <c r="U137" s="11">
        <f>'adjusted numbers'!U137/'adjusted numbers'!S137</f>
        <v>0.87645790352751018</v>
      </c>
      <c r="V137" s="5">
        <f t="shared" si="21"/>
        <v>16674</v>
      </c>
      <c r="W137" s="11">
        <f>'adjusted numbers'!W137/'adjusted numbers'!V137</f>
        <v>0.94958019256507131</v>
      </c>
      <c r="X137" s="11">
        <f>'adjusted numbers'!X137/'adjusted numbers'!V137</f>
        <v>0.89426654168465869</v>
      </c>
      <c r="Y137" s="5">
        <f t="shared" si="21"/>
        <v>16378</v>
      </c>
      <c r="Z137" s="11">
        <f>'adjusted numbers'!Z137/'adjusted numbers'!Y137</f>
        <v>0.95901207913054087</v>
      </c>
      <c r="AA137" s="11">
        <f>'adjusted numbers'!AA137/'adjusted numbers'!Y137</f>
        <v>0.9154658495573329</v>
      </c>
      <c r="AB137" s="5">
        <f t="shared" si="21"/>
        <v>16963</v>
      </c>
      <c r="AC137" s="11">
        <f>'adjusted numbers'!AC137/'adjusted numbers'!AB137</f>
        <v>0.95997168813889056</v>
      </c>
      <c r="AD137" s="11">
        <f>'adjusted numbers'!AD137/'adjusted numbers'!AB137</f>
        <v>0.91451983012144089</v>
      </c>
      <c r="AE137" s="5">
        <f t="shared" si="21"/>
        <v>17206</v>
      </c>
      <c r="AF137" s="11">
        <f>'adjusted numbers'!AF137/'adjusted numbers'!AE137</f>
        <v>0.96566313016273397</v>
      </c>
      <c r="AG137" s="11">
        <f>'adjusted numbers'!AG137/'adjusted numbers'!AE137</f>
        <v>0.92601418166046734</v>
      </c>
      <c r="AH137" s="1">
        <f t="shared" si="20"/>
        <v>16186.571428571429</v>
      </c>
    </row>
    <row r="138" spans="1:34" x14ac:dyDescent="0.25">
      <c r="A138" t="s">
        <v>283</v>
      </c>
      <c r="B138" t="s">
        <v>284</v>
      </c>
      <c r="C138" t="s">
        <v>285</v>
      </c>
      <c r="D138" s="1">
        <v>1420</v>
      </c>
      <c r="E138" s="11">
        <f>'adjusted numbers'!E138/'adjusted numbers'!D138</f>
        <v>0.76339999999999997</v>
      </c>
      <c r="F138" s="11">
        <f>'adjusted numbers'!F138/'adjusted numbers'!D138</f>
        <v>0.54900000000000004</v>
      </c>
      <c r="G138" s="1">
        <v>1605</v>
      </c>
      <c r="H138" s="11">
        <f>'adjusted numbers'!H138/'adjusted numbers'!G138</f>
        <v>0.8145</v>
      </c>
      <c r="I138" s="11">
        <f>'adjusted numbers'!I138/'adjusted numbers'!G138</f>
        <v>0.64399999999999991</v>
      </c>
      <c r="J138" s="1">
        <v>1493</v>
      </c>
      <c r="K138" s="11">
        <f>'adjusted numbers'!K138/'adjusted numbers'!J138</f>
        <v>0.88730000000000009</v>
      </c>
      <c r="L138" s="11">
        <f>'adjusted numbers'!L138/'adjusted numbers'!J138</f>
        <v>0.75250000000000006</v>
      </c>
      <c r="M138" s="1">
        <v>1272</v>
      </c>
      <c r="N138" s="11">
        <f>'adjusted numbers'!N138/'adjusted numbers'!M138</f>
        <v>0.89640000000000009</v>
      </c>
      <c r="O138" s="11">
        <f>'adjusted numbers'!O138/'adjusted numbers'!M138</f>
        <v>0.78449999999999998</v>
      </c>
      <c r="P138" s="1">
        <v>1510</v>
      </c>
      <c r="Q138" s="11">
        <f>'adjusted numbers'!Q138/'adjusted numbers'!P138</f>
        <v>0.88966886999999995</v>
      </c>
      <c r="R138" s="11">
        <f>'adjusted numbers'!R138/'adjusted numbers'!P138</f>
        <v>0.79437089999999999</v>
      </c>
      <c r="S138" s="1">
        <v>1489</v>
      </c>
      <c r="T138" s="11">
        <f>'adjusted numbers'!T138/'adjusted numbers'!S138</f>
        <v>0.90221622999999995</v>
      </c>
      <c r="U138" s="11">
        <f>'adjusted numbers'!U138/'adjusted numbers'!S138</f>
        <v>0.81262590000000001</v>
      </c>
      <c r="V138" s="1">
        <v>2187</v>
      </c>
      <c r="W138" s="11">
        <f>'adjusted numbers'!W138/'adjusted numbers'!V138</f>
        <v>0.88573389000000002</v>
      </c>
      <c r="X138" s="11">
        <f>'adjusted numbers'!X138/'adjusted numbers'!V138</f>
        <v>0.52354824999999994</v>
      </c>
      <c r="Y138" s="1">
        <v>2286</v>
      </c>
      <c r="Z138" s="11">
        <f>'adjusted numbers'!Z138/'adjusted numbers'!Y138</f>
        <v>0.90507433000000004</v>
      </c>
      <c r="AA138" s="11">
        <f>'adjusted numbers'!AA138/'adjusted numbers'!Y138</f>
        <v>0.82370950000000009</v>
      </c>
      <c r="AB138" s="1">
        <v>2328</v>
      </c>
      <c r="AC138" s="11">
        <f>'adjusted numbers'!AC138/'adjusted numbers'!AB138</f>
        <v>0.92452746999999991</v>
      </c>
      <c r="AD138" s="11">
        <f>'adjusted numbers'!AD138/'adjusted numbers'!AB138</f>
        <v>0.85695874999999988</v>
      </c>
      <c r="AE138" s="1">
        <v>2461</v>
      </c>
      <c r="AF138" s="11">
        <f>'adjusted numbers'!AF138/'adjusted numbers'!AE138</f>
        <v>0.93941492999999998</v>
      </c>
      <c r="AG138" s="11">
        <f>'adjusted numbers'!AG138/'adjusted numbers'!AE138</f>
        <v>0.87301909999999994</v>
      </c>
      <c r="AH138" s="1">
        <f t="shared" si="20"/>
        <v>1568</v>
      </c>
    </row>
    <row r="139" spans="1:34" x14ac:dyDescent="0.25">
      <c r="A139" t="s">
        <v>286</v>
      </c>
      <c r="B139" t="s">
        <v>287</v>
      </c>
      <c r="C139" t="s">
        <v>285</v>
      </c>
      <c r="D139" s="1">
        <v>3604</v>
      </c>
      <c r="E139" s="11">
        <f>'adjusted numbers'!E139/'adjusted numbers'!D139</f>
        <v>0.90549999999999997</v>
      </c>
      <c r="F139" s="11">
        <f>'adjusted numbers'!F139/'adjusted numbers'!D139</f>
        <v>0.75100000000000011</v>
      </c>
      <c r="G139" s="1">
        <v>3565</v>
      </c>
      <c r="H139" s="11">
        <f>'adjusted numbers'!H139/'adjusted numbers'!G139</f>
        <v>0.88940000000000008</v>
      </c>
      <c r="I139" s="11">
        <f>'adjusted numbers'!I139/'adjusted numbers'!G139</f>
        <v>0.69950000000000001</v>
      </c>
      <c r="J139" s="1">
        <v>3445</v>
      </c>
      <c r="K139" s="11">
        <f>'adjusted numbers'!K139/'adjusted numbers'!J139</f>
        <v>0.87120000000000009</v>
      </c>
      <c r="L139" s="11">
        <f>'adjusted numbers'!L139/'adjusted numbers'!J139</f>
        <v>0.63849999999999996</v>
      </c>
      <c r="M139" s="1">
        <v>3533</v>
      </c>
      <c r="N139" s="11">
        <f>'adjusted numbers'!N139/'adjusted numbers'!M139</f>
        <v>0.84179999999999999</v>
      </c>
      <c r="O139" s="11">
        <f>'adjusted numbers'!O139/'adjusted numbers'!M139</f>
        <v>0.62349999999999994</v>
      </c>
      <c r="P139" s="1">
        <v>3488</v>
      </c>
      <c r="Q139" s="11">
        <f>'adjusted numbers'!Q139/'adjusted numbers'!P139</f>
        <v>0.81877867999999998</v>
      </c>
      <c r="R139" s="11">
        <f>'adjusted numbers'!R139/'adjusted numbers'!P139</f>
        <v>0.59905389999999992</v>
      </c>
      <c r="S139" s="8">
        <v>3827</v>
      </c>
      <c r="T139" s="11">
        <f>'adjusted numbers'!T139/'adjusted numbers'!S139</f>
        <v>0.77904363731382287</v>
      </c>
      <c r="U139" s="11">
        <f>'adjusted numbers'!U139/'adjusted numbers'!S139</f>
        <v>0.55082309903318527</v>
      </c>
      <c r="V139" s="1">
        <v>3873</v>
      </c>
      <c r="W139" s="11">
        <f>'adjusted numbers'!W139/'adjusted numbers'!V139</f>
        <v>0.87547119000000007</v>
      </c>
      <c r="X139" s="11">
        <f>'adjusted numbers'!X139/'adjusted numbers'!V139</f>
        <v>0.76633094999999996</v>
      </c>
      <c r="Y139" s="1">
        <v>3960</v>
      </c>
      <c r="Z139" s="11">
        <f>'adjusted numbers'!Z139/'adjusted numbers'!Y139</f>
        <v>0.89906566999999993</v>
      </c>
      <c r="AA139" s="11">
        <f>'adjusted numbers'!AA139/'adjusted numbers'!Y139</f>
        <v>0.78181819999999991</v>
      </c>
      <c r="AB139" s="1">
        <v>3927</v>
      </c>
      <c r="AC139" s="11">
        <f>'adjusted numbers'!AC139/'adjusted numbers'!AB139</f>
        <v>0.92245988000000001</v>
      </c>
      <c r="AD139" s="11">
        <f>'adjusted numbers'!AD139/'adjusted numbers'!AB139</f>
        <v>0.82964095000000004</v>
      </c>
      <c r="AE139" s="1">
        <v>4111</v>
      </c>
      <c r="AF139" s="11">
        <f>'adjusted numbers'!AF139/'adjusted numbers'!AE139</f>
        <v>0.96611523999999993</v>
      </c>
      <c r="AG139" s="11">
        <f>'adjusted numbers'!AG139/'adjusted numbers'!AE139</f>
        <v>0.91826805</v>
      </c>
      <c r="AH139" s="1">
        <f t="shared" si="20"/>
        <v>3619.2857142857142</v>
      </c>
    </row>
    <row r="140" spans="1:34" x14ac:dyDescent="0.25">
      <c r="A140" t="s">
        <v>288</v>
      </c>
      <c r="B140" t="s">
        <v>289</v>
      </c>
      <c r="C140" t="s">
        <v>285</v>
      </c>
      <c r="D140" s="1">
        <v>3173</v>
      </c>
      <c r="E140" s="11">
        <f>'adjusted numbers'!E140/'adjusted numbers'!D140</f>
        <v>0.84740000000000004</v>
      </c>
      <c r="F140" s="11">
        <f>'adjusted numbers'!F140/'adjusted numbers'!D140</f>
        <v>0.59749999999999992</v>
      </c>
      <c r="G140" s="3">
        <v>3079</v>
      </c>
      <c r="H140" s="11">
        <f>'adjusted numbers'!H140/'adjusted numbers'!G140</f>
        <v>0.85439999999999994</v>
      </c>
      <c r="I140" s="11">
        <f>'adjusted numbers'!I140/'adjusted numbers'!G140</f>
        <v>0.69690938616433906</v>
      </c>
      <c r="J140" s="1">
        <v>3281</v>
      </c>
      <c r="K140" s="11">
        <f>'adjusted numbers'!K140/'adjusted numbers'!J140</f>
        <v>0.84179999999999999</v>
      </c>
      <c r="L140" s="11">
        <f>'adjusted numbers'!L140/'adjusted numbers'!J140</f>
        <v>0.60599999999999998</v>
      </c>
      <c r="M140" s="1">
        <v>2748</v>
      </c>
      <c r="N140" s="11">
        <f>'adjusted numbers'!N140/'adjusted numbers'!M140</f>
        <v>0.95519999999999994</v>
      </c>
      <c r="O140" s="11">
        <f>'adjusted numbers'!O140/'adjusted numbers'!M140</f>
        <v>0.63350000000000006</v>
      </c>
      <c r="P140" s="1">
        <v>2799</v>
      </c>
      <c r="Q140" s="11">
        <f>'adjusted numbers'!Q140/'adjusted numbers'!P140</f>
        <v>0.75316179999999988</v>
      </c>
      <c r="R140" s="11">
        <f>'adjusted numbers'!R140/'adjusted numbers'!P140</f>
        <v>0.51768484999999997</v>
      </c>
      <c r="S140" s="1">
        <v>3411</v>
      </c>
      <c r="T140" s="11">
        <f>'adjusted numbers'!T140/'adjusted numbers'!S140</f>
        <v>0.76071528999999993</v>
      </c>
      <c r="U140" s="11">
        <f>'adjusted numbers'!U140/'adjusted numbers'!S140</f>
        <v>0.52257399999999998</v>
      </c>
      <c r="V140" s="1">
        <v>3828</v>
      </c>
      <c r="W140" s="11">
        <f>'adjusted numbers'!W140/'adjusted numbers'!V140</f>
        <v>0.82445141</v>
      </c>
      <c r="X140" s="11">
        <f>'adjusted numbers'!X140/'adjusted numbers'!V140</f>
        <v>0.66052770000000005</v>
      </c>
      <c r="Y140" s="1">
        <v>3944</v>
      </c>
      <c r="Z140" s="11">
        <f>'adjusted numbers'!Z140/'adjusted numbers'!Y140</f>
        <v>0.85747972000000006</v>
      </c>
      <c r="AA140" s="11">
        <f>'adjusted numbers'!AA140/'adjusted numbers'!Y140</f>
        <v>0.72882860000000005</v>
      </c>
      <c r="AB140" s="1">
        <v>3838</v>
      </c>
      <c r="AC140" s="11">
        <f>'adjusted numbers'!AC140/'adjusted numbers'!AB140</f>
        <v>0.92139139999999997</v>
      </c>
      <c r="AD140" s="11">
        <f>'adjusted numbers'!AD140/'adjusted numbers'!AB140</f>
        <v>0.84366859999999988</v>
      </c>
      <c r="AE140" s="1">
        <v>4168</v>
      </c>
      <c r="AF140" s="11">
        <f>'adjusted numbers'!AF140/'adjusted numbers'!AE140</f>
        <v>0.92610366000000011</v>
      </c>
      <c r="AG140" s="11">
        <f>'adjusted numbers'!AG140/'adjusted numbers'!AE140</f>
        <v>0.85940499999999997</v>
      </c>
      <c r="AH140" s="1">
        <f t="shared" si="20"/>
        <v>3188.4285714285716</v>
      </c>
    </row>
    <row r="141" spans="1:34" x14ac:dyDescent="0.25">
      <c r="A141" t="s">
        <v>290</v>
      </c>
      <c r="B141" t="s">
        <v>291</v>
      </c>
      <c r="C141" t="s">
        <v>285</v>
      </c>
      <c r="D141" s="1">
        <v>5119</v>
      </c>
      <c r="E141" s="11">
        <f>'adjusted numbers'!E141/'adjusted numbers'!D141</f>
        <v>0.85089999999999999</v>
      </c>
      <c r="F141" s="11">
        <f>'adjusted numbers'!F141/'adjusted numbers'!D141</f>
        <v>0.63150000000000006</v>
      </c>
      <c r="G141" s="1">
        <v>4916</v>
      </c>
      <c r="H141" s="11">
        <f>'adjusted numbers'!H141/'adjusted numbers'!G141</f>
        <v>0.85299999999999998</v>
      </c>
      <c r="I141" s="11">
        <f>'adjusted numbers'!I141/'adjusted numbers'!G141</f>
        <v>0.64600000000000002</v>
      </c>
      <c r="J141" s="1">
        <v>4825</v>
      </c>
      <c r="K141" s="11">
        <f>'adjusted numbers'!K141/'adjusted numbers'!J141</f>
        <v>0.84530000000000005</v>
      </c>
      <c r="L141" s="11">
        <f>'adjusted numbers'!L141/'adjusted numbers'!J141</f>
        <v>0.65200000000000002</v>
      </c>
      <c r="M141" s="1">
        <v>4615</v>
      </c>
      <c r="N141" s="11">
        <f>'adjusted numbers'!N141/'adjusted numbers'!M141</f>
        <v>0.86699999999999999</v>
      </c>
      <c r="O141" s="11">
        <f>'adjusted numbers'!O141/'adjusted numbers'!M141</f>
        <v>0.69</v>
      </c>
      <c r="P141" s="1">
        <v>4223</v>
      </c>
      <c r="Q141" s="11">
        <f>'adjusted numbers'!Q141/'adjusted numbers'!P141</f>
        <v>0.8919251800000001</v>
      </c>
      <c r="R141" s="11">
        <f>'adjusted numbers'!R141/'adjusted numbers'!P141</f>
        <v>0.71785465000000004</v>
      </c>
      <c r="S141" s="1">
        <v>4317</v>
      </c>
      <c r="T141" s="11">
        <f>'adjusted numbers'!T141/'adjusted numbers'!S141</f>
        <v>0.88714382999999997</v>
      </c>
      <c r="U141" s="11">
        <f>'adjusted numbers'!U141/'adjusted numbers'!S141</f>
        <v>0.7413713500000001</v>
      </c>
      <c r="V141" s="1">
        <v>4650</v>
      </c>
      <c r="W141" s="11">
        <f>'adjusted numbers'!W141/'adjusted numbers'!V141</f>
        <v>0.91148388000000002</v>
      </c>
      <c r="X141" s="11">
        <f>'adjusted numbers'!X141/'adjusted numbers'!V141</f>
        <v>0.79086020000000001</v>
      </c>
      <c r="Y141" s="1">
        <v>4687</v>
      </c>
      <c r="Z141" s="11">
        <f>'adjusted numbers'!Z141/'adjusted numbers'!Y141</f>
        <v>0.92995520000000009</v>
      </c>
      <c r="AA141" s="11">
        <f>'adjusted numbers'!AA141/'adjusted numbers'!Y141</f>
        <v>0.83656924999999993</v>
      </c>
      <c r="AB141" s="1">
        <v>4762</v>
      </c>
      <c r="AC141" s="11">
        <f>'adjusted numbers'!AC141/'adjusted numbers'!AB141</f>
        <v>0.9281183999999999</v>
      </c>
      <c r="AD141" s="11">
        <f>'adjusted numbers'!AD141/'adjusted numbers'!AB141</f>
        <v>0.82391849999999989</v>
      </c>
      <c r="AE141" s="1">
        <v>5036</v>
      </c>
      <c r="AF141" s="11">
        <f>'adjusted numbers'!AF141/'adjusted numbers'!AE141</f>
        <v>0.9288324</v>
      </c>
      <c r="AG141" s="11">
        <f>'adjusted numbers'!AG141/'adjusted numbers'!AE141</f>
        <v>0.81473394999999993</v>
      </c>
      <c r="AH141" s="1">
        <f t="shared" si="20"/>
        <v>4666.4285714285716</v>
      </c>
    </row>
    <row r="142" spans="1:34" x14ac:dyDescent="0.25">
      <c r="A142" t="s">
        <v>292</v>
      </c>
      <c r="B142" t="s">
        <v>293</v>
      </c>
      <c r="C142" t="s">
        <v>285</v>
      </c>
      <c r="D142" s="1">
        <v>3611</v>
      </c>
      <c r="E142" s="11">
        <f>'adjusted numbers'!E142/'adjusted numbers'!D142</f>
        <v>0.84599999999999997</v>
      </c>
      <c r="F142" s="11">
        <f>'adjusted numbers'!F142/'adjusted numbers'!D142</f>
        <v>0.63949999999999996</v>
      </c>
      <c r="G142" s="1">
        <v>3643</v>
      </c>
      <c r="H142" s="11">
        <f>'adjusted numbers'!H142/'adjusted numbers'!G142</f>
        <v>0.79769999999999996</v>
      </c>
      <c r="I142" s="11">
        <f>'adjusted numbers'!I142/'adjusted numbers'!G142</f>
        <v>0.59399999999999997</v>
      </c>
      <c r="J142" s="1">
        <v>3542</v>
      </c>
      <c r="K142" s="11">
        <f>'adjusted numbers'!K142/'adjusted numbers'!J142</f>
        <v>0.81029999999999991</v>
      </c>
      <c r="L142" s="11">
        <f>'adjusted numbers'!L142/'adjusted numbers'!J142</f>
        <v>0.59600000000000009</v>
      </c>
      <c r="M142" s="1">
        <v>3392</v>
      </c>
      <c r="N142" s="11">
        <f>'adjusted numbers'!N142/'adjusted numbers'!M142</f>
        <v>0.81030000000000002</v>
      </c>
      <c r="O142" s="11">
        <f>'adjusted numbers'!O142/'adjusted numbers'!M142</f>
        <v>0.60249999999999992</v>
      </c>
      <c r="P142" s="1">
        <v>3552</v>
      </c>
      <c r="Q142" s="11">
        <f>'adjusted numbers'!Q142/'adjusted numbers'!P142</f>
        <v>0.79386259999999986</v>
      </c>
      <c r="R142" s="11">
        <f>'adjusted numbers'!R142/'adjusted numbers'!P142</f>
        <v>0.57474665000000003</v>
      </c>
      <c r="S142" s="8">
        <v>3504</v>
      </c>
      <c r="T142" s="11">
        <f>'adjusted numbers'!T142/'adjusted numbers'!S142</f>
        <v>0.78744292237442914</v>
      </c>
      <c r="U142" s="11">
        <f>'adjusted numbers'!U142/'adjusted numbers'!S142</f>
        <v>0.57990867579908678</v>
      </c>
      <c r="V142" s="1">
        <v>3840</v>
      </c>
      <c r="W142" s="11">
        <f>'adjusted numbers'!W142/'adjusted numbers'!V142</f>
        <v>0.87968749999999996</v>
      </c>
      <c r="X142" s="11">
        <f>'adjusted numbers'!X142/'adjusted numbers'!V142</f>
        <v>0.72968750000000004</v>
      </c>
      <c r="Y142" s="1">
        <v>3893</v>
      </c>
      <c r="Z142" s="11">
        <f>'adjusted numbers'!Z142/'adjusted numbers'!Y142</f>
        <v>0.92142303999999997</v>
      </c>
      <c r="AA142" s="11">
        <f>'adjusted numbers'!AA142/'adjusted numbers'!Y142</f>
        <v>0.80734649999999997</v>
      </c>
      <c r="AB142" s="1">
        <v>4119</v>
      </c>
      <c r="AC142" s="11">
        <f>'adjusted numbers'!AC142/'adjusted numbers'!AB142</f>
        <v>0.91978636999999996</v>
      </c>
      <c r="AD142" s="11">
        <f>'adjusted numbers'!AD142/'adjusted numbers'!AB142</f>
        <v>0.81864534999999983</v>
      </c>
      <c r="AE142" s="1">
        <v>4132</v>
      </c>
      <c r="AF142" s="11">
        <f>'adjusted numbers'!AF142/'adjusted numbers'!AE142</f>
        <v>0.91393996999999993</v>
      </c>
      <c r="AG142" s="11">
        <f>'adjusted numbers'!AG142/'adjusted numbers'!AE142</f>
        <v>0.82018389999999997</v>
      </c>
      <c r="AH142" s="1">
        <f t="shared" si="20"/>
        <v>3583.4285714285716</v>
      </c>
    </row>
    <row r="143" spans="1:34" x14ac:dyDescent="0.25">
      <c r="A143" t="s">
        <v>294</v>
      </c>
      <c r="B143" t="s">
        <v>295</v>
      </c>
      <c r="C143" t="s">
        <v>285</v>
      </c>
      <c r="D143" s="1">
        <v>3464</v>
      </c>
      <c r="E143" s="11">
        <f>'adjusted numbers'!E143/'adjusted numbers'!D143</f>
        <v>0.8375999999999999</v>
      </c>
      <c r="F143" s="11">
        <f>'adjusted numbers'!F143/'adjusted numbers'!D143</f>
        <v>0.64149999999999996</v>
      </c>
      <c r="G143" s="1">
        <v>3189</v>
      </c>
      <c r="H143" s="11">
        <f>'adjusted numbers'!H143/'adjusted numbers'!G143</f>
        <v>0.83479999999999999</v>
      </c>
      <c r="I143" s="11">
        <f>'adjusted numbers'!I143/'adjusted numbers'!G143</f>
        <v>0.65949999999999998</v>
      </c>
      <c r="J143" s="1">
        <v>3290</v>
      </c>
      <c r="K143" s="11">
        <f>'adjusted numbers'!K143/'adjusted numbers'!J143</f>
        <v>0.83830000000000005</v>
      </c>
      <c r="L143" s="11">
        <f>'adjusted numbers'!L143/'adjusted numbers'!J143</f>
        <v>0.62450000000000006</v>
      </c>
      <c r="M143" s="1">
        <v>3226</v>
      </c>
      <c r="N143" s="11">
        <f>'adjusted numbers'!N143/'adjusted numbers'!M143</f>
        <v>0.83129999999999993</v>
      </c>
      <c r="O143" s="11">
        <f>'adjusted numbers'!O143/'adjusted numbers'!M143</f>
        <v>0.63049999999999995</v>
      </c>
      <c r="P143" s="1">
        <v>2450</v>
      </c>
      <c r="Q143" s="11">
        <f>'adjusted numbers'!Q143/'adjusted numbers'!P143</f>
        <v>0.77685707999999998</v>
      </c>
      <c r="R143" s="11">
        <f>'adjusted numbers'!R143/'adjusted numbers'!P143</f>
        <v>0.57489789999999996</v>
      </c>
      <c r="S143" s="1">
        <v>3711</v>
      </c>
      <c r="T143" s="11">
        <f>'adjusted numbers'!T143/'adjusted numbers'!S143</f>
        <v>0.80986256999999995</v>
      </c>
      <c r="U143" s="11">
        <f>'adjusted numbers'!U143/'adjusted numbers'!S143</f>
        <v>0.62139584999999997</v>
      </c>
      <c r="V143" s="1">
        <v>3785</v>
      </c>
      <c r="W143" s="11">
        <f>'adjusted numbers'!W143/'adjusted numbers'!V143</f>
        <v>0.83910171</v>
      </c>
      <c r="X143" s="11">
        <f>'adjusted numbers'!X143/'adjusted numbers'!V143</f>
        <v>0.65825624999999999</v>
      </c>
      <c r="Y143" s="1">
        <v>3792</v>
      </c>
      <c r="Z143" s="11">
        <f>'adjusted numbers'!Z143/'adjusted numbers'!Y143</f>
        <v>0.88554852999999989</v>
      </c>
      <c r="AA143" s="11">
        <f>'adjusted numbers'!AA143/'adjusted numbers'!Y143</f>
        <v>0.75830695000000004</v>
      </c>
      <c r="AB143" s="1">
        <v>3889</v>
      </c>
      <c r="AC143" s="11">
        <f>'adjusted numbers'!AC143/'adjusted numbers'!AB143</f>
        <v>0.88606331000000005</v>
      </c>
      <c r="AD143" s="11">
        <f>'adjusted numbers'!AD143/'adjusted numbers'!AB143</f>
        <v>0.76330679999999995</v>
      </c>
      <c r="AE143" s="1">
        <v>4192</v>
      </c>
      <c r="AF143" s="11">
        <f>'adjusted numbers'!AF143/'adjusted numbers'!AE143</f>
        <v>0.90081105000000006</v>
      </c>
      <c r="AG143" s="11">
        <f>'adjusted numbers'!AG143/'adjusted numbers'!AE143</f>
        <v>0.7861402500000001</v>
      </c>
      <c r="AH143" s="1">
        <f t="shared" si="20"/>
        <v>3302.1428571428573</v>
      </c>
    </row>
    <row r="144" spans="1:34" x14ac:dyDescent="0.25">
      <c r="A144" t="s">
        <v>296</v>
      </c>
      <c r="B144" t="s">
        <v>297</v>
      </c>
      <c r="C144" t="s">
        <v>285</v>
      </c>
      <c r="D144" s="1">
        <v>3374</v>
      </c>
      <c r="E144" s="11">
        <f>'adjusted numbers'!E144/'adjusted numbers'!D144</f>
        <v>0.83410000000000006</v>
      </c>
      <c r="F144" s="11">
        <f>'adjusted numbers'!F144/'adjusted numbers'!D144</f>
        <v>0.62349999999999994</v>
      </c>
      <c r="G144" s="1">
        <v>3177</v>
      </c>
      <c r="H144" s="11">
        <f>'adjusted numbers'!H144/'adjusted numbers'!G144</f>
        <v>0.81030000000000002</v>
      </c>
      <c r="I144" s="11">
        <f>'adjusted numbers'!I144/'adjusted numbers'!G144</f>
        <v>0.6</v>
      </c>
      <c r="J144" s="1">
        <v>3397</v>
      </c>
      <c r="K144" s="11">
        <f>'adjusted numbers'!K144/'adjusted numbers'!J144</f>
        <v>0.80469999999999997</v>
      </c>
      <c r="L144" s="11">
        <f>'adjusted numbers'!L144/'adjusted numbers'!J144</f>
        <v>0.57400000000000007</v>
      </c>
      <c r="M144" s="1">
        <v>3155</v>
      </c>
      <c r="N144" s="11">
        <f>'adjusted numbers'!N144/'adjusted numbers'!M144</f>
        <v>0.8123999999999999</v>
      </c>
      <c r="O144" s="11">
        <f>'adjusted numbers'!O144/'adjusted numbers'!M144</f>
        <v>0.6</v>
      </c>
      <c r="P144" s="1">
        <v>3112</v>
      </c>
      <c r="Q144" s="11">
        <f>'adjusted numbers'!Q144/'adjusted numbers'!P144</f>
        <v>0.79530845000000006</v>
      </c>
      <c r="R144" s="11">
        <f>'adjusted numbers'!R144/'adjusted numbers'!P144</f>
        <v>0.59318765000000007</v>
      </c>
      <c r="S144" s="1">
        <v>3309</v>
      </c>
      <c r="T144" s="11">
        <f>'adjusted numbers'!T144/'adjusted numbers'!S144</f>
        <v>0.77005139999999994</v>
      </c>
      <c r="U144" s="11">
        <f>'adjusted numbers'!U144/'adjusted numbers'!S144</f>
        <v>0.5590813</v>
      </c>
      <c r="V144" s="1">
        <v>3736</v>
      </c>
      <c r="W144" s="11">
        <f>'adjusted numbers'!W144/'adjusted numbers'!V144</f>
        <v>0.85329231999999999</v>
      </c>
      <c r="X144" s="11">
        <f>'adjusted numbers'!X144/'adjusted numbers'!V144</f>
        <v>0.65203429999999996</v>
      </c>
      <c r="Y144" s="1">
        <v>3932</v>
      </c>
      <c r="Z144" s="11">
        <f>'adjusted numbers'!Z144/'adjusted numbers'!Y144</f>
        <v>0.89621057999999987</v>
      </c>
      <c r="AA144" s="11">
        <f>'adjusted numbers'!AA144/'adjusted numbers'!Y144</f>
        <v>0.73550355000000001</v>
      </c>
      <c r="AB144" s="1">
        <v>4201</v>
      </c>
      <c r="AC144" s="11">
        <f>'adjusted numbers'!AC144/'adjusted numbers'!AB144</f>
        <v>0.89719114</v>
      </c>
      <c r="AD144" s="11">
        <f>'adjusted numbers'!AD144/'adjusted numbers'!AB144</f>
        <v>0.75541535000000004</v>
      </c>
      <c r="AE144" s="1">
        <v>4270</v>
      </c>
      <c r="AF144" s="11">
        <f>'adjusted numbers'!AF144/'adjusted numbers'!AE144</f>
        <v>0.90672135999999992</v>
      </c>
      <c r="AG144" s="11">
        <f>'adjusted numbers'!AG144/'adjusted numbers'!AE144</f>
        <v>0.78208434999999998</v>
      </c>
      <c r="AH144" s="1">
        <f t="shared" si="20"/>
        <v>3322.8571428571427</v>
      </c>
    </row>
    <row r="145" spans="1:34" x14ac:dyDescent="0.25">
      <c r="A145" t="s">
        <v>298</v>
      </c>
      <c r="B145" t="s">
        <v>299</v>
      </c>
      <c r="C145" t="s">
        <v>285</v>
      </c>
      <c r="D145" s="1">
        <v>2749</v>
      </c>
      <c r="E145" s="11">
        <f>'adjusted numbers'!E145/'adjusted numbers'!D145</f>
        <v>0.85089999999999999</v>
      </c>
      <c r="F145" s="11">
        <f>'adjusted numbers'!F145/'adjusted numbers'!D145</f>
        <v>0.64350000000000007</v>
      </c>
      <c r="G145" s="1">
        <v>2740</v>
      </c>
      <c r="H145" s="11">
        <f>'adjusted numbers'!H145/'adjusted numbers'!G145</f>
        <v>0.86630000000000007</v>
      </c>
      <c r="I145" s="11">
        <f>'adjusted numbers'!I145/'adjusted numbers'!G145</f>
        <v>0.67400000000000004</v>
      </c>
      <c r="J145" s="1">
        <v>3170</v>
      </c>
      <c r="K145" s="11">
        <f>'adjusted numbers'!K145/'adjusted numbers'!J145</f>
        <v>0.79070000000000007</v>
      </c>
      <c r="L145" s="11">
        <f>'adjusted numbers'!L145/'adjusted numbers'!J145</f>
        <v>0.6090000000000001</v>
      </c>
      <c r="M145" s="1">
        <v>3288</v>
      </c>
      <c r="N145" s="11">
        <f>'adjusted numbers'!N145/'adjusted numbers'!M145</f>
        <v>0.75989999999999991</v>
      </c>
      <c r="O145" s="11">
        <f>'adjusted numbers'!O145/'adjusted numbers'!M145</f>
        <v>0.58399999999999996</v>
      </c>
      <c r="P145" s="1">
        <v>3420</v>
      </c>
      <c r="Q145" s="11">
        <f>'adjusted numbers'!Q145/'adjusted numbers'!P145</f>
        <v>0.73821638000000001</v>
      </c>
      <c r="R145" s="11">
        <f>'adjusted numbers'!R145/'adjusted numbers'!P145</f>
        <v>0.56286550000000002</v>
      </c>
      <c r="S145" s="1">
        <v>3507</v>
      </c>
      <c r="T145" s="11">
        <f>'adjusted numbers'!T145/'adjusted numbers'!S145</f>
        <v>0.76107782000000013</v>
      </c>
      <c r="U145" s="11">
        <f>'adjusted numbers'!U145/'adjusted numbers'!S145</f>
        <v>0.5662959500000001</v>
      </c>
      <c r="V145" s="1">
        <v>3462</v>
      </c>
      <c r="W145" s="11">
        <f>'adjusted numbers'!W145/'adjusted numbers'!V145</f>
        <v>0.87605429000000001</v>
      </c>
      <c r="X145" s="11">
        <f>'adjusted numbers'!X145/'adjusted numbers'!V145</f>
        <v>0.76848644999999993</v>
      </c>
      <c r="Y145" s="1">
        <v>3522</v>
      </c>
      <c r="Z145" s="11">
        <f>'adjusted numbers'!Z145/'adjusted numbers'!Y145</f>
        <v>0.91930721999999998</v>
      </c>
      <c r="AA145" s="11">
        <f>'adjusted numbers'!AA145/'adjusted numbers'!Y145</f>
        <v>0.83475299999999986</v>
      </c>
      <c r="AB145" s="1">
        <v>4068</v>
      </c>
      <c r="AC145" s="11">
        <f>'adjusted numbers'!AC145/'adjusted numbers'!AB145</f>
        <v>0.94528022999999994</v>
      </c>
      <c r="AD145" s="11">
        <f>'adjusted numbers'!AD145/'adjusted numbers'!AB145</f>
        <v>0.89417404999999994</v>
      </c>
      <c r="AE145" s="1">
        <v>4364</v>
      </c>
      <c r="AF145" s="11">
        <f>'adjusted numbers'!AF145/'adjusted numbers'!AE145</f>
        <v>0.91851510000000003</v>
      </c>
      <c r="AG145" s="11">
        <f>'adjusted numbers'!AG145/'adjusted numbers'!AE145</f>
        <v>0.84005500000000011</v>
      </c>
      <c r="AH145" s="1">
        <f t="shared" si="20"/>
        <v>3190.8571428571427</v>
      </c>
    </row>
    <row r="146" spans="1:34" x14ac:dyDescent="0.25">
      <c r="A146" t="s">
        <v>300</v>
      </c>
      <c r="B146" t="s">
        <v>301</v>
      </c>
      <c r="C146" t="s">
        <v>285</v>
      </c>
      <c r="D146" s="1">
        <v>1919</v>
      </c>
      <c r="E146" s="11">
        <f>'adjusted numbers'!E146/'adjusted numbers'!D146</f>
        <v>0.88940000000000008</v>
      </c>
      <c r="F146" s="11">
        <f>'adjusted numbers'!F146/'adjusted numbers'!D146</f>
        <v>0.68700000000000006</v>
      </c>
      <c r="G146" s="1">
        <v>1993</v>
      </c>
      <c r="H146" s="11">
        <f>'adjusted numbers'!H146/'adjusted numbers'!G146</f>
        <v>0.88590000000000002</v>
      </c>
      <c r="I146" s="11">
        <f>'adjusted numbers'!I146/'adjusted numbers'!G146</f>
        <v>0.70849999999999991</v>
      </c>
      <c r="J146" s="1">
        <v>2123</v>
      </c>
      <c r="K146" s="11">
        <f>'adjusted numbers'!K146/'adjusted numbers'!J146</f>
        <v>0.84250000000000003</v>
      </c>
      <c r="L146" s="11">
        <f>'adjusted numbers'!L146/'adjusted numbers'!J146</f>
        <v>0.69300000000000006</v>
      </c>
      <c r="M146" s="1">
        <v>2121</v>
      </c>
      <c r="N146" s="11">
        <f>'adjusted numbers'!N146/'adjusted numbers'!M146</f>
        <v>0.83830000000000005</v>
      </c>
      <c r="O146" s="11">
        <f>'adjusted numbers'!O146/'adjusted numbers'!M146</f>
        <v>0.70499999999999996</v>
      </c>
      <c r="P146" s="1">
        <v>2005</v>
      </c>
      <c r="Q146" s="11">
        <f>'adjusted numbers'!Q146/'adjusted numbers'!P146</f>
        <v>0.81147130999999995</v>
      </c>
      <c r="R146" s="11">
        <f>'adjusted numbers'!R146/'adjusted numbers'!P146</f>
        <v>0.6718204499999999</v>
      </c>
      <c r="S146" s="1">
        <v>2477</v>
      </c>
      <c r="T146" s="11">
        <f>'adjusted numbers'!T146/'adjusted numbers'!S146</f>
        <v>0.81150589000000006</v>
      </c>
      <c r="U146" s="11">
        <f>'adjusted numbers'!U146/'adjusted numbers'!S146</f>
        <v>0.67137669999999994</v>
      </c>
      <c r="V146" s="1">
        <v>2431</v>
      </c>
      <c r="W146" s="11">
        <f>'adjusted numbers'!W146/'adjusted numbers'!V146</f>
        <v>0.83475073313782988</v>
      </c>
      <c r="X146" s="11">
        <f>'adjusted numbers'!X146/'adjusted numbers'!V146</f>
        <v>0.68585043988269789</v>
      </c>
      <c r="Y146" s="1">
        <v>2634</v>
      </c>
      <c r="Z146" s="11">
        <f>'adjusted numbers'!Z146/'adjusted numbers'!Y146</f>
        <v>0.90007598000000011</v>
      </c>
      <c r="AA146" s="11">
        <f>'adjusted numbers'!AA146/'adjusted numbers'!Y146</f>
        <v>0.80239185000000002</v>
      </c>
      <c r="AB146" s="1">
        <v>2714</v>
      </c>
      <c r="AC146" s="11">
        <f>'adjusted numbers'!AC146/'adjusted numbers'!AB146</f>
        <v>0.89476788000000007</v>
      </c>
      <c r="AD146" s="11">
        <f>'adjusted numbers'!AD146/'adjusted numbers'!AB146</f>
        <v>0.80361090000000013</v>
      </c>
      <c r="AE146" s="1">
        <v>2901</v>
      </c>
      <c r="AF146" s="11">
        <f>'adjusted numbers'!AF146/'adjusted numbers'!AE146</f>
        <v>0.92423305000000011</v>
      </c>
      <c r="AG146" s="11">
        <f>'adjusted numbers'!AG146/'adjusted numbers'!AE146</f>
        <v>0.84281285000000006</v>
      </c>
      <c r="AH146" s="1">
        <f t="shared" si="20"/>
        <v>2152.7142857142858</v>
      </c>
    </row>
    <row r="147" spans="1:34" x14ac:dyDescent="0.25">
      <c r="A147" t="s">
        <v>302</v>
      </c>
      <c r="B147" t="s">
        <v>303</v>
      </c>
      <c r="C147" t="s">
        <v>285</v>
      </c>
      <c r="D147" s="1">
        <v>4129</v>
      </c>
      <c r="E147" s="11">
        <f>'adjusted numbers'!E147/'adjusted numbers'!D147</f>
        <v>0.86980000000000002</v>
      </c>
      <c r="F147" s="11">
        <f>'adjusted numbers'!F147/'adjusted numbers'!D147</f>
        <v>0.66249999999999987</v>
      </c>
      <c r="G147" s="1">
        <v>3886</v>
      </c>
      <c r="H147" s="11">
        <f>'adjusted numbers'!H147/'adjusted numbers'!G147</f>
        <v>0.86909999999999998</v>
      </c>
      <c r="I147" s="11">
        <f>'adjusted numbers'!I147/'adjusted numbers'!G147</f>
        <v>0.69399999999999995</v>
      </c>
      <c r="J147" s="1">
        <v>4209</v>
      </c>
      <c r="K147" s="11">
        <f>'adjusted numbers'!K147/'adjusted numbers'!J147</f>
        <v>0.86840000000000006</v>
      </c>
      <c r="L147" s="11">
        <f>'adjusted numbers'!L147/'adjusted numbers'!J147</f>
        <v>0.73599999999999999</v>
      </c>
      <c r="M147" s="1">
        <v>4181</v>
      </c>
      <c r="N147" s="11">
        <f>'adjusted numbers'!N147/'adjusted numbers'!M147</f>
        <v>0.84179999999999999</v>
      </c>
      <c r="O147" s="11">
        <f>'adjusted numbers'!O147/'adjusted numbers'!M147</f>
        <v>0.70650000000000013</v>
      </c>
      <c r="P147" s="1">
        <v>4302</v>
      </c>
      <c r="Q147" s="11">
        <f>'adjusted numbers'!Q147/'adjusted numbers'!P147</f>
        <v>0.83972575999999999</v>
      </c>
      <c r="R147" s="11">
        <f>'adjusted numbers'!R147/'adjusted numbers'!P147</f>
        <v>0.72524409999999995</v>
      </c>
      <c r="S147" s="1">
        <v>4081</v>
      </c>
      <c r="T147" s="11">
        <f>'adjusted numbers'!T147/'adjusted numbers'!S147</f>
        <v>0.84271007000000009</v>
      </c>
      <c r="U147" s="11">
        <f>'adjusted numbers'!U147/'adjusted numbers'!S147</f>
        <v>0.72996810000000012</v>
      </c>
      <c r="V147" s="1">
        <v>5228</v>
      </c>
      <c r="W147" s="11">
        <f>'adjusted numbers'!W147/'adjusted numbers'!V147</f>
        <v>0.9005164200000001</v>
      </c>
      <c r="X147" s="11">
        <f>'adjusted numbers'!X147/'adjusted numbers'!V147</f>
        <v>0.82364190000000004</v>
      </c>
      <c r="Y147" s="1">
        <v>5027</v>
      </c>
      <c r="Z147" s="11">
        <f>'adjusted numbers'!Z147/'adjusted numbers'!Y147</f>
        <v>0.91951463</v>
      </c>
      <c r="AA147" s="11">
        <f>'adjusted numbers'!AA147/'adjusted numbers'!Y147</f>
        <v>0.84941320000000009</v>
      </c>
      <c r="AB147" s="1">
        <v>5231</v>
      </c>
      <c r="AC147" s="11">
        <f>'adjusted numbers'!AC147/'adjusted numbers'!AB147</f>
        <v>0.91515957999999997</v>
      </c>
      <c r="AD147" s="11">
        <f>'adjusted numbers'!AD147/'adjusted numbers'!AB147</f>
        <v>0.83827180000000012</v>
      </c>
      <c r="AE147" s="1">
        <v>5499</v>
      </c>
      <c r="AF147" s="11">
        <f>'adjusted numbers'!AF147/'adjusted numbers'!AE147</f>
        <v>0.89879980999999987</v>
      </c>
      <c r="AG147" s="11">
        <f>'adjusted numbers'!AG147/'adjusted numbers'!AE147</f>
        <v>0.81260229999999989</v>
      </c>
      <c r="AH147" s="1">
        <f t="shared" si="20"/>
        <v>4288</v>
      </c>
    </row>
    <row r="148" spans="1:34" x14ac:dyDescent="0.25">
      <c r="A148" t="s">
        <v>304</v>
      </c>
      <c r="B148" t="s">
        <v>305</v>
      </c>
      <c r="C148" t="s">
        <v>285</v>
      </c>
      <c r="D148" s="1">
        <v>2923</v>
      </c>
      <c r="E148" s="11">
        <f>'adjusted numbers'!E148/'adjusted numbers'!D148</f>
        <v>0.69340000000000002</v>
      </c>
      <c r="F148" s="11">
        <f>'adjusted numbers'!F148/'adjusted numbers'!D148</f>
        <v>0.55500000000000005</v>
      </c>
      <c r="G148" s="1">
        <v>2320</v>
      </c>
      <c r="H148" s="11">
        <f>'adjusted numbers'!H148/'adjusted numbers'!G148</f>
        <v>0.8488</v>
      </c>
      <c r="I148" s="11">
        <f>'adjusted numbers'!I148/'adjusted numbers'!G148</f>
        <v>0.68850000000000011</v>
      </c>
      <c r="J148" s="1">
        <v>2202</v>
      </c>
      <c r="K148" s="11">
        <f>'adjusted numbers'!K148/'adjusted numbers'!J148</f>
        <v>0.83689999999999998</v>
      </c>
      <c r="L148" s="11">
        <f>'adjusted numbers'!L148/'adjusted numbers'!J148</f>
        <v>0.68899999999999995</v>
      </c>
      <c r="M148" s="1">
        <v>2696</v>
      </c>
      <c r="N148" s="11">
        <f>'adjusted numbers'!N148/'adjusted numbers'!M148</f>
        <v>0.77670000000000006</v>
      </c>
      <c r="O148" s="11">
        <f>'adjusted numbers'!O148/'adjusted numbers'!M148</f>
        <v>0.59350000000000003</v>
      </c>
      <c r="P148" s="1">
        <v>2593</v>
      </c>
      <c r="Q148" s="11">
        <f>'adjusted numbers'!Q148/'adjusted numbers'!P148</f>
        <v>0.79321250999999993</v>
      </c>
      <c r="R148" s="11">
        <f>'adjusted numbers'!R148/'adjusted numbers'!P148</f>
        <v>0.60451215000000003</v>
      </c>
      <c r="S148" s="1">
        <v>2569</v>
      </c>
      <c r="T148" s="11">
        <f>'adjusted numbers'!T148/'adjusted numbers'!S148</f>
        <v>0.80899184000000013</v>
      </c>
      <c r="U148" s="11">
        <f>'adjusted numbers'!U148/'adjusted numbers'!S148</f>
        <v>0.6195018000000001</v>
      </c>
      <c r="V148" s="1">
        <v>2692</v>
      </c>
      <c r="W148" s="11">
        <f>'adjusted numbers'!W148/'adjusted numbers'!V148</f>
        <v>0.84684245000000002</v>
      </c>
      <c r="X148" s="11">
        <f>'adjusted numbers'!X148/'adjusted numbers'!V148</f>
        <v>0.68146355000000003</v>
      </c>
      <c r="Y148" s="1">
        <v>2846</v>
      </c>
      <c r="Z148" s="11">
        <f>'adjusted numbers'!Z148/'adjusted numbers'!Y148</f>
        <v>0.85537594000000017</v>
      </c>
      <c r="AA148" s="11">
        <f>'adjusted numbers'!AA148/'adjusted numbers'!Y148</f>
        <v>0.69905130000000015</v>
      </c>
      <c r="AB148" s="1">
        <v>2811</v>
      </c>
      <c r="AC148" s="11">
        <f>'adjusted numbers'!AC148/'adjusted numbers'!AB148</f>
        <v>0.91732474999999991</v>
      </c>
      <c r="AD148" s="11">
        <f>'adjusted numbers'!AD148/'adjusted numbers'!AB148</f>
        <v>0.83600140000000001</v>
      </c>
      <c r="AE148" s="1">
        <v>3004</v>
      </c>
      <c r="AF148" s="11">
        <f>'adjusted numbers'!AF148/'adjusted numbers'!AE148</f>
        <v>0.94617182</v>
      </c>
      <c r="AG148" s="11">
        <f>'adjusted numbers'!AG148/'adjusted numbers'!AE148</f>
        <v>0.88615180000000005</v>
      </c>
      <c r="AH148" s="1">
        <f t="shared" si="20"/>
        <v>2570.7142857142858</v>
      </c>
    </row>
    <row r="149" spans="1:34" s="4" customFormat="1" x14ac:dyDescent="0.25">
      <c r="A149" s="4" t="s">
        <v>456</v>
      </c>
      <c r="B149" s="4" t="s">
        <v>433</v>
      </c>
      <c r="C149" t="s">
        <v>285</v>
      </c>
      <c r="D149" s="5">
        <f>SUM(D138:D148)</f>
        <v>35485</v>
      </c>
      <c r="E149" s="11">
        <f>'adjusted numbers'!E149/'adjusted numbers'!D149</f>
        <v>0.84054412286881786</v>
      </c>
      <c r="F149" s="11">
        <f>'adjusted numbers'!F149/'adjusted numbers'!D149</f>
        <v>0.63956154713259117</v>
      </c>
      <c r="G149" s="5">
        <f t="shared" ref="G149:AE149" si="22">SUM(G138:G148)</f>
        <v>34113</v>
      </c>
      <c r="H149" s="11">
        <f>'adjusted numbers'!H149/'adjusted numbers'!G149</f>
        <v>0.84807404215401749</v>
      </c>
      <c r="I149" s="11">
        <f>'adjusted numbers'!I149/'adjusted numbers'!G149</f>
        <v>0.66177555477383987</v>
      </c>
      <c r="J149" s="5">
        <f t="shared" si="22"/>
        <v>34977</v>
      </c>
      <c r="K149" s="11">
        <f>'adjusted numbers'!K149/'adjusted numbers'!J149</f>
        <v>0.83830210138090744</v>
      </c>
      <c r="L149" s="11">
        <f>'adjusted numbers'!L149/'adjusted numbers'!J149</f>
        <v>0.64584118134774282</v>
      </c>
      <c r="M149" s="5">
        <f t="shared" si="22"/>
        <v>34227</v>
      </c>
      <c r="N149" s="11">
        <f>'adjusted numbers'!N149/'adjusted numbers'!M149</f>
        <v>0.83629773862739942</v>
      </c>
      <c r="O149" s="11">
        <f>'adjusted numbers'!O149/'adjusted numbers'!M149</f>
        <v>0.64469687673474163</v>
      </c>
      <c r="P149" s="5">
        <f t="shared" si="22"/>
        <v>33454</v>
      </c>
      <c r="Q149" s="11">
        <f>'adjusted numbers'!Q149/'adjusted numbers'!P149</f>
        <v>0.80986129893525438</v>
      </c>
      <c r="R149" s="11">
        <f>'adjusted numbers'!R149/'adjusted numbers'!P149</f>
        <v>0.62847492683386141</v>
      </c>
      <c r="S149" s="5">
        <f t="shared" si="22"/>
        <v>36202</v>
      </c>
      <c r="T149" s="11">
        <f>'adjusted numbers'!T149/'adjusted numbers'!S149</f>
        <v>0.80820671928456989</v>
      </c>
      <c r="U149" s="11">
        <f>'adjusted numbers'!U149/'adjusted numbers'!S149</f>
        <v>0.62727197229296727</v>
      </c>
      <c r="V149" s="5">
        <f t="shared" si="22"/>
        <v>39712</v>
      </c>
      <c r="W149" s="11">
        <f>'adjusted numbers'!W149/'adjusted numbers'!V149</f>
        <v>0.86884950203179301</v>
      </c>
      <c r="X149" s="11">
        <f>'adjusted numbers'!X149/'adjusted numbers'!V149</f>
        <v>0.71785097424204558</v>
      </c>
      <c r="Y149" s="5">
        <f t="shared" si="22"/>
        <v>40523</v>
      </c>
      <c r="Z149" s="11">
        <f>'adjusted numbers'!Z149/'adjusted numbers'!Y149</f>
        <v>0.90082916025738469</v>
      </c>
      <c r="AA149" s="11">
        <f>'adjusted numbers'!AA149/'adjusted numbers'!Y149</f>
        <v>0.78962565098215831</v>
      </c>
      <c r="AB149" s="5">
        <f t="shared" si="22"/>
        <v>41888</v>
      </c>
      <c r="AC149" s="11">
        <f>'adjusted numbers'!AC149/'adjusted numbers'!AB149</f>
        <v>0.91610962089070835</v>
      </c>
      <c r="AD149" s="11">
        <f>'adjusted numbers'!AD149/'adjusted numbers'!AB149</f>
        <v>0.82319518551494453</v>
      </c>
      <c r="AE149" s="5">
        <f t="shared" si="22"/>
        <v>44138</v>
      </c>
      <c r="AF149" s="11">
        <f>'adjusted numbers'!AF149/'adjusted numbers'!AE149</f>
        <v>0.92255879916194661</v>
      </c>
      <c r="AG149" s="11">
        <f>'adjusted numbers'!AG149/'adjusted numbers'!AE149</f>
        <v>0.83542526396529071</v>
      </c>
      <c r="AH149" s="1">
        <f t="shared" si="20"/>
        <v>35452.857142857145</v>
      </c>
    </row>
    <row r="150" spans="1:34" x14ac:dyDescent="0.25">
      <c r="A150" t="s">
        <v>306</v>
      </c>
      <c r="B150" t="s">
        <v>307</v>
      </c>
      <c r="C150" t="s">
        <v>308</v>
      </c>
      <c r="D150" s="1">
        <v>1238</v>
      </c>
      <c r="E150" s="11">
        <f>'adjusted numbers'!E150/'adjusted numbers'!D150</f>
        <v>0.93980000000000008</v>
      </c>
      <c r="F150" s="11">
        <f>'adjusted numbers'!F150/'adjusted numbers'!D150</f>
        <v>0.83200000000000007</v>
      </c>
      <c r="G150" s="1">
        <v>1301</v>
      </c>
      <c r="H150" s="11">
        <f>'adjusted numbers'!H150/'adjusted numbers'!G150</f>
        <v>0.94469999999999998</v>
      </c>
      <c r="I150" s="11">
        <f>'adjusted numbers'!I150/'adjusted numbers'!G150</f>
        <v>0.85400000000000009</v>
      </c>
      <c r="J150" s="1">
        <v>1200</v>
      </c>
      <c r="K150" s="11">
        <f>'adjusted numbers'!K150/'adjusted numbers'!J150</f>
        <v>0.93559999999999999</v>
      </c>
      <c r="L150" s="11">
        <f>'adjusted numbers'!L150/'adjusted numbers'!J150</f>
        <v>0.82300000000000006</v>
      </c>
      <c r="M150" s="1">
        <v>1139</v>
      </c>
      <c r="N150" s="11">
        <f>'adjusted numbers'!N150/'adjusted numbers'!M150</f>
        <v>0.92439999999999989</v>
      </c>
      <c r="O150" s="11">
        <f>'adjusted numbers'!O150/'adjusted numbers'!M150</f>
        <v>0.80299999999999994</v>
      </c>
      <c r="P150" s="1">
        <v>1107</v>
      </c>
      <c r="Q150" s="11">
        <f>'adjusted numbers'!Q150/'adjusted numbers'!P150</f>
        <v>0.93107499000000005</v>
      </c>
      <c r="R150" s="11">
        <f>'adjusted numbers'!R150/'adjusted numbers'!P150</f>
        <v>0.8373984000000001</v>
      </c>
      <c r="S150" s="1">
        <v>1081</v>
      </c>
      <c r="T150" s="11">
        <f>'adjusted numbers'!T150/'adjusted numbers'!S150</f>
        <v>0.93006475</v>
      </c>
      <c r="U150" s="11">
        <f>'adjusted numbers'!U150/'adjusted numbers'!S150</f>
        <v>0.84505084999999991</v>
      </c>
      <c r="V150" s="1">
        <v>1116</v>
      </c>
      <c r="W150" s="11">
        <f>'adjusted numbers'!W150/'adjusted numbers'!V150</f>
        <v>0.94103941999999996</v>
      </c>
      <c r="X150" s="11">
        <f>'adjusted numbers'!X150/'adjusted numbers'!V150</f>
        <v>0.85349459999999999</v>
      </c>
      <c r="Y150" s="1">
        <v>1142</v>
      </c>
      <c r="Z150" s="11">
        <f>'adjusted numbers'!Z150/'adjusted numbers'!Y150</f>
        <v>0.95464098000000008</v>
      </c>
      <c r="AA150" s="11">
        <f>'adjusted numbers'!AA150/'adjusted numbers'!Y150</f>
        <v>0.8734675999999999</v>
      </c>
      <c r="AB150" s="1">
        <v>1179</v>
      </c>
      <c r="AC150" s="11">
        <f>'adjusted numbers'!AC150/'adjusted numbers'!AB150</f>
        <v>0.95547075999999997</v>
      </c>
      <c r="AD150" s="11">
        <f>'adjusted numbers'!AD150/'adjusted numbers'!AB150</f>
        <v>0.85072094999999992</v>
      </c>
      <c r="AE150" s="1">
        <v>1158</v>
      </c>
      <c r="AF150" s="11">
        <f>'adjusted numbers'!AF150/'adjusted numbers'!AE150</f>
        <v>0.94801380000000013</v>
      </c>
      <c r="AG150" s="11">
        <f>'adjusted numbers'!AG150/'adjusted numbers'!AE150</f>
        <v>0.86010365</v>
      </c>
      <c r="AH150" s="1">
        <f t="shared" si="20"/>
        <v>1168.8571428571429</v>
      </c>
    </row>
    <row r="151" spans="1:34" x14ac:dyDescent="0.25">
      <c r="A151" t="s">
        <v>309</v>
      </c>
      <c r="B151" t="s">
        <v>310</v>
      </c>
      <c r="C151" t="s">
        <v>308</v>
      </c>
      <c r="D151" s="1">
        <v>3238</v>
      </c>
      <c r="E151" s="11">
        <f>'adjusted numbers'!E151/'adjusted numbers'!D151</f>
        <v>0.93140000000000001</v>
      </c>
      <c r="F151" s="11">
        <f>'adjusted numbers'!F151/'adjusted numbers'!D151</f>
        <v>0.80699999999999994</v>
      </c>
      <c r="G151" s="1">
        <v>2970</v>
      </c>
      <c r="H151" s="11">
        <f>'adjusted numbers'!H151/'adjusted numbers'!G151</f>
        <v>0.93909999999999993</v>
      </c>
      <c r="I151" s="11">
        <f>'adjusted numbers'!I151/'adjusted numbers'!G151</f>
        <v>0.82799999999999996</v>
      </c>
      <c r="J151" s="1">
        <v>2929</v>
      </c>
      <c r="K151" s="11">
        <f>'adjusted numbers'!K151/'adjusted numbers'!J151</f>
        <v>0.92790000000000006</v>
      </c>
      <c r="L151" s="11">
        <f>'adjusted numbers'!L151/'adjusted numbers'!J151</f>
        <v>0.8055000000000001</v>
      </c>
      <c r="M151" s="1">
        <v>2800</v>
      </c>
      <c r="N151" s="11">
        <f>'adjusted numbers'!N151/'adjusted numbers'!M151</f>
        <v>0.90480000000000005</v>
      </c>
      <c r="O151" s="11">
        <f>'adjusted numbers'!O151/'adjusted numbers'!M151</f>
        <v>0.78199999999999992</v>
      </c>
      <c r="P151" s="1">
        <v>2816</v>
      </c>
      <c r="Q151" s="11">
        <f>'adjusted numbers'!Q151/'adjusted numbers'!P151</f>
        <v>0.90106536000000004</v>
      </c>
      <c r="R151" s="11">
        <f>'adjusted numbers'!R151/'adjusted numbers'!P151</f>
        <v>0.76651279999999999</v>
      </c>
      <c r="S151" s="1">
        <v>2860</v>
      </c>
      <c r="T151" s="11">
        <f>'adjusted numbers'!T151/'adjusted numbers'!S151</f>
        <v>0.88667832999999996</v>
      </c>
      <c r="U151" s="11">
        <f>'adjusted numbers'!U151/'adjusted numbers'!S151</f>
        <v>0.74213289999999998</v>
      </c>
      <c r="V151" s="1">
        <v>2727</v>
      </c>
      <c r="W151" s="11">
        <f>'adjusted numbers'!W151/'adjusted numbers'!V151</f>
        <v>0.94198750000000009</v>
      </c>
      <c r="X151" s="11">
        <f>'adjusted numbers'!X151/'adjusted numbers'!V151</f>
        <v>0.85258525000000007</v>
      </c>
      <c r="Y151" s="1">
        <v>2863</v>
      </c>
      <c r="Z151" s="11">
        <f>'adjusted numbers'!Z151/'adjusted numbers'!Y151</f>
        <v>0.95281174000000002</v>
      </c>
      <c r="AA151" s="11">
        <f>'adjusted numbers'!AA151/'adjusted numbers'!Y151</f>
        <v>0.89399230000000018</v>
      </c>
      <c r="AB151" s="1">
        <v>2917</v>
      </c>
      <c r="AC151" s="11">
        <f>'adjusted numbers'!AC151/'adjusted numbers'!AB151</f>
        <v>0.95776486999999999</v>
      </c>
      <c r="AD151" s="11">
        <f>'adjusted numbers'!AD151/'adjusted numbers'!AB151</f>
        <v>0.91549544999999999</v>
      </c>
      <c r="AE151" s="1">
        <v>2986</v>
      </c>
      <c r="AF151" s="11">
        <f>'adjusted numbers'!AF151/'adjusted numbers'!AE151</f>
        <v>0.95452106999999997</v>
      </c>
      <c r="AG151" s="11">
        <f>'adjusted numbers'!AG151/'adjusted numbers'!AE151</f>
        <v>0.91493634999999995</v>
      </c>
      <c r="AH151" s="1">
        <f t="shared" si="20"/>
        <v>2905.7142857142858</v>
      </c>
    </row>
    <row r="152" spans="1:34" x14ac:dyDescent="0.25">
      <c r="A152" t="s">
        <v>311</v>
      </c>
      <c r="B152" t="s">
        <v>312</v>
      </c>
      <c r="C152" t="s">
        <v>308</v>
      </c>
      <c r="D152" s="1">
        <v>2650</v>
      </c>
      <c r="E152" s="11">
        <f>'adjusted numbers'!E152/'adjusted numbers'!D152</f>
        <v>0.98180000000000001</v>
      </c>
      <c r="F152" s="11">
        <f>'adjusted numbers'!F152/'adjusted numbers'!D152</f>
        <v>0.92149999999999999</v>
      </c>
      <c r="G152" s="1">
        <v>2420</v>
      </c>
      <c r="H152" s="11">
        <f>'adjusted numbers'!H152/'adjusted numbers'!G152</f>
        <v>0.99299999999999999</v>
      </c>
      <c r="I152" s="11">
        <f>'adjusted numbers'!I152/'adjusted numbers'!G152</f>
        <v>0.96400000000000008</v>
      </c>
      <c r="J152" s="1">
        <v>2411</v>
      </c>
      <c r="K152" s="11">
        <f>'adjusted numbers'!K152/'adjusted numbers'!J152</f>
        <v>0.97549999999999992</v>
      </c>
      <c r="L152" s="11">
        <f>'adjusted numbers'!L152/'adjusted numbers'!J152</f>
        <v>0.91699999999999993</v>
      </c>
      <c r="M152" s="1">
        <v>2341</v>
      </c>
      <c r="N152" s="11">
        <f>'adjusted numbers'!N152/'adjusted numbers'!M152</f>
        <v>0.96430000000000005</v>
      </c>
      <c r="O152" s="11">
        <f>'adjusted numbers'!O152/'adjusted numbers'!M152</f>
        <v>0.90100000000000002</v>
      </c>
      <c r="P152" s="1">
        <v>2316</v>
      </c>
      <c r="Q152" s="11">
        <f>'adjusted numbers'!Q152/'adjusted numbers'!P152</f>
        <v>0.95798788999999995</v>
      </c>
      <c r="R152" s="11">
        <f>'adjusted numbers'!R152/'adjusted numbers'!P152</f>
        <v>0.89723660000000005</v>
      </c>
      <c r="S152" s="1">
        <v>2364</v>
      </c>
      <c r="T152" s="11">
        <f>'adjusted numbers'!T152/'adjusted numbers'!S152</f>
        <v>0.96446701999999995</v>
      </c>
      <c r="U152" s="11">
        <f>'adjusted numbers'!U152/'adjusted numbers'!S152</f>
        <v>0.85807955000000002</v>
      </c>
      <c r="V152" s="1">
        <v>2402</v>
      </c>
      <c r="W152" s="11">
        <f>'adjusted numbers'!W152/'adjusted numbers'!V152</f>
        <v>0.97202331000000008</v>
      </c>
      <c r="X152" s="11">
        <f>'adjusted numbers'!X152/'adjusted numbers'!V152</f>
        <v>0.93755205000000008</v>
      </c>
      <c r="Y152" s="1">
        <v>2561</v>
      </c>
      <c r="Z152" s="11">
        <f>'adjusted numbers'!Z152/'adjusted numbers'!Y152</f>
        <v>0.97731355999999991</v>
      </c>
      <c r="AA152" s="11">
        <f>'adjusted numbers'!AA152/'adjusted numbers'!Y152</f>
        <v>0.94865289999999991</v>
      </c>
      <c r="AB152" s="1">
        <v>2550</v>
      </c>
      <c r="AC152" s="11">
        <f>'adjusted numbers'!AC152/'adjusted numbers'!AB152</f>
        <v>0.97145099000000001</v>
      </c>
      <c r="AD152" s="11">
        <f>'adjusted numbers'!AD152/'adjusted numbers'!AB152</f>
        <v>0.94333330000000015</v>
      </c>
      <c r="AE152" s="1">
        <v>2782</v>
      </c>
      <c r="AF152" s="11">
        <f>'adjusted numbers'!AF152/'adjusted numbers'!AE152</f>
        <v>0.97634798</v>
      </c>
      <c r="AG152" s="11">
        <f>'adjusted numbers'!AG152/'adjusted numbers'!AE152</f>
        <v>0.95003594999999996</v>
      </c>
      <c r="AH152" s="1">
        <f t="shared" si="20"/>
        <v>2414.8571428571427</v>
      </c>
    </row>
    <row r="153" spans="1:34" x14ac:dyDescent="0.25">
      <c r="A153" t="s">
        <v>313</v>
      </c>
      <c r="B153" t="s">
        <v>314</v>
      </c>
      <c r="C153" t="s">
        <v>308</v>
      </c>
      <c r="D153" s="3">
        <v>5581.5</v>
      </c>
      <c r="E153" s="11">
        <f>'adjusted numbers'!E153/'adjusted numbers'!D153</f>
        <v>0.9410552718803189</v>
      </c>
      <c r="F153" s="11">
        <f>'adjusted numbers'!F153/'adjusted numbers'!D153</f>
        <v>0.84735286213383498</v>
      </c>
      <c r="G153" s="1">
        <v>5920</v>
      </c>
      <c r="H153" s="11">
        <f>'adjusted numbers'!H153/'adjusted numbers'!G153</f>
        <v>0.77628023648648659</v>
      </c>
      <c r="I153" s="11">
        <f>'adjusted numbers'!I153/'adjusted numbers'!G153</f>
        <v>0.61787280405405398</v>
      </c>
      <c r="J153" s="3">
        <v>5581.5</v>
      </c>
      <c r="K153" s="11">
        <f>'adjusted numbers'!K153/'adjusted numbers'!J153</f>
        <v>0.93603869927438865</v>
      </c>
      <c r="L153" s="11">
        <f>'adjusted numbers'!L153/'adjusted numbers'!J153</f>
        <v>0.83257188927707604</v>
      </c>
      <c r="M153" s="3">
        <v>5581.5</v>
      </c>
      <c r="N153" s="11">
        <f>'adjusted numbers'!N153/'adjusted numbers'!M153</f>
        <v>0.92525306817163844</v>
      </c>
      <c r="O153" s="11">
        <f>'adjusted numbers'!O153/'adjusted numbers'!M153</f>
        <v>0.8301531846277882</v>
      </c>
      <c r="P153" s="1">
        <v>5467</v>
      </c>
      <c r="Q153" s="11">
        <f>'adjusted numbers'!Q153/'adjusted numbers'!P153</f>
        <v>0.94097312999999994</v>
      </c>
      <c r="R153" s="11">
        <f>'adjusted numbers'!R153/'adjusted numbers'!P153</f>
        <v>0.82001100000000005</v>
      </c>
      <c r="S153" s="1">
        <v>5555</v>
      </c>
      <c r="T153" s="11">
        <f>'adjusted numbers'!T153/'adjusted numbers'!S153</f>
        <v>0.93787577</v>
      </c>
      <c r="U153" s="11">
        <f>'adjusted numbers'!U153/'adjusted numbers'!S153</f>
        <v>0.82898285000000005</v>
      </c>
      <c r="V153" s="1">
        <v>6052</v>
      </c>
      <c r="W153" s="11">
        <f>'adjusted numbers'!W153/'adjusted numbers'!V153</f>
        <v>0.94182090000000007</v>
      </c>
      <c r="X153" s="11">
        <f>'adjusted numbers'!X153/'adjusted numbers'!V153</f>
        <v>0.86260745000000005</v>
      </c>
      <c r="Y153" s="1">
        <v>6078</v>
      </c>
      <c r="Z153" s="11">
        <f>'adjusted numbers'!Z153/'adjusted numbers'!Y153</f>
        <v>0.94748277999999997</v>
      </c>
      <c r="AA153" s="11">
        <f>'adjusted numbers'!AA153/'adjusted numbers'!Y153</f>
        <v>0.88729849999999988</v>
      </c>
      <c r="AB153" s="1">
        <v>6143</v>
      </c>
      <c r="AC153" s="11">
        <f>'adjusted numbers'!AC153/'adjusted numbers'!AB153</f>
        <v>0.94929185999999988</v>
      </c>
      <c r="AD153" s="11">
        <f>'adjusted numbers'!AD153/'adjusted numbers'!AB153</f>
        <v>0.89573494999999992</v>
      </c>
      <c r="AE153" s="1">
        <v>6347</v>
      </c>
      <c r="AF153" s="11">
        <f>'adjusted numbers'!AF153/'adjusted numbers'!AE153</f>
        <v>0.96172988000000004</v>
      </c>
      <c r="AG153" s="11">
        <f>'adjusted numbers'!AG153/'adjusted numbers'!AE153</f>
        <v>0.91027255000000007</v>
      </c>
      <c r="AH153" s="1">
        <f t="shared" si="20"/>
        <v>5676.9285714285716</v>
      </c>
    </row>
    <row r="154" spans="1:34" x14ac:dyDescent="0.25">
      <c r="A154" t="s">
        <v>315</v>
      </c>
      <c r="B154" t="s">
        <v>316</v>
      </c>
      <c r="C154" t="s">
        <v>308</v>
      </c>
      <c r="D154" s="1">
        <v>3574</v>
      </c>
      <c r="E154" s="11">
        <f>'adjusted numbers'!E154/'adjusted numbers'!D154</f>
        <v>0.96938077783995535</v>
      </c>
      <c r="F154" s="11">
        <f>'adjusted numbers'!F154/'adjusted numbers'!D154</f>
        <v>0.89276035254616704</v>
      </c>
      <c r="G154" s="1">
        <v>3496</v>
      </c>
      <c r="H154" s="11">
        <f>'adjusted numbers'!H154/'adjusted numbers'!G154</f>
        <v>0.96723155034324948</v>
      </c>
      <c r="I154" s="11">
        <f>'adjusted numbers'!I154/'adjusted numbers'!G154</f>
        <v>0.88623340961098396</v>
      </c>
      <c r="J154" s="1">
        <v>3391</v>
      </c>
      <c r="K154" s="11">
        <f>'adjusted numbers'!K154/'adjusted numbers'!J154</f>
        <v>0.95060654674137435</v>
      </c>
      <c r="L154" s="11">
        <f>'adjusted numbers'!L154/'adjusted numbers'!J154</f>
        <v>0.84539486877027459</v>
      </c>
      <c r="M154" s="1">
        <v>3292</v>
      </c>
      <c r="N154" s="11">
        <f>'adjusted numbers'!N154/'adjusted numbers'!M154</f>
        <v>0.9459968712029162</v>
      </c>
      <c r="O154" s="11">
        <f>'adjusted numbers'!O154/'adjusted numbers'!M154</f>
        <v>0.84940249088699915</v>
      </c>
      <c r="P154" s="1">
        <v>3237</v>
      </c>
      <c r="Q154" s="11">
        <f>'adjusted numbers'!Q154/'adjusted numbers'!P154</f>
        <v>0.94269387000000004</v>
      </c>
      <c r="R154" s="11">
        <f>'adjusted numbers'!R154/'adjusted numbers'!P154</f>
        <v>0.8475440500000001</v>
      </c>
      <c r="S154" s="1">
        <v>3244</v>
      </c>
      <c r="T154" s="11">
        <f>'adjusted numbers'!T154/'adjusted numbers'!S154</f>
        <v>0.93850185000000008</v>
      </c>
      <c r="U154" s="11">
        <f>'adjusted numbers'!U154/'adjusted numbers'!S154</f>
        <v>0.83199754999999997</v>
      </c>
      <c r="V154" s="1">
        <v>3397</v>
      </c>
      <c r="W154" s="11">
        <f>'adjusted numbers'!W154/'adjusted numbers'!V154</f>
        <v>0.94415658999999996</v>
      </c>
      <c r="X154" s="11">
        <f>'adjusted numbers'!X154/'adjusted numbers'!V154</f>
        <v>0.84368555000000012</v>
      </c>
      <c r="Y154" s="1">
        <v>3385</v>
      </c>
      <c r="Z154" s="11">
        <f>'adjusted numbers'!Z154/'adjusted numbers'!Y154</f>
        <v>0.94023630999999996</v>
      </c>
      <c r="AA154" s="11">
        <f>'adjusted numbers'!AA154/'adjusted numbers'!Y154</f>
        <v>0.87518459999999998</v>
      </c>
      <c r="AB154" s="1">
        <v>3555</v>
      </c>
      <c r="AC154" s="11">
        <f>'adjusted numbers'!AC154/'adjusted numbers'!AB154</f>
        <v>0.9499859100000001</v>
      </c>
      <c r="AD154" s="11">
        <f>'adjusted numbers'!AD154/'adjusted numbers'!AB154</f>
        <v>0.90126580000000001</v>
      </c>
      <c r="AE154" s="1">
        <v>3634</v>
      </c>
      <c r="AF154" s="11">
        <f>'adjusted numbers'!AF154/'adjusted numbers'!AE154</f>
        <v>0.95781506000000005</v>
      </c>
      <c r="AG154" s="11">
        <f>'adjusted numbers'!AG154/'adjusted numbers'!AE154</f>
        <v>0.9060263999999999</v>
      </c>
      <c r="AH154" s="1">
        <f t="shared" si="20"/>
        <v>3375.8571428571427</v>
      </c>
    </row>
    <row r="155" spans="1:34" s="4" customFormat="1" x14ac:dyDescent="0.25">
      <c r="A155" s="4" t="s">
        <v>453</v>
      </c>
      <c r="B155" s="4" t="s">
        <v>433</v>
      </c>
      <c r="C155" t="s">
        <v>308</v>
      </c>
      <c r="D155" s="5">
        <f>SUM(D150:D154)</f>
        <v>16281.5</v>
      </c>
      <c r="E155" s="11">
        <f>'adjusted numbers'!E155/'adjusted numbers'!D155</f>
        <v>0.95188910726898635</v>
      </c>
      <c r="F155" s="11">
        <f>'adjusted numbers'!F155/'adjusted numbers'!D155</f>
        <v>0.86019608144212767</v>
      </c>
      <c r="G155" s="5">
        <f t="shared" ref="G155:AE155" si="23">SUM(G150:G154)</f>
        <v>16107</v>
      </c>
      <c r="H155" s="11">
        <f>'adjusted numbers'!H155/'adjusted numbers'!G155</f>
        <v>0.89391334202520656</v>
      </c>
      <c r="I155" s="11">
        <f>'adjusted numbers'!I155/'adjusted numbers'!G155</f>
        <v>0.78594232321350965</v>
      </c>
      <c r="J155" s="5">
        <f t="shared" si="23"/>
        <v>15512.5</v>
      </c>
      <c r="K155" s="11">
        <f>'adjusted numbers'!K155/'adjusted numbers'!J155</f>
        <v>0.94378574697824336</v>
      </c>
      <c r="L155" s="11">
        <f>'adjusted numbers'!L155/'adjusted numbers'!J155</f>
        <v>0.84264499597099118</v>
      </c>
      <c r="M155" s="5">
        <f t="shared" si="23"/>
        <v>15153.5</v>
      </c>
      <c r="N155" s="11">
        <f>'adjusted numbers'!N155/'adjusted numbers'!M155</f>
        <v>0.93194836836374451</v>
      </c>
      <c r="O155" s="11">
        <f>'adjusted numbers'!O155/'adjusted numbers'!M155</f>
        <v>0.83434130728874523</v>
      </c>
      <c r="P155" s="5">
        <f t="shared" si="23"/>
        <v>14943</v>
      </c>
      <c r="Q155" s="11">
        <f>'adjusted numbers'!Q155/'adjusted numbers'!P155</f>
        <v>0.93572911596265795</v>
      </c>
      <c r="R155" s="11">
        <f>'adjusted numbers'!R155/'adjusted numbers'!P155</f>
        <v>0.82915079074148423</v>
      </c>
      <c r="S155" s="5">
        <f t="shared" si="23"/>
        <v>15104</v>
      </c>
      <c r="T155" s="11">
        <f>'adjusted numbers'!T155/'adjusted numbers'!S155</f>
        <v>0.93191869422537077</v>
      </c>
      <c r="U155" s="11">
        <f>'adjusted numbers'!U155/'adjusted numbers'!S155</f>
        <v>0.81888902959480936</v>
      </c>
      <c r="V155" s="5">
        <f t="shared" si="23"/>
        <v>15694</v>
      </c>
      <c r="W155" s="11">
        <f>'adjusted numbers'!W155/'adjusted numbers'!V155</f>
        <v>0.94692238555307762</v>
      </c>
      <c r="X155" s="11">
        <f>'adjusted numbers'!X155/'adjusted numbers'!V155</f>
        <v>0.8675927153816746</v>
      </c>
      <c r="Y155" s="5">
        <f t="shared" si="23"/>
        <v>16029</v>
      </c>
      <c r="Z155" s="11">
        <f>'adjusted numbers'!Z155/'adjusted numbers'!Y155</f>
        <v>0.95218044070933927</v>
      </c>
      <c r="AA155" s="11">
        <f>'adjusted numbers'!AA155/'adjusted numbers'!Y155</f>
        <v>0.89475327125834425</v>
      </c>
      <c r="AB155" s="5">
        <f t="shared" si="23"/>
        <v>16344</v>
      </c>
      <c r="AC155" s="11">
        <f>'adjusted numbers'!AC155/'adjusted numbers'!AB155</f>
        <v>0.95485805080518849</v>
      </c>
      <c r="AD155" s="11">
        <f>'adjusted numbers'!AD155/'adjusted numbers'!AB155</f>
        <v>0.90464389742719042</v>
      </c>
      <c r="AE155" s="5">
        <f t="shared" si="23"/>
        <v>16907</v>
      </c>
      <c r="AF155" s="11">
        <f>'adjusted numbers'!AF155/'adjusted numbers'!AE155</f>
        <v>0.96108117656473646</v>
      </c>
      <c r="AG155" s="11">
        <f>'adjusted numbers'!AG155/'adjusted numbers'!AE155</f>
        <v>0.91329034087360261</v>
      </c>
      <c r="AH155" s="1">
        <f t="shared" si="20"/>
        <v>15542.214285714286</v>
      </c>
    </row>
    <row r="156" spans="1:34" x14ac:dyDescent="0.25">
      <c r="A156" t="s">
        <v>317</v>
      </c>
      <c r="B156" t="s">
        <v>318</v>
      </c>
      <c r="C156" t="s">
        <v>319</v>
      </c>
      <c r="D156" s="1">
        <v>2773</v>
      </c>
      <c r="E156" s="11">
        <f>'adjusted numbers'!E156/'adjusted numbers'!D156</f>
        <v>0.874</v>
      </c>
      <c r="F156" s="11">
        <f>'adjusted numbers'!F156/'adjusted numbers'!D156</f>
        <v>0.6944999999999999</v>
      </c>
      <c r="G156" s="1">
        <v>2728</v>
      </c>
      <c r="H156" s="11">
        <f>'adjusted numbers'!H156/'adjusted numbers'!G156</f>
        <v>0.87679999999999991</v>
      </c>
      <c r="I156" s="11">
        <f>'adjusted numbers'!I156/'adjusted numbers'!G156</f>
        <v>0.71</v>
      </c>
      <c r="J156" s="1">
        <v>2671</v>
      </c>
      <c r="K156" s="11">
        <f>'adjusted numbers'!K156/'adjusted numbers'!J156</f>
        <v>0.85159999999999991</v>
      </c>
      <c r="L156" s="11">
        <f>'adjusted numbers'!L156/'adjusted numbers'!J156</f>
        <v>0.67249999999999999</v>
      </c>
      <c r="M156" s="1">
        <v>2619</v>
      </c>
      <c r="N156" s="11">
        <f>'adjusted numbers'!N156/'adjusted numbers'!M156</f>
        <v>0.84670000000000012</v>
      </c>
      <c r="O156" s="11">
        <f>'adjusted numbers'!O156/'adjusted numbers'!M156</f>
        <v>0.68300000000000005</v>
      </c>
      <c r="P156" s="1">
        <v>2644</v>
      </c>
      <c r="Q156" s="11">
        <f>'adjusted numbers'!Q156/'adjusted numbers'!P156</f>
        <v>0.84591529999999993</v>
      </c>
      <c r="R156" s="11">
        <f>'adjusted numbers'!R156/'adjusted numbers'!P156</f>
        <v>0.69194405000000003</v>
      </c>
      <c r="S156" s="1">
        <v>2658</v>
      </c>
      <c r="T156" s="11">
        <f>'adjusted numbers'!T156/'adjusted numbers'!S156</f>
        <v>0.86173816999999997</v>
      </c>
      <c r="U156" s="11">
        <f>'adjusted numbers'!U156/'adjusted numbers'!S156</f>
        <v>0.71237775000000003</v>
      </c>
      <c r="V156" s="1">
        <v>2816</v>
      </c>
      <c r="W156" s="11">
        <f>'adjusted numbers'!W156/'adjusted numbers'!V156</f>
        <v>0.89410504999999996</v>
      </c>
      <c r="X156" s="11">
        <f>'adjusted numbers'!X156/'adjusted numbers'!V156</f>
        <v>0.76846585000000001</v>
      </c>
      <c r="Y156" s="1">
        <v>2774</v>
      </c>
      <c r="Z156" s="11">
        <f>'adjusted numbers'!Z156/'adjusted numbers'!Y156</f>
        <v>0.91369860999999997</v>
      </c>
      <c r="AA156" s="11">
        <f>'adjusted numbers'!AA156/'adjusted numbers'!Y156</f>
        <v>0.81723139999999994</v>
      </c>
      <c r="AB156" s="1">
        <v>2912</v>
      </c>
      <c r="AC156" s="11">
        <f>'adjusted numbers'!AC156/'adjusted numbers'!AB156</f>
        <v>0.92163458000000009</v>
      </c>
      <c r="AD156" s="11">
        <f>'adjusted numbers'!AD156/'adjusted numbers'!AB156</f>
        <v>0.828125</v>
      </c>
      <c r="AE156" s="1">
        <v>2959</v>
      </c>
      <c r="AF156" s="11">
        <f>'adjusted numbers'!AF156/'adjusted numbers'!AE156</f>
        <v>0.93683676000000005</v>
      </c>
      <c r="AG156" s="11">
        <f>'adjusted numbers'!AG156/'adjusted numbers'!AE156</f>
        <v>0.86498814999999996</v>
      </c>
      <c r="AH156" s="1">
        <f t="shared" si="20"/>
        <v>2701.2857142857142</v>
      </c>
    </row>
    <row r="157" spans="1:34" x14ac:dyDescent="0.25">
      <c r="A157" t="s">
        <v>320</v>
      </c>
      <c r="B157" t="s">
        <v>321</v>
      </c>
      <c r="C157" t="s">
        <v>319</v>
      </c>
      <c r="D157" s="1">
        <v>6481</v>
      </c>
      <c r="E157" s="11">
        <f>'adjusted numbers'!E157/'adjusted numbers'!D157</f>
        <v>0.90866009875019305</v>
      </c>
      <c r="F157" s="11">
        <f>'adjusted numbers'!F157/'adjusted numbers'!D157</f>
        <v>0.7744706835364914</v>
      </c>
      <c r="G157" s="1">
        <v>12827</v>
      </c>
      <c r="H157" s="11">
        <f>'adjusted numbers'!H157/'adjusted numbers'!G157</f>
        <v>0.88005175021439175</v>
      </c>
      <c r="I157" s="11">
        <f>'adjusted numbers'!I157/'adjusted numbers'!G157</f>
        <v>0.72190348483667288</v>
      </c>
      <c r="J157" s="1">
        <v>10602</v>
      </c>
      <c r="K157" s="11">
        <f>'adjusted numbers'!K157/'adjusted numbers'!J157</f>
        <v>0.88024467081682711</v>
      </c>
      <c r="L157" s="11">
        <f>'adjusted numbers'!L157/'adjusted numbers'!J157</f>
        <v>0.74488096585549901</v>
      </c>
      <c r="M157" s="1">
        <v>10501</v>
      </c>
      <c r="N157" s="11">
        <f>'adjusted numbers'!N157/'adjusted numbers'!M157</f>
        <v>0.84370888486810769</v>
      </c>
      <c r="O157" s="11">
        <f>'adjusted numbers'!O157/'adjusted numbers'!M157</f>
        <v>0.69591324635748941</v>
      </c>
      <c r="P157" s="1">
        <v>13347</v>
      </c>
      <c r="Q157" s="11">
        <f>'adjusted numbers'!Q157/'adjusted numbers'!P157</f>
        <v>0.81517941999999999</v>
      </c>
      <c r="R157" s="11">
        <f>'adjusted numbers'!R157/'adjusted numbers'!P157</f>
        <v>0.67629430000000001</v>
      </c>
      <c r="S157" s="1">
        <v>13536</v>
      </c>
      <c r="T157" s="11">
        <f>'adjusted numbers'!T157/'adjusted numbers'!S157</f>
        <v>0.82163859999999989</v>
      </c>
      <c r="U157" s="11">
        <f>'adjusted numbers'!U157/'adjusted numbers'!S157</f>
        <v>0.66991724999999991</v>
      </c>
      <c r="V157" s="1">
        <v>13802</v>
      </c>
      <c r="W157" s="11">
        <f>'adjusted numbers'!W157/'adjusted numbers'!V157</f>
        <v>0.8600000000000001</v>
      </c>
      <c r="X157" s="11">
        <f>'adjusted numbers'!X157/'adjusted numbers'!V157</f>
        <v>0.72199999999999998</v>
      </c>
      <c r="Y157" s="1">
        <v>13672</v>
      </c>
      <c r="Z157" s="11">
        <f>'adjusted numbers'!Z157/'adjusted numbers'!Y157</f>
        <v>0.88244584999999987</v>
      </c>
      <c r="AA157" s="11">
        <f>'adjusted numbers'!AA157/'adjusted numbers'!Y157</f>
        <v>0.76667639999999981</v>
      </c>
      <c r="AB157" s="1">
        <v>14272</v>
      </c>
      <c r="AC157" s="11">
        <f>'adjusted numbers'!AC157/'adjusted numbers'!AB157</f>
        <v>0.86448293999999992</v>
      </c>
      <c r="AD157" s="11">
        <f>'adjusted numbers'!AD157/'adjusted numbers'!AB157</f>
        <v>0.75353839999999994</v>
      </c>
      <c r="AE157" s="1">
        <v>15206</v>
      </c>
      <c r="AF157" s="11">
        <f>'adjusted numbers'!AF157/'adjusted numbers'!AE157</f>
        <v>0.87966594000000009</v>
      </c>
      <c r="AG157" s="11">
        <f>'adjusted numbers'!AG157/'adjusted numbers'!AE157</f>
        <v>0.79014865000000012</v>
      </c>
      <c r="AH157" s="1">
        <f t="shared" si="20"/>
        <v>11585.142857142857</v>
      </c>
    </row>
    <row r="158" spans="1:34" x14ac:dyDescent="0.25">
      <c r="A158" t="s">
        <v>322</v>
      </c>
      <c r="B158" t="s">
        <v>323</v>
      </c>
      <c r="C158" t="s">
        <v>319</v>
      </c>
      <c r="D158" s="1">
        <v>7159</v>
      </c>
      <c r="E158" s="11">
        <f>'adjusted numbers'!E158/'adjusted numbers'!D158</f>
        <v>0.9586342924989526</v>
      </c>
      <c r="F158" s="11">
        <f>'adjusted numbers'!F158/'adjusted numbers'!D158</f>
        <v>0.88767725939376996</v>
      </c>
      <c r="G158" s="1">
        <v>7686</v>
      </c>
      <c r="H158" s="11">
        <f>'adjusted numbers'!H158/'adjusted numbers'!G158</f>
        <v>0.9500541894353367</v>
      </c>
      <c r="I158" s="11">
        <f>'adjusted numbers'!I158/'adjusted numbers'!G158</f>
        <v>0.87043006765547748</v>
      </c>
      <c r="J158" s="1">
        <v>8465</v>
      </c>
      <c r="K158" s="11">
        <f>'adjusted numbers'!K158/'adjusted numbers'!J158</f>
        <v>0.94401629060838721</v>
      </c>
      <c r="L158" s="11">
        <f>'adjusted numbers'!L158/'adjusted numbers'!J158</f>
        <v>0.86250318960425254</v>
      </c>
      <c r="M158" s="1">
        <v>8159</v>
      </c>
      <c r="N158" s="11">
        <f>'adjusted numbers'!N158/'adjusted numbers'!M158</f>
        <v>0.92840979286677272</v>
      </c>
      <c r="O158" s="11">
        <f>'adjusted numbers'!O158/'adjusted numbers'!M158</f>
        <v>0.853429954651305</v>
      </c>
      <c r="P158" s="1">
        <v>7985</v>
      </c>
      <c r="Q158" s="11">
        <f>'adjusted numbers'!Q158/'adjusted numbers'!P158</f>
        <v>0.92057604000000004</v>
      </c>
      <c r="R158" s="11">
        <f>'adjusted numbers'!R158/'adjusted numbers'!P158</f>
        <v>0.84289289999999994</v>
      </c>
      <c r="S158" s="1">
        <v>8088</v>
      </c>
      <c r="T158" s="11">
        <f>'adjusted numbers'!T158/'adjusted numbers'!S158</f>
        <v>0.92929026999999997</v>
      </c>
      <c r="U158" s="11">
        <f>'adjusted numbers'!U158/'adjusted numbers'!S158</f>
        <v>0.85713400000000006</v>
      </c>
      <c r="V158" s="1">
        <v>8988</v>
      </c>
      <c r="W158" s="11">
        <f>'adjusted numbers'!W158/'adjusted numbers'!V158</f>
        <v>0.93255451000000011</v>
      </c>
      <c r="X158" s="11">
        <f>'adjusted numbers'!X158/'adjusted numbers'!V158</f>
        <v>0.86092570000000002</v>
      </c>
      <c r="Y158" s="1">
        <v>8959</v>
      </c>
      <c r="Z158" s="11">
        <f>'adjusted numbers'!Z158/'adjusted numbers'!Y158</f>
        <v>0.95069760000000014</v>
      </c>
      <c r="AA158" s="11">
        <f>'adjusted numbers'!AA158/'adjusted numbers'!Y158</f>
        <v>0.89251030000000009</v>
      </c>
      <c r="AB158" s="1">
        <v>8871</v>
      </c>
      <c r="AC158" s="11">
        <f>'adjusted numbers'!AC158/'adjusted numbers'!AB158</f>
        <v>0.94973510000000005</v>
      </c>
      <c r="AD158" s="11">
        <f>'adjusted numbers'!AD158/'adjusted numbers'!AB158</f>
        <v>0.89020405000000002</v>
      </c>
      <c r="AE158" s="1">
        <v>9161</v>
      </c>
      <c r="AF158" s="11">
        <f>'adjusted numbers'!AF158/'adjusted numbers'!AE158</f>
        <v>0.95843245999999993</v>
      </c>
      <c r="AG158" s="11">
        <f>'adjusted numbers'!AG158/'adjusted numbers'!AE158</f>
        <v>0.90639664999999991</v>
      </c>
      <c r="AH158" s="1">
        <f t="shared" si="20"/>
        <v>8075.7142857142853</v>
      </c>
    </row>
    <row r="159" spans="1:34" x14ac:dyDescent="0.25">
      <c r="A159" t="s">
        <v>324</v>
      </c>
      <c r="B159" t="s">
        <v>325</v>
      </c>
      <c r="C159" t="s">
        <v>319</v>
      </c>
      <c r="D159" s="1">
        <v>3585</v>
      </c>
      <c r="E159" s="11">
        <f>'adjusted numbers'!E159/'adjusted numbers'!D159</f>
        <v>0.94284817294281709</v>
      </c>
      <c r="F159" s="11">
        <f>'adjusted numbers'!F159/'adjusted numbers'!D159</f>
        <v>0.84124463040446307</v>
      </c>
      <c r="G159" s="1">
        <v>3480</v>
      </c>
      <c r="H159" s="11">
        <f>'adjusted numbers'!H159/'adjusted numbers'!G159</f>
        <v>0.94474948275862047</v>
      </c>
      <c r="I159" s="11">
        <f>'adjusted numbers'!I159/'adjusted numbers'!G159</f>
        <v>0.85658836206896549</v>
      </c>
      <c r="J159" s="1">
        <v>3335</v>
      </c>
      <c r="K159" s="11">
        <f>'adjusted numbers'!K159/'adjusted numbers'!J159</f>
        <v>0.93389061469265355</v>
      </c>
      <c r="L159" s="11">
        <f>'adjusted numbers'!L159/'adjusted numbers'!J159</f>
        <v>0.84106866566716643</v>
      </c>
      <c r="M159" s="1">
        <v>3332</v>
      </c>
      <c r="N159" s="11">
        <f>'adjusted numbers'!N159/'adjusted numbers'!M159</f>
        <v>0.92734117647058834</v>
      </c>
      <c r="O159" s="11">
        <f>'adjusted numbers'!O159/'adjusted numbers'!M159</f>
        <v>0.84718007202881151</v>
      </c>
      <c r="P159" s="1">
        <v>3265</v>
      </c>
      <c r="Q159" s="11">
        <f>'adjusted numbers'!Q159/'adjusted numbers'!P159</f>
        <v>0.92067383000000003</v>
      </c>
      <c r="R159" s="11">
        <f>'adjusted numbers'!R159/'adjusted numbers'!P159</f>
        <v>0.8387443</v>
      </c>
      <c r="S159" s="1">
        <v>3316</v>
      </c>
      <c r="T159" s="11">
        <f>'adjusted numbers'!T159/'adjusted numbers'!S159</f>
        <v>0.92991558000000007</v>
      </c>
      <c r="U159" s="11">
        <f>'adjusted numbers'!U159/'adjusted numbers'!S159</f>
        <v>0.85373949999999998</v>
      </c>
      <c r="V159" s="1">
        <v>3477</v>
      </c>
      <c r="W159" s="11">
        <f>'adjusted numbers'!W159/'adjusted numbers'!V159</f>
        <v>0.93630000000000002</v>
      </c>
      <c r="X159" s="11">
        <f>'adjusted numbers'!X159/'adjusted numbers'!V159</f>
        <v>0.8650000000000001</v>
      </c>
      <c r="Y159" s="1">
        <v>3462</v>
      </c>
      <c r="Z159" s="11">
        <f>'adjusted numbers'!Z159/'adjusted numbers'!Y159</f>
        <v>0.94750000000000012</v>
      </c>
      <c r="AA159" s="11">
        <f>'adjusted numbers'!AA159/'adjusted numbers'!Y159</f>
        <v>0.88450000000000006</v>
      </c>
      <c r="AB159" s="1">
        <v>3440</v>
      </c>
      <c r="AC159" s="11">
        <f>'adjusted numbers'!AC159/'adjusted numbers'!AB159</f>
        <v>0.94709302000000006</v>
      </c>
      <c r="AD159" s="11">
        <f>'adjusted numbers'!AD159/'adjusted numbers'!AB159</f>
        <v>0.87848835000000003</v>
      </c>
      <c r="AE159" s="1">
        <v>3603</v>
      </c>
      <c r="AF159" s="11">
        <f>'adjusted numbers'!AF159/'adjusted numbers'!AE159</f>
        <v>0.95162362999999994</v>
      </c>
      <c r="AG159" s="11">
        <f>'adjusted numbers'!AG159/'adjusted numbers'!AE159</f>
        <v>0.88412435</v>
      </c>
      <c r="AH159" s="1">
        <f t="shared" si="20"/>
        <v>3398.5714285714284</v>
      </c>
    </row>
    <row r="160" spans="1:34" x14ac:dyDescent="0.25">
      <c r="A160" t="s">
        <v>326</v>
      </c>
      <c r="B160" t="s">
        <v>327</v>
      </c>
      <c r="C160" t="s">
        <v>319</v>
      </c>
      <c r="D160" s="1">
        <v>2084</v>
      </c>
      <c r="E160" s="11">
        <f>'adjusted numbers'!E160/'adjusted numbers'!D160</f>
        <v>0.93140000000000001</v>
      </c>
      <c r="F160" s="11">
        <f>'adjusted numbers'!F160/'adjusted numbers'!D160</f>
        <v>0.81900000000000006</v>
      </c>
      <c r="G160" s="1">
        <v>2002</v>
      </c>
      <c r="H160" s="11">
        <f>'adjusted numbers'!H160/'adjusted numbers'!G160</f>
        <v>0.93840000000000001</v>
      </c>
      <c r="I160" s="11">
        <f>'adjusted numbers'!I160/'adjusted numbers'!G160</f>
        <v>0.83050000000000002</v>
      </c>
      <c r="J160" s="1">
        <v>1752</v>
      </c>
      <c r="K160" s="11">
        <f>'adjusted numbers'!K160/'adjusted numbers'!J160</f>
        <v>0.93321872146118734</v>
      </c>
      <c r="L160" s="11">
        <f>'adjusted numbers'!L160/'adjusted numbers'!J160</f>
        <v>0.83488812785388145</v>
      </c>
      <c r="M160" s="1">
        <v>976</v>
      </c>
      <c r="N160" s="11">
        <f>'adjusted numbers'!N160/'adjusted numbers'!M160</f>
        <v>0.92579999999999996</v>
      </c>
      <c r="O160" s="11">
        <f>'adjusted numbers'!O160/'adjusted numbers'!M160</f>
        <v>0.83450000000000002</v>
      </c>
      <c r="P160" s="1">
        <v>1560</v>
      </c>
      <c r="Q160" s="11">
        <f>'adjusted numbers'!Q160/'adjusted numbers'!P160</f>
        <v>0.92237181999999984</v>
      </c>
      <c r="R160" s="11">
        <f>'adjusted numbers'!R160/'adjusted numbers'!P160</f>
        <v>0.82660259999999985</v>
      </c>
      <c r="S160" s="1">
        <v>1653</v>
      </c>
      <c r="T160" s="11">
        <f>'adjusted numbers'!T160/'adjusted numbers'!S160</f>
        <v>0.91445852999999999</v>
      </c>
      <c r="U160" s="11">
        <f>'adjusted numbers'!U160/'adjusted numbers'!S160</f>
        <v>0.8294011</v>
      </c>
      <c r="V160" s="1">
        <v>1647</v>
      </c>
      <c r="W160" s="11">
        <f>'adjusted numbers'!W160/'adjusted numbers'!V160</f>
        <v>0.93454769000000004</v>
      </c>
      <c r="X160" s="11">
        <f>'adjusted numbers'!X160/'adjusted numbers'!V160</f>
        <v>0.84244079999999999</v>
      </c>
      <c r="Y160" s="1">
        <v>1770</v>
      </c>
      <c r="Z160" s="11">
        <f>'adjusted numbers'!Z160/'adjusted numbers'!Y160</f>
        <v>0.93355935999999995</v>
      </c>
      <c r="AA160" s="11">
        <f>'adjusted numbers'!AA160/'adjusted numbers'!Y160</f>
        <v>0.86384185000000002</v>
      </c>
      <c r="AB160" s="1">
        <v>1757</v>
      </c>
      <c r="AC160" s="11">
        <f>'adjusted numbers'!AC160/'adjusted numbers'!AB160</f>
        <v>0.94940239000000004</v>
      </c>
      <c r="AD160" s="11">
        <f>'adjusted numbers'!AD160/'adjusted numbers'!AB160</f>
        <v>0.87820150000000008</v>
      </c>
      <c r="AE160" s="1">
        <v>1844</v>
      </c>
      <c r="AF160" s="11">
        <f>'adjusted numbers'!AF160/'adjusted numbers'!AE160</f>
        <v>0.94761388999999996</v>
      </c>
      <c r="AG160" s="11">
        <f>'adjusted numbers'!AG160/'adjusted numbers'!AE160</f>
        <v>0.88828635</v>
      </c>
      <c r="AH160" s="1">
        <f t="shared" si="20"/>
        <v>1667.7142857142858</v>
      </c>
    </row>
    <row r="161" spans="1:34" s="4" customFormat="1" x14ac:dyDescent="0.25">
      <c r="A161" s="4" t="s">
        <v>457</v>
      </c>
      <c r="B161" s="4" t="s">
        <v>433</v>
      </c>
      <c r="C161" t="s">
        <v>319</v>
      </c>
      <c r="D161" s="5">
        <f>SUM(D156:D160)</f>
        <v>22082</v>
      </c>
      <c r="E161" s="11">
        <f>'adjusted numbers'!E161/'adjusted numbers'!D161</f>
        <v>0.9282057467620688</v>
      </c>
      <c r="F161" s="11">
        <f>'adjusted numbers'!F161/'adjusted numbers'!D161</f>
        <v>0.81617301421972654</v>
      </c>
      <c r="G161" s="5">
        <f t="shared" ref="G161:AE161" si="24">SUM(G156:G160)</f>
        <v>28723</v>
      </c>
      <c r="H161" s="11">
        <f>'adjusted numbers'!H161/'adjusted numbers'!G161</f>
        <v>0.91038038157574075</v>
      </c>
      <c r="I161" s="11">
        <f>'adjusted numbers'!I161/'adjusted numbers'!G161</f>
        <v>0.78440448421125941</v>
      </c>
      <c r="J161" s="5">
        <f t="shared" si="24"/>
        <v>26825</v>
      </c>
      <c r="K161" s="11">
        <f>'adjusted numbers'!K161/'adjusted numbers'!J161</f>
        <v>0.90764584902143508</v>
      </c>
      <c r="L161" s="11">
        <f>'adjusted numbers'!L161/'adjusted numbers'!J161</f>
        <v>0.79262825722273988</v>
      </c>
      <c r="M161" s="5">
        <f t="shared" si="24"/>
        <v>25587</v>
      </c>
      <c r="N161" s="11">
        <f>'adjusted numbers'!N161/'adjusted numbers'!M161</f>
        <v>0.88504597647242733</v>
      </c>
      <c r="O161" s="11">
        <f>'adjusted numbers'!O161/'adjusted numbers'!M161</f>
        <v>0.76980392386758889</v>
      </c>
      <c r="P161" s="5">
        <f t="shared" si="24"/>
        <v>28801</v>
      </c>
      <c r="Q161" s="11">
        <f>'adjusted numbers'!Q161/'adjusted numbers'!P161</f>
        <v>0.86498731104788029</v>
      </c>
      <c r="R161" s="11">
        <f>'adjusted numbers'!R161/'adjusted numbers'!P161</f>
        <v>0.75047741718343119</v>
      </c>
      <c r="S161" s="5">
        <f t="shared" si="24"/>
        <v>29251</v>
      </c>
      <c r="T161" s="11">
        <f>'adjusted numbers'!T161/'adjusted numbers'!S161</f>
        <v>0.87256845450035903</v>
      </c>
      <c r="U161" s="11">
        <f>'adjusted numbers'!U161/'adjusted numbers'!S161</f>
        <v>0.75539297623329116</v>
      </c>
      <c r="V161" s="5">
        <f t="shared" si="24"/>
        <v>30730</v>
      </c>
      <c r="W161" s="11">
        <f>'adjusted numbers'!W161/'adjusted numbers'!V161</f>
        <v>0.89697477715945328</v>
      </c>
      <c r="X161" s="11">
        <f>'adjusted numbers'!X161/'adjusted numbers'!V161</f>
        <v>0.78952648951513182</v>
      </c>
      <c r="Y161" s="5">
        <f t="shared" si="24"/>
        <v>30637</v>
      </c>
      <c r="Z161" s="11">
        <f>'adjusted numbers'!Z161/'adjusted numbers'!Y161</f>
        <v>0.91553822080947855</v>
      </c>
      <c r="AA161" s="11">
        <f>'adjusted numbers'!AA161/'adjusted numbers'!Y161</f>
        <v>0.8269784409896529</v>
      </c>
      <c r="AB161" s="5">
        <f t="shared" si="24"/>
        <v>31252</v>
      </c>
      <c r="AC161" s="11">
        <f>'adjusted numbers'!AC161/'adjusted numbers'!AB161</f>
        <v>0.90787471127511832</v>
      </c>
      <c r="AD161" s="11">
        <f>'adjusted numbers'!AD161/'adjusted numbers'!AB161</f>
        <v>0.82004352143382819</v>
      </c>
      <c r="AE161" s="5">
        <f t="shared" si="24"/>
        <v>32773</v>
      </c>
      <c r="AF161" s="11">
        <f>'adjusted numbers'!AF161/'adjusted numbers'!AE161</f>
        <v>0.91857931756598421</v>
      </c>
      <c r="AG161" s="11">
        <f>'adjusted numbers'!AG161/'adjusted numbers'!AE161</f>
        <v>0.84525371741525035</v>
      </c>
      <c r="AH161" s="1">
        <f t="shared" si="20"/>
        <v>27428.428571428572</v>
      </c>
    </row>
    <row r="162" spans="1:34" x14ac:dyDescent="0.25">
      <c r="A162" t="s">
        <v>328</v>
      </c>
      <c r="B162" t="s">
        <v>329</v>
      </c>
      <c r="C162" t="s">
        <v>330</v>
      </c>
      <c r="D162" s="1">
        <v>5446</v>
      </c>
      <c r="E162" s="11">
        <f>'adjusted numbers'!E162/'adjusted numbers'!D162</f>
        <v>0.96236825192802034</v>
      </c>
      <c r="F162" s="11">
        <f>'adjusted numbers'!F162/'adjusted numbers'!D162</f>
        <v>0.87928396988615498</v>
      </c>
      <c r="G162" s="1">
        <v>6074</v>
      </c>
      <c r="H162" s="11">
        <f>'adjusted numbers'!H162/'adjusted numbers'!G162</f>
        <v>0.95704853473822848</v>
      </c>
      <c r="I162" s="11">
        <f>'adjusted numbers'!I162/'adjusted numbers'!G162</f>
        <v>0.87564553836022396</v>
      </c>
      <c r="J162" s="1">
        <v>6327</v>
      </c>
      <c r="K162" s="11">
        <f>'adjusted numbers'!K162/'adjusted numbers'!J162</f>
        <v>0.93754964438122368</v>
      </c>
      <c r="L162" s="11">
        <f>'adjusted numbers'!L162/'adjusted numbers'!J162</f>
        <v>0.81873707918444794</v>
      </c>
      <c r="M162" s="1">
        <v>5801</v>
      </c>
      <c r="N162" s="11">
        <f>'adjusted numbers'!N162/'adjusted numbers'!M162</f>
        <v>0.92256860886054171</v>
      </c>
      <c r="O162" s="11">
        <f>'adjusted numbers'!O162/'adjusted numbers'!M162</f>
        <v>0.82896061023961409</v>
      </c>
      <c r="P162" s="1">
        <v>5343</v>
      </c>
      <c r="Q162" s="11">
        <f>'adjusted numbers'!Q162/'adjusted numbers'!P162</f>
        <v>0.90842229000000008</v>
      </c>
      <c r="R162" s="11">
        <f>'adjusted numbers'!R162/'adjusted numbers'!P162</f>
        <v>0.81115480000000006</v>
      </c>
      <c r="S162" s="1">
        <v>3688</v>
      </c>
      <c r="T162" s="11">
        <f>'adjusted numbers'!T162/'adjusted numbers'!S162</f>
        <v>0.92255969999999998</v>
      </c>
      <c r="U162" s="11">
        <f>'adjusted numbers'!U162/'adjusted numbers'!S162</f>
        <v>0.79663779999999995</v>
      </c>
      <c r="V162" s="1">
        <v>5813</v>
      </c>
      <c r="W162" s="11">
        <f>'adjusted numbers'!W162/'adjusted numbers'!V162</f>
        <v>0.94400483000000002</v>
      </c>
      <c r="X162" s="11">
        <f>'adjusted numbers'!X162/'adjusted numbers'!V162</f>
        <v>0.87347325000000009</v>
      </c>
      <c r="Y162" s="1">
        <v>6031</v>
      </c>
      <c r="Z162" s="11">
        <f>'adjusted numbers'!Z162/'adjusted numbers'!Y162</f>
        <v>0.95809981999999994</v>
      </c>
      <c r="AA162" s="11">
        <f>'adjusted numbers'!AA162/'adjusted numbers'!Y162</f>
        <v>0.9133642500000001</v>
      </c>
      <c r="AB162" s="1">
        <v>6109</v>
      </c>
      <c r="AC162" s="11">
        <f>'adjusted numbers'!AC162/'adjusted numbers'!AB162</f>
        <v>0.95347848999999996</v>
      </c>
      <c r="AD162" s="11">
        <f>'adjusted numbers'!AD162/'adjusted numbers'!AB162</f>
        <v>0.90325745000000002</v>
      </c>
      <c r="AE162" s="1">
        <v>6391</v>
      </c>
      <c r="AF162" s="11">
        <f>'adjusted numbers'!AF162/'adjusted numbers'!AE162</f>
        <v>0.96878419999999987</v>
      </c>
      <c r="AG162" s="11">
        <f>'adjusted numbers'!AG162/'adjusted numbers'!AE162</f>
        <v>0.92857139999999994</v>
      </c>
      <c r="AH162" s="1">
        <f t="shared" si="20"/>
        <v>5498.8571428571431</v>
      </c>
    </row>
    <row r="163" spans="1:34" x14ac:dyDescent="0.25">
      <c r="A163" t="s">
        <v>331</v>
      </c>
      <c r="B163" t="s">
        <v>332</v>
      </c>
      <c r="C163" t="s">
        <v>330</v>
      </c>
      <c r="D163" s="1">
        <v>6290</v>
      </c>
      <c r="E163" s="11">
        <f>'adjusted numbers'!E163/'adjusted numbers'!D163</f>
        <v>0.9713687758346583</v>
      </c>
      <c r="F163" s="11">
        <f>'adjusted numbers'!F163/'adjusted numbers'!D163</f>
        <v>0.88661430842607347</v>
      </c>
      <c r="G163" s="1">
        <v>7539</v>
      </c>
      <c r="H163" s="11">
        <f>'adjusted numbers'!H163/'adjusted numbers'!G163</f>
        <v>0.96317093779015794</v>
      </c>
      <c r="I163" s="11">
        <f>'adjusted numbers'!I163/'adjusted numbers'!G163</f>
        <v>0.8865892028120439</v>
      </c>
      <c r="J163" s="1">
        <v>7364</v>
      </c>
      <c r="K163" s="11">
        <f>'adjusted numbers'!K163/'adjusted numbers'!J163</f>
        <v>0.95583117870722401</v>
      </c>
      <c r="L163" s="11">
        <f>'adjusted numbers'!L163/'adjusted numbers'!J163</f>
        <v>0.87579895437262356</v>
      </c>
      <c r="M163" s="1">
        <v>7236</v>
      </c>
      <c r="N163" s="11">
        <f>'adjusted numbers'!N163/'adjusted numbers'!M163</f>
        <v>0.9471374239911553</v>
      </c>
      <c r="O163" s="11">
        <f>'adjusted numbers'!O163/'adjusted numbers'!M163</f>
        <v>0.85990920398009951</v>
      </c>
      <c r="P163" s="1">
        <v>6694</v>
      </c>
      <c r="Q163" s="11">
        <f>'adjusted numbers'!Q163/'adjusted numbers'!P163</f>
        <v>0.93694358</v>
      </c>
      <c r="R163" s="11">
        <f>'adjusted numbers'!R163/'adjusted numbers'!P163</f>
        <v>0.85143414999999989</v>
      </c>
      <c r="S163" s="1">
        <v>6947</v>
      </c>
      <c r="T163" s="11">
        <f>'adjusted numbers'!T163/'adjusted numbers'!S163</f>
        <v>0.94840937000000003</v>
      </c>
      <c r="U163" s="11">
        <f>'adjusted numbers'!U163/'adjusted numbers'!S163</f>
        <v>0.86699294999999998</v>
      </c>
      <c r="V163" s="1">
        <v>7351</v>
      </c>
      <c r="W163" s="11">
        <f>'adjusted numbers'!W163/'adjusted numbers'!V163</f>
        <v>0.95905315000000013</v>
      </c>
      <c r="X163" s="11">
        <f>'adjusted numbers'!X163/'adjusted numbers'!V163</f>
        <v>0.89280369999999998</v>
      </c>
      <c r="Y163" s="1">
        <v>7219</v>
      </c>
      <c r="Z163" s="11">
        <f>'adjusted numbers'!Z163/'adjusted numbers'!Y163</f>
        <v>0.96402552999999991</v>
      </c>
      <c r="AA163" s="11">
        <f>'adjusted numbers'!AA163/'adjusted numbers'!Y163</f>
        <v>0.91300734999999988</v>
      </c>
      <c r="AB163" s="1">
        <v>7373</v>
      </c>
      <c r="AC163" s="11">
        <f>'adjusted numbers'!AC163/'adjusted numbers'!AB163</f>
        <v>0.97256203000000008</v>
      </c>
      <c r="AD163" s="11">
        <f>'adjusted numbers'!AD163/'adjusted numbers'!AB163</f>
        <v>0.94384915000000003</v>
      </c>
      <c r="AE163" s="1">
        <v>7893</v>
      </c>
      <c r="AF163" s="11">
        <f>'adjusted numbers'!AF163/'adjusted numbers'!AE163</f>
        <v>0.96505767999999992</v>
      </c>
      <c r="AG163" s="11">
        <f>'adjusted numbers'!AG163/'adjusted numbers'!AE163</f>
        <v>0.93114154999999998</v>
      </c>
      <c r="AH163" s="1">
        <f t="shared" si="20"/>
        <v>7060.1428571428569</v>
      </c>
    </row>
    <row r="164" spans="1:34" x14ac:dyDescent="0.25">
      <c r="A164" t="s">
        <v>333</v>
      </c>
      <c r="B164" t="s">
        <v>334</v>
      </c>
      <c r="C164" t="s">
        <v>330</v>
      </c>
      <c r="D164" s="1">
        <v>5560</v>
      </c>
      <c r="E164" s="11">
        <f>'adjusted numbers'!E164/'adjusted numbers'!D164</f>
        <v>0.83798399280575531</v>
      </c>
      <c r="F164" s="11">
        <f>'adjusted numbers'!F164/'adjusted numbers'!D164</f>
        <v>0.66777625899280546</v>
      </c>
      <c r="G164" s="1">
        <v>5602</v>
      </c>
      <c r="H164" s="11">
        <f>'adjusted numbers'!H164/'adjusted numbers'!G164</f>
        <v>0.81195141021063888</v>
      </c>
      <c r="I164" s="11">
        <f>'adjusted numbers'!I164/'adjusted numbers'!G164</f>
        <v>0.64888397001071063</v>
      </c>
      <c r="J164" s="1">
        <v>2619</v>
      </c>
      <c r="K164" s="11">
        <f>'adjusted numbers'!K164/'adjusted numbers'!J164</f>
        <v>0.81589999999999996</v>
      </c>
      <c r="L164" s="11">
        <f>'adjusted numbers'!L164/'adjusted numbers'!J164</f>
        <v>0.64249999999999996</v>
      </c>
      <c r="M164" s="1">
        <v>5537</v>
      </c>
      <c r="N164" s="11">
        <f>'adjusted numbers'!N164/'adjusted numbers'!M164</f>
        <v>0.80432642225031636</v>
      </c>
      <c r="O164" s="11">
        <f>'adjusted numbers'!O164/'adjusted numbers'!M164</f>
        <v>0.64236743724038303</v>
      </c>
      <c r="P164" s="1">
        <v>5937</v>
      </c>
      <c r="Q164" s="11">
        <f>'adjusted numbers'!Q164/'adjusted numbers'!P164</f>
        <v>0.81465386000000006</v>
      </c>
      <c r="R164" s="11">
        <f>'adjusted numbers'!R164/'adjusted numbers'!P164</f>
        <v>0.6472966</v>
      </c>
      <c r="S164" s="1">
        <v>6111</v>
      </c>
      <c r="T164" s="11">
        <f>'adjusted numbers'!T164/'adjusted numbers'!S164</f>
        <v>0.83722794999999994</v>
      </c>
      <c r="U164" s="11">
        <f>'adjusted numbers'!U164/'adjusted numbers'!S164</f>
        <v>0.67607589999999995</v>
      </c>
      <c r="V164" s="1">
        <v>5879</v>
      </c>
      <c r="W164" s="11">
        <f>'adjusted numbers'!W164/'adjusted numbers'!V164</f>
        <v>0.88402791999999986</v>
      </c>
      <c r="X164" s="11">
        <f>'adjusted numbers'!X164/'adjusted numbers'!V164</f>
        <v>0.76917845000000007</v>
      </c>
      <c r="Y164" s="1">
        <v>5943</v>
      </c>
      <c r="Z164" s="11">
        <f>'adjusted numbers'!Z164/'adjusted numbers'!Y164</f>
        <v>0.89140165000000005</v>
      </c>
      <c r="AA164" s="11">
        <f>'adjusted numbers'!AA164/'adjusted numbers'!Y164</f>
        <v>0.80472825000000003</v>
      </c>
      <c r="AB164" s="1">
        <v>5970</v>
      </c>
      <c r="AC164" s="11">
        <f>'adjusted numbers'!AC164/'adjusted numbers'!AB164</f>
        <v>0.96329984000000013</v>
      </c>
      <c r="AD164" s="11">
        <f>'adjusted numbers'!AD164/'adjusted numbers'!AB164</f>
        <v>0.90067000000000008</v>
      </c>
      <c r="AE164" s="1">
        <v>6303</v>
      </c>
      <c r="AF164" s="11">
        <f>'adjusted numbers'!AF164/'adjusted numbers'!AE164</f>
        <v>0.95035691</v>
      </c>
      <c r="AG164" s="11">
        <f>'adjusted numbers'!AG164/'adjusted numbers'!AE164</f>
        <v>0.9025067</v>
      </c>
      <c r="AH164" s="1">
        <f t="shared" si="20"/>
        <v>5320.7142857142853</v>
      </c>
    </row>
    <row r="165" spans="1:34" x14ac:dyDescent="0.25">
      <c r="A165" t="s">
        <v>335</v>
      </c>
      <c r="B165" t="s">
        <v>336</v>
      </c>
      <c r="C165" t="s">
        <v>330</v>
      </c>
      <c r="D165" s="3">
        <v>5197</v>
      </c>
      <c r="E165" s="11">
        <f>'adjusted numbers'!E165/'adjusted numbers'!D165</f>
        <v>0.93467385029824901</v>
      </c>
      <c r="F165" s="11">
        <f>'adjusted numbers'!F165/'adjusted numbers'!D165</f>
        <v>0.83317298441408505</v>
      </c>
      <c r="G165" s="1">
        <v>4373</v>
      </c>
      <c r="H165" s="11">
        <f>'adjusted numbers'!H165/'adjusted numbers'!G165</f>
        <v>0.93708291790532827</v>
      </c>
      <c r="I165" s="11">
        <f>'adjusted numbers'!I165/'adjusted numbers'!G165</f>
        <v>0.80826057626343495</v>
      </c>
      <c r="J165" s="3">
        <v>5197</v>
      </c>
      <c r="K165" s="11">
        <f>'adjusted numbers'!K165/'adjusted numbers'!J165</f>
        <v>0.92484125456994415</v>
      </c>
      <c r="L165" s="11">
        <f>'adjusted numbers'!L165/'adjusted numbers'!J165</f>
        <v>0.81700981335385803</v>
      </c>
      <c r="M165" s="3">
        <v>5197</v>
      </c>
      <c r="N165" s="11">
        <f>'adjusted numbers'!N165/'adjusted numbers'!M165</f>
        <v>0.91878006542235902</v>
      </c>
      <c r="O165" s="11">
        <f>'adjusted numbers'!O165/'adjusted numbers'!M165</f>
        <v>0.80835097171445069</v>
      </c>
      <c r="P165" s="1">
        <v>4646</v>
      </c>
      <c r="Q165" s="11">
        <f>'adjusted numbers'!Q165/'adjusted numbers'!P165</f>
        <v>0.90718896000000004</v>
      </c>
      <c r="R165" s="11">
        <f>'adjusted numbers'!R165/'adjusted numbers'!P165</f>
        <v>0.77410675000000007</v>
      </c>
      <c r="S165" s="1">
        <v>4976</v>
      </c>
      <c r="T165" s="11">
        <f>'adjusted numbers'!T165/'adjusted numbers'!S165</f>
        <v>0.91672030000000004</v>
      </c>
      <c r="U165" s="11">
        <f>'adjusted numbers'!U165/'adjusted numbers'!S165</f>
        <v>0.77773314999999998</v>
      </c>
      <c r="V165" s="1">
        <v>5232</v>
      </c>
      <c r="W165" s="11">
        <f>'adjusted numbers'!W165/'adjusted numbers'!V165</f>
        <v>0.92574540000000005</v>
      </c>
      <c r="X165" s="11">
        <f>'adjusted numbers'!X165/'adjusted numbers'!V165</f>
        <v>0.80294345</v>
      </c>
      <c r="Y165" s="1">
        <v>5234</v>
      </c>
      <c r="Z165" s="11">
        <f>'adjusted numbers'!Z165/'adjusted numbers'!Y165</f>
        <v>0.93647303999999987</v>
      </c>
      <c r="AA165" s="11">
        <f>'adjusted numbers'!AA165/'adjusted numbers'!Y165</f>
        <v>0.85278944999999995</v>
      </c>
      <c r="AB165" s="1">
        <v>5430</v>
      </c>
      <c r="AC165" s="11">
        <f>'adjusted numbers'!AC165/'adjusted numbers'!AB165</f>
        <v>0.93709022999999991</v>
      </c>
      <c r="AD165" s="11">
        <f>'adjusted numbers'!AD165/'adjusted numbers'!AB165</f>
        <v>0.87209945</v>
      </c>
      <c r="AE165" s="1">
        <v>5843</v>
      </c>
      <c r="AF165" s="11">
        <f>'adjusted numbers'!AF165/'adjusted numbers'!AE165</f>
        <v>0.93997947999999987</v>
      </c>
      <c r="AG165" s="11">
        <f>'adjusted numbers'!AG165/'adjusted numbers'!AE165</f>
        <v>0.8799418</v>
      </c>
      <c r="AH165" s="1">
        <f t="shared" si="20"/>
        <v>4974</v>
      </c>
    </row>
    <row r="166" spans="1:34" s="4" customFormat="1" x14ac:dyDescent="0.25">
      <c r="A166" s="4" t="s">
        <v>458</v>
      </c>
      <c r="B166" s="4" t="s">
        <v>433</v>
      </c>
      <c r="C166" t="s">
        <v>330</v>
      </c>
      <c r="D166" s="5">
        <f t="shared" ref="D166:AE166" si="25">SUM(D162:D165)</f>
        <v>22493</v>
      </c>
      <c r="E166" s="11">
        <f>'adjusted numbers'!E166/'adjusted numbers'!D166</f>
        <v>0.92774010136486906</v>
      </c>
      <c r="F166" s="11">
        <f>'adjusted numbers'!F166/'adjusted numbers'!D166</f>
        <v>0.81839774596541159</v>
      </c>
      <c r="G166" s="5">
        <f t="shared" si="25"/>
        <v>23588</v>
      </c>
      <c r="H166" s="11">
        <f>'adjusted numbers'!H166/'adjusted numbers'!G166</f>
        <v>0.92084423859589637</v>
      </c>
      <c r="I166" s="11">
        <f>'adjusted numbers'!I166/'adjusted numbers'!G166</f>
        <v>0.81279627352891315</v>
      </c>
      <c r="J166" s="5">
        <f t="shared" si="25"/>
        <v>21507</v>
      </c>
      <c r="K166" s="11">
        <f>'adjusted numbers'!K166/'adjusted numbers'!J166</f>
        <v>0.9259245594457618</v>
      </c>
      <c r="L166" s="11">
        <f>'adjusted numbers'!L166/'adjusted numbers'!J166</f>
        <v>0.81639654531082906</v>
      </c>
      <c r="M166" s="5">
        <f t="shared" si="25"/>
        <v>23771</v>
      </c>
      <c r="N166" s="11">
        <f>'adjusted numbers'!N166/'adjusted numbers'!M166</f>
        <v>0.90167692987253389</v>
      </c>
      <c r="O166" s="11">
        <f>'adjusted numbers'!O166/'adjusted numbers'!M166</f>
        <v>0.79041235118421604</v>
      </c>
      <c r="P166" s="5">
        <f t="shared" si="25"/>
        <v>22620</v>
      </c>
      <c r="Q166" s="11">
        <f>'adjusted numbers'!Q166/'adjusted numbers'!P166</f>
        <v>0.89199825353536699</v>
      </c>
      <c r="R166" s="11">
        <f>'adjusted numbers'!R166/'adjusted numbers'!P166</f>
        <v>0.77245800933687003</v>
      </c>
      <c r="S166" s="5">
        <f t="shared" si="25"/>
        <v>21722</v>
      </c>
      <c r="T166" s="11">
        <f>'adjusted numbers'!T166/'adjusted numbers'!S166</f>
        <v>0.90548293353466547</v>
      </c>
      <c r="U166" s="11">
        <f>'adjusted numbers'!U166/'adjusted numbers'!S166</f>
        <v>0.78089035122686679</v>
      </c>
      <c r="V166" s="5">
        <f t="shared" si="25"/>
        <v>24275</v>
      </c>
      <c r="W166" s="11">
        <f>'adjusted numbers'!W166/'adjusted numbers'!V166</f>
        <v>0.93010092098537589</v>
      </c>
      <c r="X166" s="11">
        <f>'adjusted numbers'!X166/'adjusted numbers'!V166</f>
        <v>0.83886715711225546</v>
      </c>
      <c r="Y166" s="5">
        <f t="shared" si="25"/>
        <v>24427</v>
      </c>
      <c r="Z166" s="11">
        <f>'adjusted numbers'!Z166/'adjusted numbers'!Y166</f>
        <v>0.93898965132026047</v>
      </c>
      <c r="AA166" s="11">
        <f>'adjusted numbers'!AA166/'adjusted numbers'!Y166</f>
        <v>0.87384860287591604</v>
      </c>
      <c r="AB166" s="5">
        <f t="shared" si="25"/>
        <v>24882</v>
      </c>
      <c r="AC166" s="11">
        <f>'adjusted numbers'!AC166/'adjusted numbers'!AB166</f>
        <v>0.95791334845671572</v>
      </c>
      <c r="AD166" s="11">
        <f>'adjusted numbers'!AD166/'adjusted numbers'!AB166</f>
        <v>0.90786510161964484</v>
      </c>
      <c r="AE166" s="5">
        <f t="shared" si="25"/>
        <v>26430</v>
      </c>
      <c r="AF166" s="11">
        <f>'adjusted numbers'!AF166/'adjusted numbers'!AE166</f>
        <v>0.95690880801399913</v>
      </c>
      <c r="AG166" s="11">
        <f>'adjusted numbers'!AG166/'adjusted numbers'!AE166</f>
        <v>0.91237229432652289</v>
      </c>
      <c r="AH166" s="1">
        <f t="shared" si="20"/>
        <v>22853.714285714286</v>
      </c>
    </row>
    <row r="167" spans="1:34" x14ac:dyDescent="0.25">
      <c r="A167" t="s">
        <v>337</v>
      </c>
      <c r="B167" t="s">
        <v>338</v>
      </c>
      <c r="C167" t="s">
        <v>339</v>
      </c>
      <c r="D167" s="1">
        <v>1762</v>
      </c>
      <c r="E167" s="11">
        <f>'adjusted numbers'!E167/'adjusted numbers'!D167</f>
        <v>0.96709999999999996</v>
      </c>
      <c r="F167" s="11">
        <f>'adjusted numbers'!F167/'adjusted numbers'!D167</f>
        <v>0.89649999999999985</v>
      </c>
      <c r="G167" s="1">
        <v>1978</v>
      </c>
      <c r="H167" s="11">
        <f>'adjusted numbers'!H167/'adjusted numbers'!G167</f>
        <v>0.96289999999999998</v>
      </c>
      <c r="I167" s="11">
        <f>'adjusted numbers'!I167/'adjusted numbers'!G167</f>
        <v>0.87849999999999995</v>
      </c>
      <c r="J167" s="1">
        <v>2006</v>
      </c>
      <c r="K167" s="11">
        <f>'adjusted numbers'!K167/'adjusted numbers'!J167</f>
        <v>0.95169999999999999</v>
      </c>
      <c r="L167" s="11">
        <f>'adjusted numbers'!L167/'adjusted numbers'!J167</f>
        <v>0.84799999999999998</v>
      </c>
      <c r="M167" s="1">
        <v>1931</v>
      </c>
      <c r="N167" s="11">
        <f>'adjusted numbers'!N167/'adjusted numbers'!M167</f>
        <v>0.93630000000000002</v>
      </c>
      <c r="O167" s="11">
        <f>'adjusted numbers'!O167/'adjusted numbers'!M167</f>
        <v>0.84250000000000003</v>
      </c>
      <c r="P167" s="1">
        <v>1909</v>
      </c>
      <c r="Q167" s="11">
        <f>'adjusted numbers'!Q167/'adjusted numbers'!P167</f>
        <v>0.93326354</v>
      </c>
      <c r="R167" s="11">
        <f>'adjusted numbers'!R167/'adjusted numbers'!P167</f>
        <v>0.82294400000000012</v>
      </c>
      <c r="S167" s="1">
        <v>1986</v>
      </c>
      <c r="T167" s="11">
        <f>'adjusted numbers'!T167/'adjusted numbers'!S167</f>
        <v>0.93867068999999992</v>
      </c>
      <c r="U167" s="11">
        <f>'adjusted numbers'!U167/'adjusted numbers'!S167</f>
        <v>0.83685799999999999</v>
      </c>
      <c r="V167" s="1">
        <v>2085</v>
      </c>
      <c r="W167" s="11">
        <f>'adjusted numbers'!W167/'adjusted numbers'!V167</f>
        <v>0.93386091999999998</v>
      </c>
      <c r="X167" s="11">
        <f>'adjusted numbers'!X167/'adjusted numbers'!V167</f>
        <v>0.84412470000000006</v>
      </c>
      <c r="Y167" s="1">
        <v>2194</v>
      </c>
      <c r="Z167" s="11">
        <f>'adjusted numbers'!Z167/'adjusted numbers'!Y167</f>
        <v>0.94767548999999995</v>
      </c>
      <c r="AA167" s="11">
        <f>'adjusted numbers'!AA167/'adjusted numbers'!Y167</f>
        <v>0.87511395000000003</v>
      </c>
      <c r="AB167" s="1">
        <v>2260</v>
      </c>
      <c r="AC167" s="11">
        <f>'adjusted numbers'!AC167/'adjusted numbers'!AB167</f>
        <v>0.95663717000000004</v>
      </c>
      <c r="AD167" s="11">
        <f>'adjusted numbers'!AD167/'adjusted numbers'!AB167</f>
        <v>0.88827434999999999</v>
      </c>
      <c r="AE167" s="1">
        <v>2591</v>
      </c>
      <c r="AF167" s="11">
        <f>'adjusted numbers'!AF167/'adjusted numbers'!AE167</f>
        <v>0.92813590000000001</v>
      </c>
      <c r="AG167" s="11">
        <f>'adjusted numbers'!AG167/'adjusted numbers'!AE167</f>
        <v>0.86742575</v>
      </c>
      <c r="AH167" s="1">
        <f t="shared" si="20"/>
        <v>1951</v>
      </c>
    </row>
    <row r="168" spans="1:34" x14ac:dyDescent="0.25">
      <c r="A168" t="s">
        <v>340</v>
      </c>
      <c r="B168" t="s">
        <v>341</v>
      </c>
      <c r="C168" t="s">
        <v>339</v>
      </c>
      <c r="D168" s="1">
        <v>2543</v>
      </c>
      <c r="E168" s="11">
        <f>'adjusted numbers'!E168/'adjusted numbers'!D168</f>
        <v>0.96709999999999985</v>
      </c>
      <c r="F168" s="11">
        <f>'adjusted numbers'!F168/'adjusted numbers'!D168</f>
        <v>0.89900000000000002</v>
      </c>
      <c r="G168" s="1">
        <v>2555</v>
      </c>
      <c r="H168" s="11">
        <f>'adjusted numbers'!H168/'adjusted numbers'!G168</f>
        <v>0.95310000000000006</v>
      </c>
      <c r="I168" s="11">
        <f>'adjusted numbers'!I168/'adjusted numbers'!G168</f>
        <v>0.88549999999999995</v>
      </c>
      <c r="J168" s="1">
        <v>2511</v>
      </c>
      <c r="K168" s="11">
        <f>'adjusted numbers'!K168/'adjusted numbers'!J168</f>
        <v>0.93840000000000001</v>
      </c>
      <c r="L168" s="11">
        <f>'adjusted numbers'!L168/'adjusted numbers'!J168</f>
        <v>0.84950000000000003</v>
      </c>
      <c r="M168" s="1">
        <v>2373</v>
      </c>
      <c r="N168" s="11">
        <f>'adjusted numbers'!N168/'adjusted numbers'!M168</f>
        <v>0.93490000000000018</v>
      </c>
      <c r="O168" s="11">
        <f>'adjusted numbers'!O168/'adjusted numbers'!M168</f>
        <v>0.85300000000000009</v>
      </c>
      <c r="P168" s="1">
        <v>2451</v>
      </c>
      <c r="Q168" s="11">
        <f>'adjusted numbers'!Q168/'adjusted numbers'!P168</f>
        <v>0.93574056000000005</v>
      </c>
      <c r="R168" s="11">
        <f>'adjusted numbers'!R168/'adjusted numbers'!P168</f>
        <v>0.86556515000000012</v>
      </c>
      <c r="S168" s="1">
        <v>2494</v>
      </c>
      <c r="T168" s="11">
        <f>'adjusted numbers'!T168/'adjusted numbers'!S168</f>
        <v>0.93348032999999997</v>
      </c>
      <c r="U168" s="11">
        <f>'adjusted numbers'!U168/'adjusted numbers'!S168</f>
        <v>0.86647954999999988</v>
      </c>
      <c r="V168" s="1">
        <v>2631</v>
      </c>
      <c r="W168" s="11">
        <f>'adjusted numbers'!W168/'adjusted numbers'!V168</f>
        <v>0.93454965000000001</v>
      </c>
      <c r="X168" s="11">
        <f>'adjusted numbers'!X168/'adjusted numbers'!V168</f>
        <v>0.86830105000000002</v>
      </c>
      <c r="Y168" s="1">
        <v>2671</v>
      </c>
      <c r="Z168" s="11">
        <f>'adjusted numbers'!Z168/'adjusted numbers'!Y168</f>
        <v>0.94915759999999993</v>
      </c>
      <c r="AA168" s="11">
        <f>'adjusted numbers'!AA168/'adjusted numbers'!Y168</f>
        <v>0.89891424999999991</v>
      </c>
      <c r="AB168" s="1">
        <v>2883</v>
      </c>
      <c r="AC168" s="11">
        <f>'adjusted numbers'!AC168/'adjusted numbers'!AB168</f>
        <v>0.95605273999999985</v>
      </c>
      <c r="AD168" s="11">
        <f>'adjusted numbers'!AD168/'adjusted numbers'!AB168</f>
        <v>0.90201179999999981</v>
      </c>
      <c r="AE168" s="1">
        <v>2990</v>
      </c>
      <c r="AF168" s="11">
        <f>'adjusted numbers'!AF168/'adjusted numbers'!AE168</f>
        <v>0.95973243000000008</v>
      </c>
      <c r="AG168" s="11">
        <f>'adjusted numbers'!AG168/'adjusted numbers'!AE168</f>
        <v>0.92023410000000005</v>
      </c>
      <c r="AH168" s="1">
        <f t="shared" si="20"/>
        <v>2508.2857142857142</v>
      </c>
    </row>
    <row r="169" spans="1:34" x14ac:dyDescent="0.25">
      <c r="A169" t="s">
        <v>342</v>
      </c>
      <c r="B169" t="s">
        <v>343</v>
      </c>
      <c r="C169" t="s">
        <v>339</v>
      </c>
      <c r="D169" s="1">
        <v>15296</v>
      </c>
      <c r="E169" s="11">
        <f>'adjusted numbers'!E169/'adjusted numbers'!D169</f>
        <v>0.94349476987447678</v>
      </c>
      <c r="F169" s="11">
        <f>'adjusted numbers'!F169/'adjusted numbers'!D169</f>
        <v>0.84800114408995786</v>
      </c>
      <c r="G169" s="1">
        <v>13684</v>
      </c>
      <c r="H169" s="11">
        <f>'adjusted numbers'!H169/'adjusted numbers'!G169</f>
        <v>0.95208591055247016</v>
      </c>
      <c r="I169" s="11">
        <f>'adjusted numbers'!I169/'adjusted numbers'!G169</f>
        <v>0.87073300935399001</v>
      </c>
      <c r="J169" s="1">
        <v>14786</v>
      </c>
      <c r="K169" s="11">
        <f>'adjusted numbers'!K169/'adjusted numbers'!J169</f>
        <v>0.93594043689977002</v>
      </c>
      <c r="L169" s="11">
        <f>'adjusted numbers'!L169/'adjusted numbers'!J169</f>
        <v>0.83669356147707308</v>
      </c>
      <c r="M169" s="1">
        <v>14122</v>
      </c>
      <c r="N169" s="11">
        <f>'adjusted numbers'!N169/'adjusted numbers'!M169</f>
        <v>0.92338474720294572</v>
      </c>
      <c r="O169" s="11">
        <f>'adjusted numbers'!O169/'adjusted numbers'!M169</f>
        <v>0.8390750955955244</v>
      </c>
      <c r="P169" s="1">
        <v>12247</v>
      </c>
      <c r="Q169" s="11">
        <f>'adjusted numbers'!Q169/'adjusted numbers'!P169</f>
        <v>0.91094964</v>
      </c>
      <c r="R169" s="11">
        <f>'adjusted numbers'!R169/'adjusted numbers'!P169</f>
        <v>0.825345</v>
      </c>
      <c r="S169" s="1">
        <v>13661</v>
      </c>
      <c r="T169" s="11">
        <f>'adjusted numbers'!T169/'adjusted numbers'!S169</f>
        <v>0.92518847999999998</v>
      </c>
      <c r="U169" s="11">
        <f>'adjusted numbers'!U169/'adjusted numbers'!S169</f>
        <v>0.84521629999999992</v>
      </c>
      <c r="V169" s="1">
        <v>14771</v>
      </c>
      <c r="W169" s="11">
        <f>'adjusted numbers'!W169/'adjusted numbers'!V169</f>
        <v>0.92720000000000014</v>
      </c>
      <c r="X169" s="11">
        <f>'adjusted numbers'!X169/'adjusted numbers'!V169</f>
        <v>0.86050000000000015</v>
      </c>
      <c r="Y169" s="1">
        <v>14715</v>
      </c>
      <c r="Z169" s="11">
        <f>'adjusted numbers'!Z169/'adjusted numbers'!Y169</f>
        <v>0.94750000000000001</v>
      </c>
      <c r="AA169" s="11">
        <f>'adjusted numbers'!AA169/'adjusted numbers'!Y169</f>
        <v>0.89650000000000007</v>
      </c>
      <c r="AB169" s="1">
        <v>14676</v>
      </c>
      <c r="AC169" s="11">
        <f>'adjusted numbers'!AC169/'adjusted numbers'!AB169</f>
        <v>0.94991822000000004</v>
      </c>
      <c r="AD169" s="11">
        <f>'adjusted numbers'!AD169/'adjusted numbers'!AB169</f>
        <v>0.89724720000000002</v>
      </c>
      <c r="AE169" s="1">
        <v>15375</v>
      </c>
      <c r="AF169" s="11">
        <f>'adjusted numbers'!AF169/'adjusted numbers'!AE169</f>
        <v>0.94577562000000004</v>
      </c>
      <c r="AG169" s="11">
        <f>'adjusted numbers'!AG169/'adjusted numbers'!AE169</f>
        <v>0.90351219999999999</v>
      </c>
      <c r="AH169" s="1">
        <f t="shared" si="20"/>
        <v>14081</v>
      </c>
    </row>
    <row r="170" spans="1:34" x14ac:dyDescent="0.25">
      <c r="A170" t="s">
        <v>344</v>
      </c>
      <c r="B170" t="s">
        <v>345</v>
      </c>
      <c r="C170" t="s">
        <v>339</v>
      </c>
      <c r="D170" s="1">
        <v>3636</v>
      </c>
      <c r="E170" s="11">
        <f>'adjusted numbers'!E170/'adjusted numbers'!D170</f>
        <v>0.95385717821782179</v>
      </c>
      <c r="F170" s="11">
        <f>'adjusted numbers'!F170/'adjusted numbers'!D170</f>
        <v>0.85494829482948298</v>
      </c>
      <c r="G170" s="1">
        <v>3747</v>
      </c>
      <c r="H170" s="11">
        <f>'adjusted numbers'!H170/'adjusted numbers'!G170</f>
        <v>0.9346959967974382</v>
      </c>
      <c r="I170" s="11">
        <f>'adjusted numbers'!I170/'adjusted numbers'!G170</f>
        <v>0.85160661862823595</v>
      </c>
      <c r="J170" s="1">
        <v>3631</v>
      </c>
      <c r="K170" s="11">
        <f>'adjusted numbers'!K170/'adjusted numbers'!J170</f>
        <v>0.9366069126962272</v>
      </c>
      <c r="L170" s="11">
        <f>'adjusted numbers'!L170/'adjusted numbers'!J170</f>
        <v>0.86164775543927297</v>
      </c>
      <c r="M170" s="1">
        <v>3518</v>
      </c>
      <c r="N170" s="11">
        <f>'adjusted numbers'!N170/'adjusted numbers'!M170</f>
        <v>0.92582626492325171</v>
      </c>
      <c r="O170" s="11">
        <f>'adjusted numbers'!O170/'adjusted numbers'!M170</f>
        <v>0.84715605457646392</v>
      </c>
      <c r="P170" s="1">
        <v>3486</v>
      </c>
      <c r="Q170" s="11">
        <f>'adjusted numbers'!Q170/'adjusted numbers'!P170</f>
        <v>0.90461849000000005</v>
      </c>
      <c r="R170" s="11">
        <f>'adjusted numbers'!R170/'adjusted numbers'!P170</f>
        <v>0.82573149999999995</v>
      </c>
      <c r="S170" s="1">
        <v>3693</v>
      </c>
      <c r="T170" s="11">
        <f>'adjusted numbers'!T170/'adjusted numbers'!S170</f>
        <v>0.92342272999999997</v>
      </c>
      <c r="U170" s="11">
        <f>'adjusted numbers'!U170/'adjusted numbers'!S170</f>
        <v>0.86921205000000001</v>
      </c>
      <c r="V170" s="1">
        <v>3568</v>
      </c>
      <c r="W170" s="11">
        <f>'adjusted numbers'!W170/'adjusted numbers'!V170</f>
        <v>0.94540000000000013</v>
      </c>
      <c r="X170" s="11">
        <f>'adjusted numbers'!X170/'adjusted numbers'!V170</f>
        <v>0.86650000000000005</v>
      </c>
      <c r="Y170" s="1">
        <v>3635</v>
      </c>
      <c r="Z170" s="11">
        <f>'adjusted numbers'!Z170/'adjusted numbers'!Y170</f>
        <v>0.95310000000000006</v>
      </c>
      <c r="AA170" s="11">
        <f>'adjusted numbers'!AA170/'adjusted numbers'!Y170</f>
        <v>0.88549999999999984</v>
      </c>
      <c r="AB170" s="1">
        <v>3644</v>
      </c>
      <c r="AC170" s="11">
        <f>'adjusted numbers'!AC170/'adjusted numbers'!AB170</f>
        <v>0.95024701</v>
      </c>
      <c r="AD170" s="11">
        <f>'adjusted numbers'!AD170/'adjusted numbers'!AB170</f>
        <v>0.88433044999999999</v>
      </c>
      <c r="AE170" s="1">
        <v>3779</v>
      </c>
      <c r="AF170" s="11">
        <f>'adjusted numbers'!AF170/'adjusted numbers'!AE170</f>
        <v>0.94498546000000005</v>
      </c>
      <c r="AG170" s="11">
        <f>'adjusted numbers'!AG170/'adjusted numbers'!AE170</f>
        <v>0.86147130000000016</v>
      </c>
      <c r="AH170" s="1">
        <f t="shared" si="20"/>
        <v>3611.2857142857142</v>
      </c>
    </row>
    <row r="171" spans="1:34" x14ac:dyDescent="0.25">
      <c r="A171" t="s">
        <v>346</v>
      </c>
      <c r="B171" t="s">
        <v>347</v>
      </c>
      <c r="C171" t="s">
        <v>339</v>
      </c>
      <c r="D171" s="1">
        <v>3190</v>
      </c>
      <c r="E171" s="11">
        <f>'adjusted numbers'!E171/'adjusted numbers'!D171</f>
        <v>0.95870526645768039</v>
      </c>
      <c r="F171" s="11">
        <f>'adjusted numbers'!F171/'adjusted numbers'!D171</f>
        <v>0.83072680250783704</v>
      </c>
      <c r="G171" s="1">
        <v>3267</v>
      </c>
      <c r="H171" s="11">
        <f>'adjusted numbers'!H171/'adjusted numbers'!G171</f>
        <v>0.89566057545148492</v>
      </c>
      <c r="I171" s="11">
        <f>'adjusted numbers'!I171/'adjusted numbers'!G171</f>
        <v>0.76895423936333052</v>
      </c>
      <c r="J171" s="1">
        <v>3169</v>
      </c>
      <c r="K171" s="11">
        <f>'adjusted numbers'!K171/'adjusted numbers'!J171</f>
        <v>0.95423868728305494</v>
      </c>
      <c r="L171" s="11">
        <f>'adjusted numbers'!L171/'adjusted numbers'!J171</f>
        <v>0.86809214263174539</v>
      </c>
      <c r="M171" s="1">
        <v>2986</v>
      </c>
      <c r="N171" s="11">
        <f>'adjusted numbers'!N171/'adjusted numbers'!M171</f>
        <v>0.94156898861353</v>
      </c>
      <c r="O171" s="11">
        <f>'adjusted numbers'!O171/'adjusted numbers'!M171</f>
        <v>0.86104521098459497</v>
      </c>
      <c r="P171" s="1">
        <v>2995</v>
      </c>
      <c r="Q171" s="11">
        <f>'adjusted numbers'!Q171/'adjusted numbers'!P171</f>
        <v>0.90534221999999986</v>
      </c>
      <c r="R171" s="11">
        <f>'adjusted numbers'!R171/'adjusted numbers'!P171</f>
        <v>0.79632720000000001</v>
      </c>
      <c r="S171" s="8">
        <v>3051</v>
      </c>
      <c r="T171" s="11">
        <f>'adjusted numbers'!T171/'adjusted numbers'!S171</f>
        <v>0.98072763028515231</v>
      </c>
      <c r="U171" s="11">
        <f>'adjusted numbers'!U171/'adjusted numbers'!S171</f>
        <v>0.77679449360865294</v>
      </c>
      <c r="V171" s="1">
        <v>3280</v>
      </c>
      <c r="W171" s="11">
        <f>'adjusted numbers'!W171/'adjusted numbers'!V171</f>
        <v>0.97097555000000002</v>
      </c>
      <c r="X171" s="11">
        <f>'adjusted numbers'!X171/'adjusted numbers'!V171</f>
        <v>0.91661579999999998</v>
      </c>
      <c r="Y171" s="1">
        <v>3397</v>
      </c>
      <c r="Z171" s="11">
        <f>'adjusted numbers'!Z171/'adjusted numbers'!Y171</f>
        <v>0.96682371</v>
      </c>
      <c r="AA171" s="11">
        <f>'adjusted numbers'!AA171/'adjusted numbers'!Y171</f>
        <v>0.9161024499999999</v>
      </c>
      <c r="AB171" s="1">
        <v>3431</v>
      </c>
      <c r="AC171" s="11">
        <f>'adjusted numbers'!AC171/'adjusted numbers'!AB171</f>
        <v>0.94777033999999993</v>
      </c>
      <c r="AD171" s="11">
        <f>'adjusted numbers'!AD171/'adjusted numbers'!AB171</f>
        <v>0.87671235000000003</v>
      </c>
      <c r="AE171" s="1">
        <v>3716</v>
      </c>
      <c r="AF171" s="11">
        <f>'adjusted numbers'!AF171/'adjusted numbers'!AE171</f>
        <v>0.95365986000000003</v>
      </c>
      <c r="AG171" s="11">
        <f>'adjusted numbers'!AG171/'adjusted numbers'!AE171</f>
        <v>0.81714209999999998</v>
      </c>
      <c r="AH171" s="1">
        <f t="shared" si="20"/>
        <v>3134</v>
      </c>
    </row>
    <row r="172" spans="1:34" x14ac:dyDescent="0.25">
      <c r="A172" t="s">
        <v>348</v>
      </c>
      <c r="B172" t="s">
        <v>349</v>
      </c>
      <c r="C172" t="s">
        <v>339</v>
      </c>
      <c r="D172" s="1">
        <v>1423</v>
      </c>
      <c r="E172" s="11">
        <f>'adjusted numbers'!E172/'adjusted numbers'!D172</f>
        <v>0.91600000000000004</v>
      </c>
      <c r="F172" s="11">
        <f>'adjusted numbers'!F172/'adjusted numbers'!D172</f>
        <v>0.746</v>
      </c>
      <c r="G172" s="1">
        <v>1466</v>
      </c>
      <c r="H172" s="11">
        <f>'adjusted numbers'!H172/'adjusted numbers'!G172</f>
        <v>0.93559999999999999</v>
      </c>
      <c r="I172" s="11">
        <f>'adjusted numbers'!I172/'adjusted numbers'!G172</f>
        <v>0.78200000000000003</v>
      </c>
      <c r="J172" s="1">
        <v>1305</v>
      </c>
      <c r="K172" s="11">
        <f>'adjusted numbers'!K172/'adjusted numbers'!J172</f>
        <v>0.9104000000000001</v>
      </c>
      <c r="L172" s="11">
        <f>'adjusted numbers'!L172/'adjusted numbers'!J172</f>
        <v>0.745</v>
      </c>
      <c r="M172" s="1">
        <v>1381</v>
      </c>
      <c r="N172" s="11">
        <f>'adjusted numbers'!N172/'adjusted numbers'!M172</f>
        <v>0.89570000000000005</v>
      </c>
      <c r="O172" s="11">
        <f>'adjusted numbers'!O172/'adjusted numbers'!M172</f>
        <v>0.75150000000000006</v>
      </c>
      <c r="P172" s="1">
        <v>1254</v>
      </c>
      <c r="Q172" s="11">
        <f>'adjusted numbers'!Q172/'adjusted numbers'!P172</f>
        <v>0.91682613999999996</v>
      </c>
      <c r="R172" s="11">
        <f>'adjusted numbers'!R172/'adjusted numbers'!P172</f>
        <v>0.80223285</v>
      </c>
      <c r="S172" s="1">
        <v>1268</v>
      </c>
      <c r="T172" s="11">
        <f>'adjusted numbers'!T172/'adjusted numbers'!S172</f>
        <v>0.91774447000000003</v>
      </c>
      <c r="U172" s="11">
        <f>'adjusted numbers'!U172/'adjusted numbers'!S172</f>
        <v>0.80244480000000007</v>
      </c>
      <c r="V172" s="1">
        <v>1270</v>
      </c>
      <c r="W172" s="11">
        <f>'adjusted numbers'!W172/'adjusted numbers'!V172</f>
        <v>0.92393702</v>
      </c>
      <c r="X172" s="11">
        <f>'adjusted numbers'!X172/'adjusted numbers'!V172</f>
        <v>0.82834645000000007</v>
      </c>
      <c r="Y172" s="1">
        <v>1314</v>
      </c>
      <c r="Z172" s="11">
        <f>'adjusted numbers'!Z172/'adjusted numbers'!Y172</f>
        <v>0.9429985099999999</v>
      </c>
      <c r="AA172" s="11">
        <f>'adjusted numbers'!AA172/'adjusted numbers'!Y172</f>
        <v>0.8500761</v>
      </c>
      <c r="AB172" s="1">
        <v>1369</v>
      </c>
      <c r="AC172" s="11">
        <f>'adjusted numbers'!AC172/'adjusted numbers'!AB172</f>
        <v>0.94426586000000001</v>
      </c>
      <c r="AD172" s="11">
        <f>'adjusted numbers'!AD172/'adjusted numbers'!AB172</f>
        <v>0.86267344999999995</v>
      </c>
      <c r="AE172" s="1">
        <v>1383</v>
      </c>
      <c r="AF172" s="11">
        <f>'adjusted numbers'!AF172/'adjusted numbers'!AE172</f>
        <v>0.94483006000000003</v>
      </c>
      <c r="AG172" s="11">
        <f>'adjusted numbers'!AG172/'adjusted numbers'!AE172</f>
        <v>0.86189444999999987</v>
      </c>
      <c r="AH172" s="1">
        <f t="shared" si="20"/>
        <v>1338.1428571428571</v>
      </c>
    </row>
    <row r="173" spans="1:34" s="5" customFormat="1" x14ac:dyDescent="0.25">
      <c r="A173" s="5" t="s">
        <v>459</v>
      </c>
      <c r="B173" s="4" t="s">
        <v>433</v>
      </c>
      <c r="C173" t="s">
        <v>339</v>
      </c>
      <c r="D173" s="5">
        <f>SUM(D167:D172)</f>
        <v>27850</v>
      </c>
      <c r="E173" s="11">
        <f>'adjusted numbers'!E173/'adjusted numbers'!D173</f>
        <v>0.94883389587073608</v>
      </c>
      <c r="F173" s="11">
        <f>'adjusted numbers'!F173/'adjusted numbers'!D173</f>
        <v>0.84944287253141815</v>
      </c>
      <c r="G173" s="5">
        <f t="shared" ref="G173:AE173" si="26">SUM(G167:G172)</f>
        <v>26697</v>
      </c>
      <c r="H173" s="11">
        <f>'adjusted numbers'!H173/'adjusted numbers'!G173</f>
        <v>0.94273322470689602</v>
      </c>
      <c r="I173" s="11">
        <f>'adjusted numbers'!I173/'adjusted numbers'!G173</f>
        <v>0.85270972393901934</v>
      </c>
      <c r="J173" s="5">
        <f t="shared" si="26"/>
        <v>27408</v>
      </c>
      <c r="K173" s="11">
        <f>'adjusted numbers'!K173/'adjusted numbers'!J173</f>
        <v>0.93830713660245191</v>
      </c>
      <c r="L173" s="11">
        <f>'adjusted numbers'!L173/'adjusted numbers'!J173</f>
        <v>0.84126479495037965</v>
      </c>
      <c r="M173" s="5">
        <f t="shared" si="26"/>
        <v>26311</v>
      </c>
      <c r="N173" s="11">
        <f>'adjusted numbers'!N173/'adjusted numbers'!M173</f>
        <v>0.9263082322982783</v>
      </c>
      <c r="O173" s="11">
        <f>'adjusted numbers'!O173/'adjusted numbers'!M173</f>
        <v>0.83955959484626186</v>
      </c>
      <c r="P173" s="5">
        <f t="shared" si="26"/>
        <v>24342</v>
      </c>
      <c r="Q173" s="11">
        <f>'adjusted numbers'!Q173/'adjusted numbers'!P173</f>
        <v>0.91390191586969038</v>
      </c>
      <c r="R173" s="11">
        <f>'adjusted numbers'!R173/'adjusted numbers'!P173</f>
        <v>0.824500881626407</v>
      </c>
      <c r="S173" s="5">
        <f t="shared" si="26"/>
        <v>26153</v>
      </c>
      <c r="T173" s="11">
        <f>'adjusted numbers'!T173/'adjusted numbers'!S173</f>
        <v>0.93287194159331632</v>
      </c>
      <c r="U173" s="11">
        <f>'adjusted numbers'!U173/'adjusted numbers'!S173</f>
        <v>0.8399418792127098</v>
      </c>
      <c r="V173" s="5">
        <f t="shared" si="26"/>
        <v>27605</v>
      </c>
      <c r="W173" s="11">
        <f>'adjusted numbers'!W173/'adjusted numbers'!V173</f>
        <v>0.93580722212461509</v>
      </c>
      <c r="X173" s="11">
        <f>'adjusted numbers'!X173/'adjusted numbers'!V173</f>
        <v>0.86597056249049087</v>
      </c>
      <c r="Y173" s="5">
        <f t="shared" si="26"/>
        <v>27926</v>
      </c>
      <c r="Z173" s="11">
        <f>'adjusted numbers'!Z173/'adjusted numbers'!Y173</f>
        <v>0.95054004009417747</v>
      </c>
      <c r="AA173" s="11">
        <f>'adjusted numbers'!AA173/'adjusted numbers'!Y173</f>
        <v>0.89381902120246381</v>
      </c>
      <c r="AB173" s="5">
        <f t="shared" si="26"/>
        <v>28263</v>
      </c>
      <c r="AC173" s="11">
        <f>'adjusted numbers'!AC173/'adjusted numbers'!AB173</f>
        <v>0.9505891077967662</v>
      </c>
      <c r="AD173" s="11">
        <f>'adjusted numbers'!AD173/'adjusted numbers'!AB173</f>
        <v>0.89118282359622125</v>
      </c>
      <c r="AE173" s="5">
        <f t="shared" si="26"/>
        <v>29834</v>
      </c>
      <c r="AF173" s="11">
        <f>'adjusted numbers'!AF173/'adjusted numbers'!AE173</f>
        <v>0.94648053583763492</v>
      </c>
      <c r="AG173" s="11">
        <f>'adjusted numbers'!AG173/'adjusted numbers'!AE173</f>
        <v>0.88404170620433065</v>
      </c>
      <c r="AH173" s="1">
        <f t="shared" si="20"/>
        <v>26623.714285714286</v>
      </c>
    </row>
    <row r="174" spans="1:34" x14ac:dyDescent="0.25">
      <c r="A174" t="s">
        <v>350</v>
      </c>
      <c r="B174" t="s">
        <v>351</v>
      </c>
      <c r="C174" t="s">
        <v>352</v>
      </c>
      <c r="D174" s="1">
        <v>669</v>
      </c>
      <c r="E174" s="11">
        <f>'adjusted numbers'!E174/'adjusted numbers'!D174</f>
        <v>0.95520000000000005</v>
      </c>
      <c r="F174" s="11">
        <f>'adjusted numbers'!F174/'adjusted numbers'!D174</f>
        <v>0.86700000000000021</v>
      </c>
      <c r="G174" s="1">
        <v>2665</v>
      </c>
      <c r="H174" s="11">
        <f>'adjusted numbers'!H174/'adjusted numbers'!G174</f>
        <v>0.94540000000000002</v>
      </c>
      <c r="I174" s="11">
        <f>'adjusted numbers'!I174/'adjusted numbers'!G174</f>
        <v>0.84950000000000003</v>
      </c>
      <c r="J174" s="1">
        <v>2618</v>
      </c>
      <c r="K174" s="11">
        <f>'adjusted numbers'!K174/'adjusted numbers'!J174</f>
        <v>0.93069999999999997</v>
      </c>
      <c r="L174" s="11">
        <f>'adjusted numbers'!L174/'adjusted numbers'!J174</f>
        <v>0.80649999999999999</v>
      </c>
      <c r="M174" s="1">
        <v>2443</v>
      </c>
      <c r="N174" s="11">
        <f>'adjusted numbers'!N174/'adjusted numbers'!M174</f>
        <v>0.92649999999999999</v>
      </c>
      <c r="O174" s="11">
        <f>'adjusted numbers'!O174/'adjusted numbers'!M174</f>
        <v>0.82350000000000001</v>
      </c>
      <c r="P174" s="1">
        <v>2503</v>
      </c>
      <c r="Q174" s="11">
        <f>'adjusted numbers'!Q174/'adjusted numbers'!P174</f>
        <v>0.92057534000000008</v>
      </c>
      <c r="R174" s="11">
        <f>'adjusted numbers'!R174/'adjusted numbers'!P174</f>
        <v>0.80882944999999995</v>
      </c>
      <c r="S174" s="1">
        <v>2517</v>
      </c>
      <c r="T174" s="11">
        <f>'adjusted numbers'!T174/'adjusted numbers'!S174</f>
        <v>0.92796986000000004</v>
      </c>
      <c r="U174" s="11">
        <f>'adjusted numbers'!U174/'adjusted numbers'!S174</f>
        <v>0.81664684999999992</v>
      </c>
      <c r="V174" s="1">
        <v>2499</v>
      </c>
      <c r="W174" s="11">
        <f>'adjusted numbers'!W174/'adjusted numbers'!V174</f>
        <v>0.94621851000000001</v>
      </c>
      <c r="X174" s="11">
        <f>'adjusted numbers'!X174/'adjusted numbers'!V174</f>
        <v>0.85634255000000004</v>
      </c>
      <c r="Y174" s="1">
        <v>2582</v>
      </c>
      <c r="Z174" s="11">
        <f>'adjusted numbers'!Z174/'adjusted numbers'!Y174</f>
        <v>0.95797829999999995</v>
      </c>
      <c r="AA174" s="11">
        <f>'adjusted numbers'!AA174/'adjusted numbers'!Y174</f>
        <v>0.88729665000000002</v>
      </c>
      <c r="AB174" s="1">
        <v>2650</v>
      </c>
      <c r="AC174" s="11">
        <f>'adjusted numbers'!AC174/'adjusted numbers'!AB174</f>
        <v>0.95483019000000002</v>
      </c>
      <c r="AD174" s="11">
        <f>'adjusted numbers'!AD174/'adjusted numbers'!AB174</f>
        <v>0.87566039999999989</v>
      </c>
      <c r="AE174" s="1">
        <v>2597</v>
      </c>
      <c r="AF174" s="11">
        <f>'adjusted numbers'!AF174/'adjusted numbers'!AE174</f>
        <v>0.95902963000000008</v>
      </c>
      <c r="AG174" s="11">
        <f>'adjusted numbers'!AG174/'adjusted numbers'!AE174</f>
        <v>0.89892179999999999</v>
      </c>
      <c r="AH174" s="1">
        <f t="shared" si="20"/>
        <v>2273.4285714285716</v>
      </c>
    </row>
    <row r="175" spans="1:34" x14ac:dyDescent="0.25">
      <c r="A175" t="s">
        <v>353</v>
      </c>
      <c r="B175" t="s">
        <v>354</v>
      </c>
      <c r="C175" t="s">
        <v>352</v>
      </c>
      <c r="D175" s="3">
        <v>7828</v>
      </c>
      <c r="E175" s="11">
        <f>'adjusted numbers'!E175/'adjusted numbers'!D175</f>
        <v>0.94115993868165559</v>
      </c>
      <c r="F175" s="11">
        <f>'adjusted numbers'!F175/'adjusted numbers'!D175</f>
        <v>0.84766223811957075</v>
      </c>
      <c r="G175" s="3">
        <v>7828</v>
      </c>
      <c r="H175" s="11">
        <f>'adjusted numbers'!H175/'adjusted numbers'!G175</f>
        <v>0.9491334525634475</v>
      </c>
      <c r="I175" s="11">
        <f>'adjusted numbers'!I175/'adjusted numbers'!G175</f>
        <v>0.8494081076477602</v>
      </c>
      <c r="J175" s="1">
        <v>8280</v>
      </c>
      <c r="K175" s="11">
        <f>'adjusted numbers'!K175/'adjusted numbers'!J175</f>
        <v>0.90271386473429949</v>
      </c>
      <c r="L175" s="11">
        <f>'adjusted numbers'!L175/'adjusted numbers'!J175</f>
        <v>0.78035881642512095</v>
      </c>
      <c r="M175" s="3">
        <v>7828</v>
      </c>
      <c r="N175" s="11">
        <f>'adjusted numbers'!N175/'adjusted numbers'!M175</f>
        <v>0.92434849259070007</v>
      </c>
      <c r="O175" s="11">
        <f>'adjusted numbers'!O175/'adjusted numbers'!M175</f>
        <v>0.82805314256515072</v>
      </c>
      <c r="P175" s="1">
        <v>7380</v>
      </c>
      <c r="Q175" s="11">
        <f>'adjusted numbers'!Q175/'adjusted numbers'!P175</f>
        <v>0.89907861999999994</v>
      </c>
      <c r="R175" s="11">
        <f>'adjusted numbers'!R175/'adjusted numbers'!P175</f>
        <v>0.78224934999999995</v>
      </c>
      <c r="S175" s="1">
        <v>7796</v>
      </c>
      <c r="T175" s="11">
        <f>'adjusted numbers'!T175/'adjusted numbers'!S175</f>
        <v>0.88884041999999996</v>
      </c>
      <c r="U175" s="11">
        <f>'adjusted numbers'!U175/'adjusted numbers'!S175</f>
        <v>0.77520519999999993</v>
      </c>
      <c r="V175" s="1">
        <v>8307</v>
      </c>
      <c r="W175" s="11">
        <f>'adjusted numbers'!W175/'adjusted numbers'!V175</f>
        <v>0.90638017999999998</v>
      </c>
      <c r="X175" s="11">
        <f>'adjusted numbers'!X175/'adjusted numbers'!V175</f>
        <v>0.80769235000000006</v>
      </c>
      <c r="Y175" s="1">
        <v>8634</v>
      </c>
      <c r="Z175" s="11">
        <f>'adjusted numbers'!Z175/'adjusted numbers'!Y175</f>
        <v>0.93084315000000006</v>
      </c>
      <c r="AA175" s="11">
        <f>'adjusted numbers'!AA175/'adjusted numbers'!Y175</f>
        <v>0.85006950000000003</v>
      </c>
      <c r="AB175" s="1">
        <v>9005</v>
      </c>
      <c r="AC175" s="11">
        <f>'adjusted numbers'!AC175/'adjusted numbers'!AB175</f>
        <v>0.94496389999999997</v>
      </c>
      <c r="AD175" s="11">
        <f>'adjusted numbers'!AD175/'adjusted numbers'!AB175</f>
        <v>0.88312049999999997</v>
      </c>
      <c r="AE175" s="1">
        <v>9258</v>
      </c>
      <c r="AF175" s="11">
        <f>'adjusted numbers'!AF175/'adjusted numbers'!AE175</f>
        <v>0.95969974000000002</v>
      </c>
      <c r="AG175" s="11">
        <f>'adjusted numbers'!AG175/'adjusted numbers'!AE175</f>
        <v>0.91682869999999994</v>
      </c>
      <c r="AH175" s="1">
        <f t="shared" si="20"/>
        <v>7892.4285714285716</v>
      </c>
    </row>
    <row r="176" spans="1:34" x14ac:dyDescent="0.25">
      <c r="A176" t="s">
        <v>355</v>
      </c>
      <c r="B176" t="s">
        <v>473</v>
      </c>
      <c r="C176" t="s">
        <v>352</v>
      </c>
      <c r="D176" s="1">
        <v>5566</v>
      </c>
      <c r="E176" s="11">
        <f>'adjusted numbers'!E176/'adjusted numbers'!D176</f>
        <v>0.96178397412863814</v>
      </c>
      <c r="F176" s="11">
        <f>'adjusted numbers'!F176/'adjusted numbers'!D176</f>
        <v>0.88365792310456348</v>
      </c>
      <c r="G176" s="1">
        <v>5024</v>
      </c>
      <c r="H176" s="11">
        <f>'adjusted numbers'!H176/'adjusted numbers'!G176</f>
        <v>0.95671480891719718</v>
      </c>
      <c r="I176" s="11">
        <f>'adjusted numbers'!I176/'adjusted numbers'!G176</f>
        <v>0.87934056528662397</v>
      </c>
      <c r="J176" s="1">
        <v>4782</v>
      </c>
      <c r="K176" s="11">
        <f>'adjusted numbers'!K176/'adjusted numbers'!J176</f>
        <v>0.95436752404851521</v>
      </c>
      <c r="L176" s="11">
        <f>'adjusted numbers'!L176/'adjusted numbers'!J176</f>
        <v>0.86987390213299853</v>
      </c>
      <c r="M176" s="1">
        <v>4698</v>
      </c>
      <c r="N176" s="11">
        <f>'adjusted numbers'!N176/'adjusted numbers'!M176</f>
        <v>0.94502586206896544</v>
      </c>
      <c r="O176" s="11">
        <f>'adjusted numbers'!O176/'adjusted numbers'!M176</f>
        <v>0.8548959131545335</v>
      </c>
      <c r="P176" s="8">
        <v>3720</v>
      </c>
      <c r="Q176" s="11">
        <f>'adjusted numbers'!Q176/'adjusted numbers'!P176</f>
        <v>0.94956989247311829</v>
      </c>
      <c r="R176" s="11">
        <f>'adjusted numbers'!R176/'adjusted numbers'!P176</f>
        <v>0.88198924731182793</v>
      </c>
      <c r="S176" s="1">
        <v>5058</v>
      </c>
      <c r="T176" s="11">
        <f>'adjusted numbers'!T176/'adjusted numbers'!S176</f>
        <v>0.94436536180308428</v>
      </c>
      <c r="U176" s="11">
        <f>'adjusted numbers'!U176/'adjusted numbers'!S176</f>
        <v>0.87425860023724788</v>
      </c>
      <c r="V176" s="1">
        <v>5114</v>
      </c>
      <c r="W176" s="11">
        <f>'adjusted numbers'!W176/'adjusted numbers'!V176</f>
        <v>0.94880719593273366</v>
      </c>
      <c r="X176" s="11">
        <f>'adjusted numbers'!X176/'adjusted numbers'!V176</f>
        <v>0.8910833007430583</v>
      </c>
      <c r="Y176" s="1">
        <v>5293</v>
      </c>
      <c r="Z176" s="11">
        <f>'adjusted numbers'!Z176/'adjusted numbers'!Y176</f>
        <v>0.9640279614585302</v>
      </c>
      <c r="AA176" s="11">
        <f>'adjusted numbers'!AA176/'adjusted numbers'!Y176</f>
        <v>0.92008312866049502</v>
      </c>
      <c r="AB176" s="1">
        <v>5300</v>
      </c>
      <c r="AC176" s="11">
        <f>'adjusted numbers'!AC176/'adjusted numbers'!AB176</f>
        <v>0.97081132075471699</v>
      </c>
      <c r="AD176" s="11">
        <f>'adjusted numbers'!AD176/'adjusted numbers'!AB176</f>
        <v>0.92990566037735845</v>
      </c>
      <c r="AE176" s="1">
        <v>5474</v>
      </c>
      <c r="AF176" s="11">
        <f>'adjusted numbers'!AF176/'adjusted numbers'!AE176</f>
        <v>0.97685421994884913</v>
      </c>
      <c r="AG176" s="11">
        <f>'adjusted numbers'!AG176/'adjusted numbers'!AE176</f>
        <v>0.94291194738765072</v>
      </c>
      <c r="AH176" s="1">
        <f t="shared" si="20"/>
        <v>4851.7142857142853</v>
      </c>
    </row>
    <row r="177" spans="1:34" x14ac:dyDescent="0.25">
      <c r="A177" t="s">
        <v>357</v>
      </c>
      <c r="B177" t="s">
        <v>358</v>
      </c>
      <c r="C177" t="s">
        <v>352</v>
      </c>
      <c r="D177" s="1">
        <v>3661</v>
      </c>
      <c r="E177" s="11">
        <f>'adjusted numbers'!E177/'adjusted numbers'!D177</f>
        <v>0.91110000000000002</v>
      </c>
      <c r="F177" s="11">
        <f>'adjusted numbers'!F177/'adjusted numbers'!D177</f>
        <v>0.81750000000000012</v>
      </c>
      <c r="G177" s="1">
        <v>3719</v>
      </c>
      <c r="H177" s="11">
        <f>'adjusted numbers'!H177/'adjusted numbers'!G177</f>
        <v>0.89805428878730853</v>
      </c>
      <c r="I177" s="11">
        <f>'adjusted numbers'!I177/'adjusted numbers'!G177</f>
        <v>0.78741220758268349</v>
      </c>
      <c r="J177" s="1">
        <v>2057</v>
      </c>
      <c r="K177" s="11">
        <f>'adjusted numbers'!K177/'adjusted numbers'!J177</f>
        <v>0.90620000000000001</v>
      </c>
      <c r="L177" s="11">
        <f>'adjusted numbers'!L177/'adjusted numbers'!J177</f>
        <v>0.82300000000000006</v>
      </c>
      <c r="M177" s="1">
        <v>2135</v>
      </c>
      <c r="N177" s="11">
        <f>'adjusted numbers'!N177/'adjusted numbers'!M177</f>
        <v>0.91320000000000001</v>
      </c>
      <c r="O177" s="11">
        <f>'adjusted numbers'!O177/'adjusted numbers'!M177</f>
        <v>0.83600000000000008</v>
      </c>
      <c r="P177" s="1">
        <v>3597</v>
      </c>
      <c r="Q177" s="11">
        <f>'adjusted numbers'!Q177/'adjusted numbers'!P177</f>
        <v>0.93188768999999994</v>
      </c>
      <c r="R177" s="11">
        <f>'adjusted numbers'!R177/'adjusted numbers'!P177</f>
        <v>0.82902415000000007</v>
      </c>
      <c r="S177" s="1">
        <v>3493</v>
      </c>
      <c r="T177" s="11">
        <f>'adjusted numbers'!T177/'adjusted numbers'!S177</f>
        <v>0.91983963999999985</v>
      </c>
      <c r="U177" s="11">
        <f>'adjusted numbers'!U177/'adjusted numbers'!S177</f>
        <v>0.83037499999999997</v>
      </c>
      <c r="V177" s="1">
        <v>3867</v>
      </c>
      <c r="W177" s="11">
        <f>'adjusted numbers'!W177/'adjusted numbers'!V177</f>
        <v>0.94859067000000008</v>
      </c>
      <c r="X177" s="11">
        <f>'adjusted numbers'!X177/'adjusted numbers'!V177</f>
        <v>0.88194985000000004</v>
      </c>
      <c r="Y177" s="1">
        <v>3678</v>
      </c>
      <c r="Z177" s="11">
        <f>'adjusted numbers'!Z177/'adjusted numbers'!Y177</f>
        <v>0.96288739999999995</v>
      </c>
      <c r="AA177" s="11">
        <f>'adjusted numbers'!AA177/'adjusted numbers'!Y177</f>
        <v>0.91585099999999997</v>
      </c>
      <c r="AB177" s="1">
        <v>3876</v>
      </c>
      <c r="AC177" s="11">
        <f>'adjusted numbers'!AC177/'adjusted numbers'!AB177</f>
        <v>0.96062954999999994</v>
      </c>
      <c r="AD177" s="11">
        <f>'adjusted numbers'!AD177/'adjusted numbers'!AB177</f>
        <v>0.92182664999999997</v>
      </c>
      <c r="AE177" s="1">
        <v>3906</v>
      </c>
      <c r="AF177" s="11">
        <f>'adjusted numbers'!AF177/'adjusted numbers'!AE177</f>
        <v>0.97186384999999997</v>
      </c>
      <c r="AG177" s="11">
        <f>'adjusted numbers'!AG177/'adjusted numbers'!AE177</f>
        <v>0.9320276999999999</v>
      </c>
      <c r="AH177" s="1">
        <f t="shared" si="20"/>
        <v>3218.4285714285716</v>
      </c>
    </row>
    <row r="178" spans="1:34" x14ac:dyDescent="0.25">
      <c r="A178" t="s">
        <v>359</v>
      </c>
      <c r="B178" t="s">
        <v>360</v>
      </c>
      <c r="C178" t="s">
        <v>352</v>
      </c>
      <c r="D178" s="1">
        <v>6726</v>
      </c>
      <c r="E178" s="11">
        <f>'adjusted numbers'!E178/'adjusted numbers'!D178</f>
        <v>0.91839203092476951</v>
      </c>
      <c r="F178" s="11">
        <f>'adjusted numbers'!F178/'adjusted numbers'!D178</f>
        <v>0.83792937853107352</v>
      </c>
      <c r="G178" s="1">
        <v>6829</v>
      </c>
      <c r="H178" s="11">
        <f>'adjusted numbers'!H178/'adjusted numbers'!G178</f>
        <v>0.95427418362864247</v>
      </c>
      <c r="I178" s="11">
        <f>'adjusted numbers'!I178/'adjusted numbers'!G178</f>
        <v>0.87129067213354805</v>
      </c>
      <c r="J178" s="1">
        <v>6941</v>
      </c>
      <c r="K178" s="11">
        <f>'adjusted numbers'!K178/'adjusted numbers'!J178</f>
        <v>0.94405990491283698</v>
      </c>
      <c r="L178" s="11">
        <f>'adjusted numbers'!L178/'adjusted numbers'!J178</f>
        <v>0.87481839792537097</v>
      </c>
      <c r="M178" s="1">
        <v>6937</v>
      </c>
      <c r="N178" s="11">
        <f>'adjusted numbers'!N178/'adjusted numbers'!M178</f>
        <v>0.93232058526740669</v>
      </c>
      <c r="O178" s="11">
        <f>'adjusted numbers'!O178/'adjusted numbers'!M178</f>
        <v>0.86441343520253711</v>
      </c>
      <c r="P178" s="1">
        <v>7251</v>
      </c>
      <c r="Q178" s="11">
        <f>'adjusted numbers'!Q178/'adjusted numbers'!P178</f>
        <v>0.95607500000000012</v>
      </c>
      <c r="R178" s="11">
        <f>'adjusted numbers'!R178/'adjusted numbers'!P178</f>
        <v>0.89532475000000011</v>
      </c>
      <c r="S178" s="1">
        <v>7500</v>
      </c>
      <c r="T178" s="11">
        <f>'adjusted numbers'!T178/'adjusted numbers'!S178</f>
        <v>0.94493331000000003</v>
      </c>
      <c r="U178" s="11">
        <f>'adjusted numbers'!U178/'adjusted numbers'!S178</f>
        <v>0.88546665000000002</v>
      </c>
      <c r="V178" s="1">
        <v>7652</v>
      </c>
      <c r="W178" s="11">
        <f>'adjusted numbers'!W178/'adjusted numbers'!V178</f>
        <v>0.95837687999999988</v>
      </c>
      <c r="X178" s="11">
        <f>'adjusted numbers'!X178/'adjusted numbers'!V178</f>
        <v>0.90152900000000002</v>
      </c>
      <c r="Y178" s="1">
        <v>7902</v>
      </c>
      <c r="Z178" s="11">
        <f>'adjusted numbers'!Z178/'adjusted numbers'!Y178</f>
        <v>0.95384711</v>
      </c>
      <c r="AA178" s="11">
        <f>'adjusted numbers'!AA178/'adjusted numbers'!Y178</f>
        <v>0.89603895</v>
      </c>
      <c r="AB178" s="1">
        <v>8112</v>
      </c>
      <c r="AC178" s="11">
        <f>'adjusted numbers'!AC178/'adjusted numbers'!AB178</f>
        <v>0.95573220999999997</v>
      </c>
      <c r="AD178" s="11">
        <f>'adjusted numbers'!AD178/'adjusted numbers'!AB178</f>
        <v>0.89342944999999996</v>
      </c>
      <c r="AE178" s="1">
        <v>8236</v>
      </c>
      <c r="AF178" s="11">
        <f>'adjusted numbers'!AF178/'adjusted numbers'!AE178</f>
        <v>0.96472805000000006</v>
      </c>
      <c r="AG178" s="11">
        <f>'adjusted numbers'!AG178/'adjusted numbers'!AE178</f>
        <v>0.92065324999999998</v>
      </c>
      <c r="AH178" s="1">
        <f t="shared" si="20"/>
        <v>7119.4285714285716</v>
      </c>
    </row>
    <row r="179" spans="1:34" s="5" customFormat="1" x14ac:dyDescent="0.25">
      <c r="A179" s="5" t="s">
        <v>460</v>
      </c>
      <c r="B179" s="4" t="s">
        <v>433</v>
      </c>
      <c r="C179" t="s">
        <v>352</v>
      </c>
      <c r="D179" s="5">
        <f>SUM(D174:D178)</f>
        <v>24450</v>
      </c>
      <c r="E179" s="11">
        <f>'adjusted numbers'!E179/'adjusted numbers'!D179</f>
        <v>0.93547485889570559</v>
      </c>
      <c r="F179" s="11">
        <f>'adjusted numbers'!F179/'adjusted numbers'!D179</f>
        <v>0.84919196319018408</v>
      </c>
      <c r="G179" s="5">
        <f t="shared" ref="G179:AE179" si="27">SUM(G174:G178)</f>
        <v>26065</v>
      </c>
      <c r="H179" s="11">
        <f>'adjusted numbers'!H179/'adjusted numbers'!G179</f>
        <v>0.94427182684314848</v>
      </c>
      <c r="I179" s="11">
        <f>'adjusted numbers'!I179/'adjusted numbers'!G179</f>
        <v>0.85207447407123227</v>
      </c>
      <c r="J179" s="5">
        <f t="shared" si="27"/>
        <v>24678</v>
      </c>
      <c r="K179" s="11">
        <f>'adjusted numbers'!K179/'adjusted numbers'!J179</f>
        <v>0.9276117229921389</v>
      </c>
      <c r="L179" s="11">
        <f>'adjusted numbers'!L179/'adjusted numbers'!J179</f>
        <v>0.83060014993111275</v>
      </c>
      <c r="M179" s="5">
        <f t="shared" si="27"/>
        <v>24041</v>
      </c>
      <c r="N179" s="11">
        <f>'adjusted numbers'!N179/'adjusted numbers'!M179</f>
        <v>0.92991809408926418</v>
      </c>
      <c r="O179" s="11">
        <f>'adjusted numbers'!O179/'adjusted numbers'!M179</f>
        <v>0.84403342207062926</v>
      </c>
      <c r="P179" s="5">
        <f t="shared" si="27"/>
        <v>24451</v>
      </c>
      <c r="Q179" s="11">
        <f>'adjusted numbers'!Q179/'adjusted numbers'!P179</f>
        <v>0.93068995695677081</v>
      </c>
      <c r="R179" s="11">
        <f>'adjusted numbers'!R179/'adjusted numbers'!P179</f>
        <v>0.84055866615475849</v>
      </c>
      <c r="S179" s="5">
        <f t="shared" si="27"/>
        <v>26364</v>
      </c>
      <c r="T179" s="11">
        <f>'adjusted numbers'!T179/'adjusted numbers'!S179</f>
        <v>0.92329311710893647</v>
      </c>
      <c r="U179" s="11">
        <f>'adjusted numbers'!U179/'adjusted numbers'!S179</f>
        <v>0.83684189086064331</v>
      </c>
      <c r="V179" s="5">
        <f t="shared" si="27"/>
        <v>27439</v>
      </c>
      <c r="W179" s="11">
        <f>'adjusted numbers'!W179/'adjusted numbers'!V179</f>
        <v>0.93836510872845225</v>
      </c>
      <c r="X179" s="11">
        <f>'adjusted numbers'!X179/'adjusted numbers'!V179</f>
        <v>0.86429900367542545</v>
      </c>
      <c r="Y179" s="5">
        <f t="shared" si="27"/>
        <v>28089</v>
      </c>
      <c r="Z179" s="11">
        <f>'adjusted numbers'!Z179/'adjusted numbers'!Y179</f>
        <v>0.95025808850866889</v>
      </c>
      <c r="AA179" s="11">
        <f>'adjusted numbers'!AA179/'adjusted numbers'!Y179</f>
        <v>0.8882302600377372</v>
      </c>
      <c r="AB179" s="5">
        <f t="shared" si="27"/>
        <v>28943</v>
      </c>
      <c r="AC179" s="11">
        <f>'adjusted numbers'!AC179/'adjusted numbers'!AB179</f>
        <v>0.95571639934768327</v>
      </c>
      <c r="AD179" s="11">
        <f>'adjusted numbers'!AD179/'adjusted numbers'!AB179</f>
        <v>0.89907749563970552</v>
      </c>
      <c r="AE179" s="5">
        <f t="shared" si="27"/>
        <v>29471</v>
      </c>
      <c r="AF179" s="11">
        <f>'adjusted numbers'!AF179/'adjusted numbers'!AE179</f>
        <v>0.96584440839910424</v>
      </c>
      <c r="AG179" s="11">
        <f>'adjusted numbers'!AG179/'adjusted numbers'!AE179</f>
        <v>0.92317873103729098</v>
      </c>
      <c r="AH179" s="1">
        <f t="shared" si="20"/>
        <v>25355.428571428572</v>
      </c>
    </row>
  </sheetData>
  <customSheetViews>
    <customSheetView guid="{08EC0CBE-9C85-4092-ADCC-B618E2366753}" state="hidden">
      <selection activeCell="B179" sqref="B1:B17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workbookViewId="0">
      <selection activeCell="D2" sqref="D2"/>
    </sheetView>
  </sheetViews>
  <sheetFormatPr defaultRowHeight="15" x14ac:dyDescent="0.25"/>
  <cols>
    <col min="1" max="1" width="8.5703125" bestFit="1" customWidth="1"/>
    <col min="2" max="2" width="34.7109375" bestFit="1" customWidth="1"/>
    <col min="3" max="3" width="81.85546875" bestFit="1" customWidth="1"/>
    <col min="4"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3" x14ac:dyDescent="0.25">
      <c r="A1" t="s">
        <v>0</v>
      </c>
      <c r="B1" t="s">
        <v>1</v>
      </c>
      <c r="C1" t="s">
        <v>2</v>
      </c>
      <c r="D1" t="s">
        <v>3</v>
      </c>
      <c r="E1" s="1" t="s">
        <v>4</v>
      </c>
      <c r="F1" s="1" t="s">
        <v>5</v>
      </c>
      <c r="G1" t="s">
        <v>6</v>
      </c>
      <c r="H1" s="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25">
      <c r="A2" t="s">
        <v>33</v>
      </c>
      <c r="B2" t="s">
        <v>34</v>
      </c>
      <c r="C2" t="s">
        <v>35</v>
      </c>
      <c r="D2" s="1">
        <v>1905</v>
      </c>
      <c r="E2" s="1">
        <f>('underlying numbers'!D2-'underlying numbers'!E2)*'numbers and coverage by AT'!$C$3+'underlying numbers'!E2</f>
        <v>1806.3209999999999</v>
      </c>
      <c r="F2" s="1">
        <f>'underlying numbers'!F2+('underlying numbers'!E2-'underlying numbers'!F2)*'numbers and coverage by AT'!$C$4</f>
        <v>1623.06</v>
      </c>
      <c r="G2" s="1">
        <v>1853</v>
      </c>
      <c r="H2" s="1">
        <f>('underlying numbers'!G2-'underlying numbers'!H2)*'numbers and coverage by AT'!$C$3+'underlying numbers'!H2</f>
        <v>1728.4784</v>
      </c>
      <c r="I2" s="1">
        <f>'underlying numbers'!I2+('underlying numbers'!H2-'underlying numbers'!I2)*'numbers and coverage by AT'!$C$4</f>
        <v>1536.1370000000002</v>
      </c>
      <c r="J2" s="1">
        <v>1796</v>
      </c>
      <c r="K2" s="1">
        <f>('underlying numbers'!J2-'underlying numbers'!K2)*'numbers and coverage by AT'!$C$3+'underlying numbers'!K2</f>
        <v>1658.9652000000001</v>
      </c>
      <c r="L2" s="1">
        <f>'underlying numbers'!L2+('underlying numbers'!K2-'underlying numbers'!L2)*'numbers and coverage by AT'!$C$4</f>
        <v>1477.21</v>
      </c>
      <c r="M2" s="1">
        <v>1701</v>
      </c>
      <c r="N2" s="1">
        <f>('underlying numbers'!M2-'underlying numbers'!N2)*'numbers and coverage by AT'!$C$3+'underlying numbers'!N2</f>
        <v>1547.3996999999999</v>
      </c>
      <c r="O2" s="1">
        <f>'underlying numbers'!O2+('underlying numbers'!N2-'underlying numbers'!O2)*'numbers and coverage by AT'!$C$4</f>
        <v>1376.1089999999999</v>
      </c>
      <c r="P2" s="1">
        <v>1743</v>
      </c>
      <c r="Q2" s="1">
        <f>('underlying numbers'!P2-'underlying numbers'!Q2)*'numbers and coverage by AT'!$C$3+'underlying numbers'!Q2</f>
        <v>1570.7999663999999</v>
      </c>
      <c r="R2" s="1">
        <f>'underlying numbers'!R2+('underlying numbers'!Q2-'underlying numbers'!R2)*'numbers and coverage by AT'!$C$4</f>
        <v>1408.9998909000001</v>
      </c>
      <c r="S2" s="1">
        <v>1659</v>
      </c>
      <c r="T2" s="1">
        <f>('underlying numbers'!S2-'underlying numbers'!T2)*'numbers and coverage by AT'!$C$3+'underlying numbers'!T2</f>
        <v>1481.1999764100001</v>
      </c>
      <c r="U2" s="1">
        <f>'underlying numbers'!U2+('underlying numbers'!T2-'underlying numbers'!U2)*'numbers and coverage by AT'!$C$4</f>
        <v>1315.4999854500002</v>
      </c>
      <c r="V2" s="1">
        <v>1820</v>
      </c>
      <c r="W2" s="1">
        <f>('underlying numbers'!V2-'underlying numbers'!W2)*'numbers and coverage by AT'!$C$3+'underlying numbers'!W2</f>
        <v>1682.1000741999999</v>
      </c>
      <c r="X2" s="1">
        <f>'underlying numbers'!X2+('underlying numbers'!W2-'underlying numbers'!X2)*'numbers and coverage by AT'!$C$4</f>
        <v>1529.500063</v>
      </c>
      <c r="Y2" s="1">
        <v>1805</v>
      </c>
      <c r="Z2" s="1">
        <f>('underlying numbers'!Y2-'underlying numbers'!Z2)*'numbers and coverage by AT'!$C$3+'underlying numbers'!Z2</f>
        <v>1667.7999464500001</v>
      </c>
      <c r="AA2" s="1">
        <f>'underlying numbers'!AA2+('underlying numbers'!Z2-'underlying numbers'!AA2)*'numbers and coverage by AT'!$C$4</f>
        <v>1533.5000225000001</v>
      </c>
      <c r="AB2" s="1">
        <v>1808</v>
      </c>
      <c r="AC2" s="1">
        <f>('underlying numbers'!AB2-'underlying numbers'!AC2)*'numbers and coverage by AT'!$C$3+'underlying numbers'!AC2</f>
        <v>1668.69996416</v>
      </c>
      <c r="AD2" s="1">
        <f>'underlying numbers'!AD2+('underlying numbers'!AC2-'underlying numbers'!AD2)*'numbers and coverage by AT'!$C$4</f>
        <v>1535.0000456000002</v>
      </c>
      <c r="AE2" s="1">
        <v>1856</v>
      </c>
      <c r="AF2" s="1">
        <f>('underlying numbers'!AE2-'underlying numbers'!AF2)*'numbers and coverage by AT'!$C$3+'underlying numbers'!AF2</f>
        <v>1757.3000358400002</v>
      </c>
      <c r="AG2" s="1">
        <f>'underlying numbers'!AG2+('underlying numbers'!AF2-'underlying numbers'!AG2)*'numbers and coverage by AT'!$C$4</f>
        <v>1622.9999872000003</v>
      </c>
    </row>
    <row r="3" spans="1:33" x14ac:dyDescent="0.25">
      <c r="A3" t="s">
        <v>36</v>
      </c>
      <c r="B3" t="s">
        <v>37</v>
      </c>
      <c r="C3" t="s">
        <v>35</v>
      </c>
      <c r="D3" s="1">
        <v>3944</v>
      </c>
      <c r="E3" s="1">
        <f>('underlying numbers'!D3-'underlying numbers'!E3)*'numbers and coverage by AT'!$C$3+'underlying numbers'!E3</f>
        <v>3753.5048000000002</v>
      </c>
      <c r="F3" s="1">
        <f>'underlying numbers'!F3+('underlying numbers'!E3-'underlying numbers'!F3)*'numbers and coverage by AT'!$C$4</f>
        <v>3247.884</v>
      </c>
      <c r="G3" s="1">
        <v>3845</v>
      </c>
      <c r="H3" s="1">
        <f>('underlying numbers'!G3-'underlying numbers'!H3)*'numbers and coverage by AT'!$C$3+'underlying numbers'!H3</f>
        <v>3629.6800000000003</v>
      </c>
      <c r="I3" s="1">
        <f>'underlying numbers'!I3+('underlying numbers'!H3-'underlying numbers'!I3)*'numbers and coverage by AT'!$C$4</f>
        <v>3185.5825</v>
      </c>
      <c r="J3" s="1">
        <v>3764</v>
      </c>
      <c r="K3" s="1">
        <f>('underlying numbers'!J3-'underlying numbers'!K3)*'numbers and coverage by AT'!$C$3+'underlying numbers'!K3</f>
        <v>3518.9636</v>
      </c>
      <c r="L3" s="1">
        <f>'underlying numbers'!L3+('underlying numbers'!K3-'underlying numbers'!L3)*'numbers and coverage by AT'!$C$4</f>
        <v>3107.1820000000002</v>
      </c>
      <c r="M3" s="1">
        <v>3705</v>
      </c>
      <c r="N3" s="1">
        <f>('underlying numbers'!M3-'underlying numbers'!N3)*'numbers and coverage by AT'!$C$3+'underlying numbers'!N3</f>
        <v>3367.8449999999998</v>
      </c>
      <c r="O3" s="1">
        <f>'underlying numbers'!O3+('underlying numbers'!N3-'underlying numbers'!O3)*'numbers and coverage by AT'!$C$4</f>
        <v>2945.4749999999999</v>
      </c>
      <c r="P3" s="1">
        <v>3446</v>
      </c>
      <c r="Q3" s="1">
        <f>('underlying numbers'!P3-'underlying numbers'!Q3)*'numbers and coverage by AT'!$C$3+'underlying numbers'!Q3</f>
        <v>3120.5001442000002</v>
      </c>
      <c r="R3" s="1">
        <f>'underlying numbers'!R3+('underlying numbers'!Q3-'underlying numbers'!R3)*'numbers and coverage by AT'!$C$4</f>
        <v>2736.0001162999997</v>
      </c>
      <c r="S3" s="1">
        <v>3700</v>
      </c>
      <c r="T3" s="1">
        <f>('underlying numbers'!S3-'underlying numbers'!T3)*'numbers and coverage by AT'!$C$3+'underlying numbers'!T3</f>
        <v>3367.4999440000001</v>
      </c>
      <c r="U3" s="1">
        <f>'underlying numbers'!U3+('underlying numbers'!T3-'underlying numbers'!U3)*'numbers and coverage by AT'!$C$4</f>
        <v>2937.9999850000004</v>
      </c>
      <c r="V3" s="2">
        <v>4267</v>
      </c>
      <c r="W3" s="1">
        <f>('underlying numbers'!V3-'underlying numbers'!W3)*'numbers and coverage by AT'!$C$3+'underlying numbers'!W3</f>
        <v>3890.3999990900002</v>
      </c>
      <c r="X3" s="1">
        <f>'underlying numbers'!X3+('underlying numbers'!W3-'underlying numbers'!X3)*'numbers and coverage by AT'!$C$4</f>
        <v>3448.5000063500001</v>
      </c>
      <c r="Y3" s="1">
        <v>3304</v>
      </c>
      <c r="Z3" s="1">
        <f>('underlying numbers'!Y3-'underlying numbers'!Z3)*'numbers and coverage by AT'!$C$3+'underlying numbers'!Z3</f>
        <v>3220.70011368</v>
      </c>
      <c r="AA3" s="1">
        <f>'underlying numbers'!AA3+('underlying numbers'!Z3-'underlying numbers'!AA3)*'numbers and coverage by AT'!$C$4</f>
        <v>3082.0001099999999</v>
      </c>
      <c r="AB3" s="1">
        <v>3233</v>
      </c>
      <c r="AC3" s="1">
        <f>('underlying numbers'!AB3-'underlying numbers'!AC3)*'numbers and coverage by AT'!$C$3+'underlying numbers'!AC3</f>
        <v>3182.5998577599998</v>
      </c>
      <c r="AD3" s="1">
        <f>'underlying numbers'!AD3+('underlying numbers'!AC3-'underlying numbers'!AD3)*'numbers and coverage by AT'!$C$4</f>
        <v>3093.4999295999996</v>
      </c>
      <c r="AE3" s="1">
        <v>3843</v>
      </c>
      <c r="AF3" s="1">
        <f>('underlying numbers'!AE3-'underlying numbers'!AF3)*'numbers and coverage by AT'!$C$3+'underlying numbers'!AF3</f>
        <v>3770.2002447900004</v>
      </c>
      <c r="AG3" s="1">
        <f>'underlying numbers'!AG3+('underlying numbers'!AF3-'underlying numbers'!AG3)*'numbers and coverage by AT'!$C$4</f>
        <v>3661.5002980500003</v>
      </c>
    </row>
    <row r="4" spans="1:33" x14ac:dyDescent="0.25">
      <c r="A4" t="s">
        <v>38</v>
      </c>
      <c r="B4" t="s">
        <v>39</v>
      </c>
      <c r="C4" t="s">
        <v>35</v>
      </c>
      <c r="D4" s="3">
        <v>6210</v>
      </c>
      <c r="E4" s="1">
        <f>('underlying numbers'!D4-'underlying numbers'!E4)*'numbers and coverage by AT'!$C$3+'underlying numbers'!E4</f>
        <v>5835.5</v>
      </c>
      <c r="F4" s="1">
        <f>'underlying numbers'!F4+('underlying numbers'!E4-'underlying numbers'!F4)*'numbers and coverage by AT'!$C$4</f>
        <v>5168</v>
      </c>
      <c r="G4" s="1">
        <v>6604</v>
      </c>
      <c r="H4" s="1">
        <f>('underlying numbers'!G4-'underlying numbers'!H4)*'numbers and coverage by AT'!$C$3+'underlying numbers'!H4</f>
        <v>6211.0619999999999</v>
      </c>
      <c r="I4" s="1">
        <f>'underlying numbers'!I4+('underlying numbers'!H4-'underlying numbers'!I4)*'numbers and coverage by AT'!$C$4</f>
        <v>5464.8099999999995</v>
      </c>
      <c r="J4" s="3">
        <v>6210</v>
      </c>
      <c r="K4" s="1">
        <f>('underlying numbers'!J4-'underlying numbers'!K4)*'numbers and coverage by AT'!$C$3+'underlying numbers'!K4</f>
        <v>5858.6</v>
      </c>
      <c r="L4" s="1">
        <f>'underlying numbers'!L4+('underlying numbers'!K4-'underlying numbers'!L4)*'numbers and coverage by AT'!$C$4</f>
        <v>5269</v>
      </c>
      <c r="M4" s="3">
        <v>6210</v>
      </c>
      <c r="N4" s="1">
        <f>('underlying numbers'!M4-'underlying numbers'!N4)*'numbers and coverage by AT'!$C$3+'underlying numbers'!N4</f>
        <v>5778.8</v>
      </c>
      <c r="O4" s="1">
        <f>'underlying numbers'!O4+('underlying numbers'!N4-'underlying numbers'!O4)*'numbers and coverage by AT'!$C$4</f>
        <v>5224</v>
      </c>
      <c r="P4" s="3">
        <v>6210</v>
      </c>
      <c r="Q4" s="1">
        <f>('underlying numbers'!P4-'underlying numbers'!Q4)*'numbers and coverage by AT'!$C$3+'underlying numbers'!Q4</f>
        <v>5767.6</v>
      </c>
      <c r="R4" s="1">
        <f>'underlying numbers'!R4+('underlying numbers'!Q4-'underlying numbers'!R4)*'numbers and coverage by AT'!$C$4</f>
        <v>5285.5</v>
      </c>
      <c r="S4" s="1">
        <v>5667</v>
      </c>
      <c r="T4" s="1">
        <f>('underlying numbers'!S4-'underlying numbers'!T4)*'numbers and coverage by AT'!$C$3+'underlying numbers'!T4</f>
        <v>5275.6998270300001</v>
      </c>
      <c r="U4" s="1">
        <f>'underlying numbers'!U4+('underlying numbers'!T4-'underlying numbers'!U4)*'numbers and coverage by AT'!$C$4</f>
        <v>4828.9997420999998</v>
      </c>
      <c r="V4" s="2">
        <v>6413</v>
      </c>
      <c r="W4" s="1">
        <f>('underlying numbers'!V4-'underlying numbers'!W4)*'numbers and coverage by AT'!$C$3+'underlying numbers'!W4</f>
        <v>5901.9999111699999</v>
      </c>
      <c r="X4" s="1">
        <f>'underlying numbers'!X4+('underlying numbers'!W4-'underlying numbers'!X4)*'numbers and coverage by AT'!$C$4</f>
        <v>5349.500145</v>
      </c>
      <c r="Y4" s="1">
        <v>6264</v>
      </c>
      <c r="Z4" s="1">
        <f>('underlying numbers'!Y4-'underlying numbers'!Z4)*'numbers and coverage by AT'!$C$3+'underlying numbers'!Z4</f>
        <v>5907.6999216000004</v>
      </c>
      <c r="AA4" s="1">
        <f>'underlying numbers'!AA4+('underlying numbers'!Z4-'underlying numbers'!AA4)*'numbers and coverage by AT'!$C$4</f>
        <v>5517.5000147999999</v>
      </c>
      <c r="AB4" s="1">
        <v>6226</v>
      </c>
      <c r="AC4" s="1">
        <f>('underlying numbers'!AB4-'underlying numbers'!AC4)*'numbers and coverage by AT'!$C$3+'underlying numbers'!AC4</f>
        <v>5882.3001450399997</v>
      </c>
      <c r="AD4" s="1">
        <f>'underlying numbers'!AD4+('underlying numbers'!AC4-'underlying numbers'!AD4)*'numbers and coverage by AT'!$C$4</f>
        <v>5426.5000393999999</v>
      </c>
      <c r="AE4" s="1">
        <v>6410</v>
      </c>
      <c r="AF4" s="1">
        <f>('underlying numbers'!AE4-'underlying numbers'!AF4)*'numbers and coverage by AT'!$C$3+'underlying numbers'!AF4</f>
        <v>6090.8002044000004</v>
      </c>
      <c r="AG4" s="1">
        <f>'underlying numbers'!AG4+('underlying numbers'!AF4-'underlying numbers'!AG4)*'numbers and coverage by AT'!$C$4</f>
        <v>5713.5002970000005</v>
      </c>
    </row>
    <row r="5" spans="1:33" x14ac:dyDescent="0.25">
      <c r="A5" t="s">
        <v>40</v>
      </c>
      <c r="B5" t="s">
        <v>41</v>
      </c>
      <c r="C5" t="s">
        <v>35</v>
      </c>
      <c r="D5" s="1">
        <v>5817</v>
      </c>
      <c r="E5" s="1">
        <f>('underlying numbers'!D5-'underlying numbers'!E5)*'numbers and coverage by AT'!$C$3+'underlying numbers'!E5</f>
        <v>5494.7837</v>
      </c>
      <c r="F5" s="1">
        <f>'underlying numbers'!F5+('underlying numbers'!E5-'underlying numbers'!F5)*'numbers and coverage by AT'!$C$4</f>
        <v>4915.5439999999981</v>
      </c>
      <c r="G5" s="1">
        <v>5611</v>
      </c>
      <c r="H5" s="1">
        <f>('underlying numbers'!G5-'underlying numbers'!H5)*'numbers and coverage by AT'!$C$3+'underlying numbers'!H5</f>
        <v>5313.9584999999988</v>
      </c>
      <c r="I5" s="1">
        <f>'underlying numbers'!I5+('underlying numbers'!H5-'underlying numbers'!I5)*'numbers and coverage by AT'!$C$4</f>
        <v>4771.311499999998</v>
      </c>
      <c r="J5" s="1">
        <v>5649</v>
      </c>
      <c r="K5" s="1">
        <f>('underlying numbers'!J5-'underlying numbers'!K5)*'numbers and coverage by AT'!$C$3+'underlying numbers'!K5</f>
        <v>5272.4650999999994</v>
      </c>
      <c r="L5" s="1">
        <f>'underlying numbers'!L5+('underlying numbers'!K5-'underlying numbers'!L5)*'numbers and coverage by AT'!$C$4</f>
        <v>4737.9799999999996</v>
      </c>
      <c r="M5" s="1">
        <v>5623</v>
      </c>
      <c r="N5" s="1">
        <f>('underlying numbers'!M5-'underlying numbers'!N5)*'numbers and coverage by AT'!$C$3+'underlying numbers'!N5</f>
        <v>5131.9639999999999</v>
      </c>
      <c r="O5" s="1">
        <f>'underlying numbers'!O5+('underlying numbers'!N5-'underlying numbers'!O5)*'numbers and coverage by AT'!$C$4</f>
        <v>4580.3624999999984</v>
      </c>
      <c r="P5" s="1">
        <v>5367</v>
      </c>
      <c r="Q5" s="1">
        <f>('underlying numbers'!P5-'underlying numbers'!Q5)*'numbers and coverage by AT'!$C$3+'underlying numbers'!Q5</f>
        <v>4907.0998378799995</v>
      </c>
      <c r="R5" s="1">
        <f>'underlying numbers'!R5+('underlying numbers'!Q5-'underlying numbers'!R5)*'numbers and coverage by AT'!$C$4</f>
        <v>4437.4997356499998</v>
      </c>
      <c r="S5" s="1">
        <v>5402</v>
      </c>
      <c r="T5" s="1">
        <f>('underlying numbers'!S5-'underlying numbers'!T5)*'numbers and coverage by AT'!$C$3+'underlying numbers'!T5</f>
        <v>4999.5002211999999</v>
      </c>
      <c r="U5" s="1">
        <f>'underlying numbers'!U5+('underlying numbers'!T5-'underlying numbers'!U5)*'numbers and coverage by AT'!$C$4</f>
        <v>4629.5002249000008</v>
      </c>
      <c r="V5" s="1">
        <v>5565</v>
      </c>
      <c r="W5" s="1">
        <f>('underlying numbers'!V5-'underlying numbers'!W5)*'numbers and coverage by AT'!$C$3+'underlying numbers'!W5</f>
        <v>5222.1959999999999</v>
      </c>
      <c r="X5" s="1">
        <f>'underlying numbers'!X5+('underlying numbers'!W5-'underlying numbers'!X5)*'numbers and coverage by AT'!$C$4</f>
        <v>4863.8099999999995</v>
      </c>
      <c r="Y5" s="1">
        <v>5347</v>
      </c>
      <c r="Z5" s="1">
        <f>('underlying numbers'!Y5-'underlying numbers'!Z5)*'numbers and coverage by AT'!$C$3+'underlying numbers'!Z5</f>
        <v>5139.1002452100001</v>
      </c>
      <c r="AA5" s="1">
        <f>'underlying numbers'!AA5+('underlying numbers'!Z5-'underlying numbers'!AA5)*'numbers and coverage by AT'!$C$4</f>
        <v>4959.5002365</v>
      </c>
      <c r="AB5" s="1">
        <v>5175</v>
      </c>
      <c r="AC5" s="1">
        <f>('underlying numbers'!AB5-'underlying numbers'!AC5)*'numbers and coverage by AT'!$C$3+'underlying numbers'!AC5</f>
        <v>4999.9999230000003</v>
      </c>
      <c r="AD5" s="1">
        <f>'underlying numbers'!AD5+('underlying numbers'!AC5-'underlying numbers'!AD5)*'numbers and coverage by AT'!$C$4</f>
        <v>4834.0001025000001</v>
      </c>
      <c r="AE5" s="1">
        <v>5432</v>
      </c>
      <c r="AF5" s="1">
        <f>('underlying numbers'!AE5-'underlying numbers'!AF5)*'numbers and coverage by AT'!$C$3+'underlying numbers'!AF5</f>
        <v>5284.3003348800003</v>
      </c>
      <c r="AG5" s="1">
        <f>'underlying numbers'!AG5+('underlying numbers'!AF5-'underlying numbers'!AG5)*'numbers and coverage by AT'!$C$4</f>
        <v>5156.5003672000003</v>
      </c>
    </row>
    <row r="6" spans="1:33" s="4" customFormat="1" x14ac:dyDescent="0.25">
      <c r="A6" s="4" t="s">
        <v>434</v>
      </c>
      <c r="B6" s="4" t="s">
        <v>433</v>
      </c>
      <c r="C6" t="s">
        <v>35</v>
      </c>
      <c r="D6" s="5">
        <f>SUM(D2:D5)</f>
        <v>17876</v>
      </c>
      <c r="E6" s="1">
        <f>('underlying numbers'!D6-'underlying numbers'!E6)*'numbers and coverage by AT'!$C$3+'underlying numbers'!E6</f>
        <v>16890.109499999999</v>
      </c>
      <c r="F6" s="1">
        <f>'underlying numbers'!F6+('underlying numbers'!E6-'underlying numbers'!F6)*'numbers and coverage by AT'!$C$4</f>
        <v>14954.487999999998</v>
      </c>
      <c r="G6" s="5">
        <f t="shared" ref="G6:AE6" si="0">SUM(G2:G5)</f>
        <v>17913</v>
      </c>
      <c r="H6" s="1">
        <f>('underlying numbers'!G6-'underlying numbers'!H6)*'numbers and coverage by AT'!$C$3+'underlying numbers'!H6</f>
        <v>16883.178899999999</v>
      </c>
      <c r="I6" s="1">
        <f>'underlying numbers'!I6+('underlying numbers'!H6-'underlying numbers'!I6)*'numbers and coverage by AT'!$C$4</f>
        <v>14957.840999999997</v>
      </c>
      <c r="J6" s="5">
        <f t="shared" si="0"/>
        <v>17419</v>
      </c>
      <c r="K6" s="1">
        <f>('underlying numbers'!J6-'underlying numbers'!K6)*'numbers and coverage by AT'!$C$3+'underlying numbers'!K6</f>
        <v>16308.993899999999</v>
      </c>
      <c r="L6" s="1">
        <f>'underlying numbers'!L6+('underlying numbers'!K6-'underlying numbers'!L6)*'numbers and coverage by AT'!$C$4</f>
        <v>14591.371999999999</v>
      </c>
      <c r="M6" s="5">
        <f t="shared" si="0"/>
        <v>17239</v>
      </c>
      <c r="N6" s="1">
        <f>('underlying numbers'!M6-'underlying numbers'!N6)*'numbers and coverage by AT'!$C$3+'underlying numbers'!N6</f>
        <v>15826.008699999998</v>
      </c>
      <c r="O6" s="1">
        <f>'underlying numbers'!O6+('underlying numbers'!N6-'underlying numbers'!O6)*'numbers and coverage by AT'!$C$4</f>
        <v>14125.946499999998</v>
      </c>
      <c r="P6" s="5">
        <f t="shared" si="0"/>
        <v>16766</v>
      </c>
      <c r="Q6" s="1">
        <f>('underlying numbers'!P6-'underlying numbers'!Q6)*'numbers and coverage by AT'!$C$3+'underlying numbers'!Q6</f>
        <v>15365.999948479999</v>
      </c>
      <c r="R6" s="1">
        <f>'underlying numbers'!R6+('underlying numbers'!Q6-'underlying numbers'!R6)*'numbers and coverage by AT'!$C$4</f>
        <v>13867.999742849999</v>
      </c>
      <c r="S6" s="5">
        <f t="shared" si="0"/>
        <v>16428</v>
      </c>
      <c r="T6" s="1">
        <f>('underlying numbers'!S6-'underlying numbers'!T6)*'numbers and coverage by AT'!$C$3+'underlying numbers'!T6</f>
        <v>15123.89996864</v>
      </c>
      <c r="U6" s="1">
        <f>'underlying numbers'!U6+('underlying numbers'!T6-'underlying numbers'!U6)*'numbers and coverage by AT'!$C$4</f>
        <v>13711.99993745</v>
      </c>
      <c r="V6" s="5">
        <f t="shared" si="0"/>
        <v>18065</v>
      </c>
      <c r="W6" s="1">
        <f>('underlying numbers'!V6-'underlying numbers'!W6)*'numbers and coverage by AT'!$C$3+'underlying numbers'!W6</f>
        <v>16696.695984459999</v>
      </c>
      <c r="X6" s="1">
        <f>'underlying numbers'!X6+('underlying numbers'!W6-'underlying numbers'!X6)*'numbers and coverage by AT'!$C$4</f>
        <v>15191.31021435</v>
      </c>
      <c r="Y6" s="5">
        <f t="shared" si="0"/>
        <v>16720</v>
      </c>
      <c r="Z6" s="1">
        <f>('underlying numbers'!Y6-'underlying numbers'!Z6)*'numbers and coverage by AT'!$C$3+'underlying numbers'!Z6</f>
        <v>15935.300226940002</v>
      </c>
      <c r="AA6" s="1">
        <f>'underlying numbers'!AA6+('underlying numbers'!Z6-'underlying numbers'!AA6)*'numbers and coverage by AT'!$C$4</f>
        <v>15092.500383800001</v>
      </c>
      <c r="AB6" s="5">
        <f t="shared" si="0"/>
        <v>16442</v>
      </c>
      <c r="AC6" s="1">
        <f>('underlying numbers'!AB6-'underlying numbers'!AC6)*'numbers and coverage by AT'!$C$3+'underlying numbers'!AC6</f>
        <v>15733.59988996</v>
      </c>
      <c r="AD6" s="1">
        <f>'underlying numbers'!AD6+('underlying numbers'!AC6-'underlying numbers'!AD6)*'numbers and coverage by AT'!$C$4</f>
        <v>14889.0001171</v>
      </c>
      <c r="AE6" s="5">
        <f t="shared" si="0"/>
        <v>17541</v>
      </c>
      <c r="AF6" s="1">
        <f>('underlying numbers'!AE6-'underlying numbers'!AF6)*'numbers and coverage by AT'!$C$3+'underlying numbers'!AF6</f>
        <v>16902.600819910003</v>
      </c>
      <c r="AG6" s="1">
        <f>'underlying numbers'!AG6+('underlying numbers'!AF6-'underlying numbers'!AG6)*'numbers and coverage by AT'!$C$4</f>
        <v>16154.500949450001</v>
      </c>
    </row>
    <row r="7" spans="1:33" x14ac:dyDescent="0.25">
      <c r="A7" t="s">
        <v>42</v>
      </c>
      <c r="B7" t="s">
        <v>43</v>
      </c>
      <c r="C7" t="s">
        <v>44</v>
      </c>
      <c r="D7" s="1">
        <v>1979</v>
      </c>
      <c r="E7" s="1">
        <f>('underlying numbers'!D7-'underlying numbers'!E7)*'numbers and coverage by AT'!$C$3+'underlying numbers'!E7</f>
        <v>1847.3965000000001</v>
      </c>
      <c r="F7" s="1">
        <f>'underlying numbers'!F7+('underlying numbers'!E7-'underlying numbers'!F7)*'numbers and coverage by AT'!$C$4</f>
        <v>1670.2760000000001</v>
      </c>
      <c r="G7" s="1">
        <v>1800</v>
      </c>
      <c r="H7" s="1">
        <f>('underlying numbers'!G7-'underlying numbers'!H7)*'numbers and coverage by AT'!$C$3+'underlying numbers'!H7</f>
        <v>1702.98</v>
      </c>
      <c r="I7" s="1">
        <f>'underlying numbers'!I7+('underlying numbers'!H7-'underlying numbers'!I7)*'numbers and coverage by AT'!$C$4</f>
        <v>1562.4</v>
      </c>
      <c r="J7" s="1">
        <v>1901</v>
      </c>
      <c r="K7" s="1">
        <f>('underlying numbers'!J7-'underlying numbers'!K7)*'numbers and coverage by AT'!$C$3+'underlying numbers'!K7</f>
        <v>1775.9141999999999</v>
      </c>
      <c r="L7" s="1">
        <f>'underlying numbers'!L7+('underlying numbers'!K7-'underlying numbers'!L7)*'numbers and coverage by AT'!$C$4</f>
        <v>1593.038</v>
      </c>
      <c r="M7" s="1">
        <v>1710</v>
      </c>
      <c r="N7" s="1">
        <f>('underlying numbers'!M7-'underlying numbers'!N7)*'numbers and coverage by AT'!$C$3+'underlying numbers'!N7</f>
        <v>1555.587</v>
      </c>
      <c r="O7" s="1">
        <f>'underlying numbers'!O7+('underlying numbers'!N7-'underlying numbers'!O7)*'numbers and coverage by AT'!$C$4</f>
        <v>1415.0250000000001</v>
      </c>
      <c r="P7" s="1">
        <v>1685</v>
      </c>
      <c r="Q7" s="1">
        <f>('underlying numbers'!P7-'underlying numbers'!Q7)*'numbers and coverage by AT'!$C$3+'underlying numbers'!Q7</f>
        <v>1547.7999702499999</v>
      </c>
      <c r="R7" s="1">
        <f>'underlying numbers'!R7+('underlying numbers'!Q7-'underlying numbers'!R7)*'numbers and coverage by AT'!$C$4</f>
        <v>1415.5000047499998</v>
      </c>
      <c r="S7" s="1">
        <v>1754</v>
      </c>
      <c r="T7" s="1">
        <f>('underlying numbers'!S7-'underlying numbers'!T7)*'numbers and coverage by AT'!$C$3+'underlying numbers'!T7</f>
        <v>1625.1999738200002</v>
      </c>
      <c r="U7" s="1">
        <f>'underlying numbers'!U7+('underlying numbers'!T7-'underlying numbers'!U7)*'numbers and coverage by AT'!$C$4</f>
        <v>1486.9999809999999</v>
      </c>
      <c r="V7" s="1">
        <v>1559</v>
      </c>
      <c r="W7" s="1">
        <f>('underlying numbers'!V7-'underlying numbers'!W7)*'numbers and coverage by AT'!$C$3+'underlying numbers'!W7</f>
        <v>1460.29999062</v>
      </c>
      <c r="X7" s="1">
        <f>'underlying numbers'!X7+('underlying numbers'!W7-'underlying numbers'!X7)*'numbers and coverage by AT'!$C$4</f>
        <v>1377.9999441</v>
      </c>
      <c r="Y7" s="1">
        <v>1833</v>
      </c>
      <c r="Z7" s="1">
        <f>('underlying numbers'!Y7-'underlying numbers'!Z7)*'numbers and coverage by AT'!$C$3+'underlying numbers'!Z7</f>
        <v>1736.4000201600002</v>
      </c>
      <c r="AA7" s="1">
        <f>'underlying numbers'!AA7+('underlying numbers'!Z7-'underlying numbers'!AA7)*'numbers and coverage by AT'!$C$4</f>
        <v>1618.5000487500001</v>
      </c>
      <c r="AB7" s="1">
        <v>1883</v>
      </c>
      <c r="AC7" s="1">
        <f>('underlying numbers'!AB7-'underlying numbers'!AC7)*'numbers and coverage by AT'!$C$3+'underlying numbers'!AC7</f>
        <v>1780.1000191099999</v>
      </c>
      <c r="AD7" s="1">
        <f>'underlying numbers'!AD7+('underlying numbers'!AC7-'underlying numbers'!AD7)*'numbers and coverage by AT'!$C$4</f>
        <v>1663.5001022500001</v>
      </c>
      <c r="AE7" s="1">
        <v>2059</v>
      </c>
      <c r="AF7" s="1">
        <f>('underlying numbers'!AE7-'underlying numbers'!AF7)*'numbers and coverage by AT'!$C$3+'underlying numbers'!AF7</f>
        <v>1963.7999730500001</v>
      </c>
      <c r="AG7" s="1">
        <f>'underlying numbers'!AG7+('underlying numbers'!AF7-'underlying numbers'!AG7)*'numbers and coverage by AT'!$C$4</f>
        <v>1847.5000347500002</v>
      </c>
    </row>
    <row r="8" spans="1:33" x14ac:dyDescent="0.25">
      <c r="A8" t="s">
        <v>45</v>
      </c>
      <c r="B8" t="s">
        <v>46</v>
      </c>
      <c r="C8" t="s">
        <v>44</v>
      </c>
      <c r="D8" s="1">
        <v>2387</v>
      </c>
      <c r="E8" s="1">
        <f>('underlying numbers'!D8-'underlying numbers'!E8)*'numbers and coverage by AT'!$C$3+'underlying numbers'!E8</f>
        <v>2310.1385999999998</v>
      </c>
      <c r="F8" s="1">
        <f>'underlying numbers'!F8+('underlying numbers'!E8-'underlying numbers'!F8)*'numbers and coverage by AT'!$C$4</f>
        <v>2141.1390000000001</v>
      </c>
      <c r="G8" s="1">
        <v>2358</v>
      </c>
      <c r="H8" s="1">
        <f>('underlying numbers'!G8-'underlying numbers'!H8)*'numbers and coverage by AT'!$C$3+'underlying numbers'!H8</f>
        <v>2282.0724</v>
      </c>
      <c r="I8" s="1">
        <f>'underlying numbers'!I8+('underlying numbers'!H8-'underlying numbers'!I8)*'numbers and coverage by AT'!$C$4</f>
        <v>2096.2619999999997</v>
      </c>
      <c r="J8" s="1">
        <v>2352</v>
      </c>
      <c r="K8" s="1">
        <f>('underlying numbers'!J8-'underlying numbers'!K8)*'numbers and coverage by AT'!$C$3+'underlying numbers'!K8</f>
        <v>2238.3984</v>
      </c>
      <c r="L8" s="1">
        <f>'underlying numbers'!L8+('underlying numbers'!K8-'underlying numbers'!L8)*'numbers and coverage by AT'!$C$4</f>
        <v>2035.6559999999999</v>
      </c>
      <c r="M8" s="1">
        <v>2302</v>
      </c>
      <c r="N8" s="1">
        <f>('underlying numbers'!M8-'underlying numbers'!N8)*'numbers and coverage by AT'!$C$3+'underlying numbers'!N8</f>
        <v>2176.3108000000002</v>
      </c>
      <c r="O8" s="1">
        <f>'underlying numbers'!O8+('underlying numbers'!N8-'underlying numbers'!O8)*'numbers and coverage by AT'!$C$4</f>
        <v>1986.6260000000002</v>
      </c>
      <c r="P8" s="1">
        <v>2296</v>
      </c>
      <c r="Q8" s="1">
        <f>('underlying numbers'!P8-'underlying numbers'!Q8)*'numbers and coverage by AT'!$C$3+'underlying numbers'!Q8</f>
        <v>2140.59999272</v>
      </c>
      <c r="R8" s="1">
        <f>'underlying numbers'!R8+('underlying numbers'!Q8-'underlying numbers'!R8)*'numbers and coverage by AT'!$C$4</f>
        <v>1955.9999396000003</v>
      </c>
      <c r="S8" s="1">
        <v>2056</v>
      </c>
      <c r="T8" s="1">
        <f>('underlying numbers'!S8-'underlying numbers'!T8)*'numbers and coverage by AT'!$C$3+'underlying numbers'!T8</f>
        <v>1934.8999552</v>
      </c>
      <c r="U8" s="1">
        <f>'underlying numbers'!U8+('underlying numbers'!T8-'underlying numbers'!U8)*'numbers and coverage by AT'!$C$4</f>
        <v>1835.4999623999997</v>
      </c>
      <c r="V8" s="1">
        <v>2570</v>
      </c>
      <c r="W8" s="1">
        <f>('underlying numbers'!V8-'underlying numbers'!W8)*'numbers and coverage by AT'!$C$3+'underlying numbers'!W8</f>
        <v>2403.4000070000002</v>
      </c>
      <c r="X8" s="1">
        <f>'underlying numbers'!X8+('underlying numbers'!W8-'underlying numbers'!X8)*'numbers and coverage by AT'!$C$4</f>
        <v>2210.9999125000004</v>
      </c>
      <c r="Y8" s="1">
        <v>2590</v>
      </c>
      <c r="Z8" s="1">
        <f>('underlying numbers'!Y8-'underlying numbers'!Z8)*'numbers and coverage by AT'!$C$3+'underlying numbers'!Z8</f>
        <v>2412.1999965</v>
      </c>
      <c r="AA8" s="1">
        <f>'underlying numbers'!AA8+('underlying numbers'!Z8-'underlying numbers'!AA8)*'numbers and coverage by AT'!$C$4</f>
        <v>2216.4999850000004</v>
      </c>
      <c r="AB8" s="1">
        <v>2731</v>
      </c>
      <c r="AC8" s="1">
        <f>('underlying numbers'!AB8-'underlying numbers'!AC8)*'numbers and coverage by AT'!$C$3+'underlying numbers'!AC8</f>
        <v>2596.5998432000001</v>
      </c>
      <c r="AD8" s="1">
        <f>'underlying numbers'!AD8+('underlying numbers'!AC8-'underlying numbers'!AD8)*'numbers and coverage by AT'!$C$4</f>
        <v>2403.4998455</v>
      </c>
      <c r="AE8" s="1">
        <v>2794</v>
      </c>
      <c r="AF8" s="1">
        <f>('underlying numbers'!AE8-'underlying numbers'!AF8)*'numbers and coverage by AT'!$C$3+'underlying numbers'!AF8</f>
        <v>2673.5999741000001</v>
      </c>
      <c r="AG8" s="1">
        <f>'underlying numbers'!AG8+('underlying numbers'!AF8-'underlying numbers'!AG8)*'numbers and coverage by AT'!$C$4</f>
        <v>2481.4999011</v>
      </c>
    </row>
    <row r="9" spans="1:33" x14ac:dyDescent="0.25">
      <c r="A9" t="s">
        <v>47</v>
      </c>
      <c r="B9" t="s">
        <v>48</v>
      </c>
      <c r="C9" t="s">
        <v>44</v>
      </c>
      <c r="D9" s="1">
        <v>5830</v>
      </c>
      <c r="E9" s="1">
        <f>('underlying numbers'!D9-'underlying numbers'!E9)*'numbers and coverage by AT'!$C$3+'underlying numbers'!E9</f>
        <v>5424.2463999999982</v>
      </c>
      <c r="F9" s="1">
        <f>'underlying numbers'!F9+('underlying numbers'!E9-'underlying numbers'!F9)*'numbers and coverage by AT'!$C$4</f>
        <v>4856.4339999999984</v>
      </c>
      <c r="G9" s="1">
        <v>6456</v>
      </c>
      <c r="H9" s="1">
        <f>('underlying numbers'!G9-'underlying numbers'!H9)*'numbers and coverage by AT'!$C$3+'underlying numbers'!H9</f>
        <v>6131.5941000000021</v>
      </c>
      <c r="I9" s="1">
        <f>'underlying numbers'!I9+('underlying numbers'!H9-'underlying numbers'!I9)*'numbers and coverage by AT'!$C$4</f>
        <v>5608.2180000000008</v>
      </c>
      <c r="J9" s="1">
        <v>6341</v>
      </c>
      <c r="K9" s="1">
        <f>('underlying numbers'!J9-'underlying numbers'!K9)*'numbers and coverage by AT'!$C$3+'underlying numbers'!K9</f>
        <v>5930.2868999999982</v>
      </c>
      <c r="L9" s="1">
        <f>'underlying numbers'!L9+('underlying numbers'!K9-'underlying numbers'!L9)*'numbers and coverage by AT'!$C$4</f>
        <v>5361.628999999999</v>
      </c>
      <c r="M9" s="1">
        <v>6124</v>
      </c>
      <c r="N9" s="1">
        <f>('underlying numbers'!M9-'underlying numbers'!N9)*'numbers and coverage by AT'!$C$3+'underlying numbers'!N9</f>
        <v>5603.2707</v>
      </c>
      <c r="O9" s="1">
        <f>'underlying numbers'!O9+('underlying numbers'!N9-'underlying numbers'!O9)*'numbers and coverage by AT'!$C$4</f>
        <v>5043.9435000000012</v>
      </c>
      <c r="P9" s="1">
        <v>5901</v>
      </c>
      <c r="Q9" s="1">
        <f>('underlying numbers'!P9-'underlying numbers'!Q9)*'numbers and coverage by AT'!$C$3+'underlying numbers'!Q9</f>
        <v>5418.6998810699997</v>
      </c>
      <c r="R9" s="1">
        <f>'underlying numbers'!R9+('underlying numbers'!Q9-'underlying numbers'!R9)*'numbers and coverage by AT'!$C$4</f>
        <v>4890.4997777999997</v>
      </c>
      <c r="S9" s="1">
        <v>5479</v>
      </c>
      <c r="T9" s="1">
        <f>('underlying numbers'!S9-'underlying numbers'!T9)*'numbers and coverage by AT'!$C$3+'underlying numbers'!T9</f>
        <v>5042.1999841799998</v>
      </c>
      <c r="U9" s="1">
        <f>'underlying numbers'!U9+('underlying numbers'!T9-'underlying numbers'!U9)*'numbers and coverage by AT'!$C$4</f>
        <v>4648.5000287499997</v>
      </c>
      <c r="V9" s="1">
        <v>5390</v>
      </c>
      <c r="W9" s="1">
        <f>('underlying numbers'!V9-'underlying numbers'!W9)*'numbers and coverage by AT'!$C$3+'underlying numbers'!W9</f>
        <v>5039.9999188000002</v>
      </c>
      <c r="X9" s="1">
        <f>'underlying numbers'!X9+('underlying numbers'!W9-'underlying numbers'!X9)*'numbers and coverage by AT'!$C$4</f>
        <v>4742.9997614999993</v>
      </c>
      <c r="Y9" s="1">
        <v>5970</v>
      </c>
      <c r="Z9" s="1">
        <f>('underlying numbers'!Y9-'underlying numbers'!Z9)*'numbers and coverage by AT'!$C$3+'underlying numbers'!Z9</f>
        <v>5533.2000546000008</v>
      </c>
      <c r="AA9" s="1">
        <f>'underlying numbers'!AA9+('underlying numbers'!Z9-'underlying numbers'!AA9)*'numbers and coverage by AT'!$C$4</f>
        <v>5175.5001615000001</v>
      </c>
      <c r="AB9" s="1">
        <v>5319</v>
      </c>
      <c r="AC9" s="1">
        <f>('underlying numbers'!AB9-'underlying numbers'!AC9)*'numbers and coverage by AT'!$C$3+'underlying numbers'!AC9</f>
        <v>5041.7999426699998</v>
      </c>
      <c r="AD9" s="1">
        <f>'underlying numbers'!AD9+('underlying numbers'!AC9-'underlying numbers'!AD9)*'numbers and coverage by AT'!$C$4</f>
        <v>4806.9999747000002</v>
      </c>
      <c r="AE9" s="1">
        <v>5831</v>
      </c>
      <c r="AF9" s="1">
        <f>('underlying numbers'!AE9-'underlying numbers'!AF9)*'numbers and coverage by AT'!$C$3+'underlying numbers'!AF9</f>
        <v>5604.8999428799998</v>
      </c>
      <c r="AG9" s="1">
        <f>'underlying numbers'!AG9+('underlying numbers'!AF9-'underlying numbers'!AG9)*'numbers and coverage by AT'!$C$4</f>
        <v>5420.4999324</v>
      </c>
    </row>
    <row r="10" spans="1:33" x14ac:dyDescent="0.25">
      <c r="A10" t="s">
        <v>49</v>
      </c>
      <c r="B10" t="s">
        <v>50</v>
      </c>
      <c r="C10" t="s">
        <v>44</v>
      </c>
      <c r="D10" s="1">
        <v>3830</v>
      </c>
      <c r="E10" s="1">
        <f>('underlying numbers'!D10-'underlying numbers'!E10)*'numbers and coverage by AT'!$C$3+'underlying numbers'!E10</f>
        <v>3667.1541000000002</v>
      </c>
      <c r="F10" s="1">
        <f>'underlying numbers'!F10+('underlying numbers'!E10-'underlying numbers'!F10)*'numbers and coverage by AT'!$C$4</f>
        <v>3360.1019999999999</v>
      </c>
      <c r="G10" s="1">
        <v>4466</v>
      </c>
      <c r="H10" s="1">
        <f>('underlying numbers'!G10-'underlying numbers'!H10)*'numbers and coverage by AT'!$C$3+'underlying numbers'!H10</f>
        <v>4276.6891999999989</v>
      </c>
      <c r="I10" s="1">
        <f>'underlying numbers'!I10+('underlying numbers'!H10-'underlying numbers'!I10)*'numbers and coverage by AT'!$C$4</f>
        <v>3937.6524999999992</v>
      </c>
      <c r="J10" s="1">
        <v>5635</v>
      </c>
      <c r="K10" s="1">
        <f>('underlying numbers'!J10-'underlying numbers'!K10)*'numbers and coverage by AT'!$C$3+'underlying numbers'!K10</f>
        <v>5315.4731000000011</v>
      </c>
      <c r="L10" s="1">
        <f>'underlying numbers'!L10+('underlying numbers'!K10-'underlying numbers'!L10)*'numbers and coverage by AT'!$C$4</f>
        <v>4748.6685000000016</v>
      </c>
      <c r="M10" s="1">
        <v>5142</v>
      </c>
      <c r="N10" s="1">
        <f>('underlying numbers'!M10-'underlying numbers'!N10)*'numbers and coverage by AT'!$C$3+'underlying numbers'!N10</f>
        <v>4749.3805000000011</v>
      </c>
      <c r="O10" s="1">
        <f>'underlying numbers'!O10+('underlying numbers'!N10-'underlying numbers'!O10)*'numbers and coverage by AT'!$C$4</f>
        <v>4327.974000000002</v>
      </c>
      <c r="P10" s="1">
        <v>4937</v>
      </c>
      <c r="Q10" s="1">
        <f>('underlying numbers'!P10-'underlying numbers'!Q10)*'numbers and coverage by AT'!$C$3+'underlying numbers'!Q10</f>
        <v>4565.2999843199996</v>
      </c>
      <c r="R10" s="1">
        <f>'underlying numbers'!R10+('underlying numbers'!Q10-'underlying numbers'!R10)*'numbers and coverage by AT'!$C$4</f>
        <v>4199.9999498500001</v>
      </c>
      <c r="S10" s="1">
        <v>4585</v>
      </c>
      <c r="T10" s="1">
        <f>('underlying numbers'!S10-'underlying numbers'!T10)*'numbers and coverage by AT'!$C$3+'underlying numbers'!T10</f>
        <v>4389.0000073499996</v>
      </c>
      <c r="U10" s="1">
        <f>'underlying numbers'!U10+('underlying numbers'!T10-'underlying numbers'!U10)*'numbers and coverage by AT'!$C$4</f>
        <v>4156.0001192500004</v>
      </c>
      <c r="V10" s="1">
        <v>4737</v>
      </c>
      <c r="W10" s="1">
        <f>('underlying numbers'!V10-'underlying numbers'!W10)*'numbers and coverage by AT'!$C$3+'underlying numbers'!W10</f>
        <v>4524.9001144499998</v>
      </c>
      <c r="X10" s="1">
        <f>'underlying numbers'!X10+('underlying numbers'!W10-'underlying numbers'!X10)*'numbers and coverage by AT'!$C$4</f>
        <v>4287.0001584000001</v>
      </c>
      <c r="Y10" s="1">
        <v>5154</v>
      </c>
      <c r="Z10" s="1">
        <f>('underlying numbers'!Y10-'underlying numbers'!Z10)*'numbers and coverage by AT'!$C$3+'underlying numbers'!Z10</f>
        <v>4917.4001152199999</v>
      </c>
      <c r="AA10" s="1">
        <f>'underlying numbers'!AA10+('underlying numbers'!Z10-'underlying numbers'!AA10)*'numbers and coverage by AT'!$C$4</f>
        <v>4603.4999715000004</v>
      </c>
      <c r="AB10" s="1">
        <v>5163</v>
      </c>
      <c r="AC10" s="1">
        <f>('underlying numbers'!AB10-'underlying numbers'!AC10)*'numbers and coverage by AT'!$C$3+'underlying numbers'!AC10</f>
        <v>4953.6998793899993</v>
      </c>
      <c r="AD10" s="1">
        <f>'underlying numbers'!AD10+('underlying numbers'!AC10-'underlying numbers'!AD10)*'numbers and coverage by AT'!$C$4</f>
        <v>4657.9999999499996</v>
      </c>
      <c r="AE10" s="1">
        <v>5313</v>
      </c>
      <c r="AF10" s="1">
        <f>('underlying numbers'!AE10-'underlying numbers'!AF10)*'numbers and coverage by AT'!$C$3+'underlying numbers'!AF10</f>
        <v>5155.4998341</v>
      </c>
      <c r="AG10" s="1">
        <f>'underlying numbers'!AG10+('underlying numbers'!AF10-'underlying numbers'!AG10)*'numbers and coverage by AT'!$C$4</f>
        <v>4895.9998972499998</v>
      </c>
    </row>
    <row r="11" spans="1:33" s="4" customFormat="1" x14ac:dyDescent="0.25">
      <c r="A11" s="4" t="s">
        <v>435</v>
      </c>
      <c r="B11" s="4" t="s">
        <v>433</v>
      </c>
      <c r="C11" t="s">
        <v>44</v>
      </c>
      <c r="D11" s="5">
        <f>SUM(D7:D10)</f>
        <v>14026</v>
      </c>
      <c r="E11" s="1">
        <f>('underlying numbers'!D11-'underlying numbers'!E11)*'numbers and coverage by AT'!$C$3+'underlying numbers'!E11</f>
        <v>13248.935599999999</v>
      </c>
      <c r="F11" s="1">
        <f>'underlying numbers'!F11+('underlying numbers'!E11-'underlying numbers'!F11)*'numbers and coverage by AT'!$C$4</f>
        <v>12027.950999999999</v>
      </c>
      <c r="G11" s="5">
        <f t="shared" ref="G11:AE11" si="1">SUM(G7:G10)</f>
        <v>15080</v>
      </c>
      <c r="H11" s="1">
        <f>('underlying numbers'!G11-'underlying numbers'!H11)*'numbers and coverage by AT'!$C$3+'underlying numbers'!H11</f>
        <v>14393.3357</v>
      </c>
      <c r="I11" s="1">
        <f>'underlying numbers'!I11+('underlying numbers'!H11-'underlying numbers'!I11)*'numbers and coverage by AT'!$C$4</f>
        <v>13204.532499999999</v>
      </c>
      <c r="J11" s="5">
        <f t="shared" si="1"/>
        <v>16229</v>
      </c>
      <c r="K11" s="1">
        <f>('underlying numbers'!J11-'underlying numbers'!K11)*'numbers and coverage by AT'!$C$3+'underlying numbers'!K11</f>
        <v>15260.0726</v>
      </c>
      <c r="L11" s="1">
        <f>'underlying numbers'!L11+('underlying numbers'!K11-'underlying numbers'!L11)*'numbers and coverage by AT'!$C$4</f>
        <v>13738.9915</v>
      </c>
      <c r="M11" s="5">
        <f t="shared" si="1"/>
        <v>15278</v>
      </c>
      <c r="N11" s="1">
        <f>('underlying numbers'!M11-'underlying numbers'!N11)*'numbers and coverage by AT'!$C$3+'underlying numbers'!N11</f>
        <v>14084.549000000003</v>
      </c>
      <c r="O11" s="1">
        <f>'underlying numbers'!O11+('underlying numbers'!N11-'underlying numbers'!O11)*'numbers and coverage by AT'!$C$4</f>
        <v>12773.568500000005</v>
      </c>
      <c r="P11" s="5">
        <f t="shared" si="1"/>
        <v>14819</v>
      </c>
      <c r="Q11" s="1">
        <f>('underlying numbers'!P11-'underlying numbers'!Q11)*'numbers and coverage by AT'!$C$3+'underlying numbers'!Q11</f>
        <v>13672.399828359999</v>
      </c>
      <c r="R11" s="1">
        <f>'underlying numbers'!R11+('underlying numbers'!Q11-'underlying numbers'!R11)*'numbers and coverage by AT'!$C$4</f>
        <v>12461.999672</v>
      </c>
      <c r="S11" s="5">
        <f t="shared" si="1"/>
        <v>13874</v>
      </c>
      <c r="T11" s="1">
        <f>('underlying numbers'!S11-'underlying numbers'!T11)*'numbers and coverage by AT'!$C$3+'underlying numbers'!T11</f>
        <v>12991.29992055</v>
      </c>
      <c r="U11" s="1">
        <f>'underlying numbers'!U11+('underlying numbers'!T11-'underlying numbers'!U11)*'numbers and coverage by AT'!$C$4</f>
        <v>12127.000091400001</v>
      </c>
      <c r="V11" s="5">
        <f t="shared" si="1"/>
        <v>14256</v>
      </c>
      <c r="W11" s="1">
        <f>('underlying numbers'!V11-'underlying numbers'!W11)*'numbers and coverage by AT'!$C$3+'underlying numbers'!W11</f>
        <v>13428.60003087</v>
      </c>
      <c r="X11" s="1">
        <f>'underlying numbers'!X11+('underlying numbers'!W11-'underlying numbers'!X11)*'numbers and coverage by AT'!$C$4</f>
        <v>12618.999776500001</v>
      </c>
      <c r="Y11" s="5">
        <f t="shared" si="1"/>
        <v>15547</v>
      </c>
      <c r="Z11" s="1">
        <f>('underlying numbers'!Y11-'underlying numbers'!Z11)*'numbers and coverage by AT'!$C$3+'underlying numbers'!Z11</f>
        <v>14599.20018648</v>
      </c>
      <c r="AA11" s="1">
        <f>'underlying numbers'!AA11+('underlying numbers'!Z11-'underlying numbers'!AA11)*'numbers and coverage by AT'!$C$4</f>
        <v>13614.00016675</v>
      </c>
      <c r="AB11" s="5">
        <f t="shared" si="1"/>
        <v>15096</v>
      </c>
      <c r="AC11" s="1">
        <f>('underlying numbers'!AB11-'underlying numbers'!AC11)*'numbers and coverage by AT'!$C$3+'underlying numbers'!AC11</f>
        <v>14372.19968437</v>
      </c>
      <c r="AD11" s="1">
        <f>'underlying numbers'!AD11+('underlying numbers'!AC11-'underlying numbers'!AD11)*'numbers and coverage by AT'!$C$4</f>
        <v>13531.999922399998</v>
      </c>
      <c r="AE11" s="5">
        <f t="shared" si="1"/>
        <v>15997</v>
      </c>
      <c r="AF11" s="1">
        <f>('underlying numbers'!AE11-'underlying numbers'!AF11)*'numbers and coverage by AT'!$C$3+'underlying numbers'!AF11</f>
        <v>15397.79972413</v>
      </c>
      <c r="AG11" s="1">
        <f>'underlying numbers'!AG11+('underlying numbers'!AF11-'underlying numbers'!AG11)*'numbers and coverage by AT'!$C$4</f>
        <v>14645.499765500001</v>
      </c>
    </row>
    <row r="12" spans="1:33" x14ac:dyDescent="0.25">
      <c r="A12" t="s">
        <v>51</v>
      </c>
      <c r="B12" t="s">
        <v>52</v>
      </c>
      <c r="C12" t="s">
        <v>480</v>
      </c>
      <c r="D12" s="1">
        <v>3813</v>
      </c>
      <c r="E12" s="1">
        <f>('underlying numbers'!D12-'underlying numbers'!E12)*'numbers and coverage by AT'!$C$3+'underlying numbers'!E12</f>
        <v>3660.8612999999996</v>
      </c>
      <c r="F12" s="1">
        <f>'underlying numbers'!F12+('underlying numbers'!E12-'underlying numbers'!F12)*'numbers and coverage by AT'!$C$4</f>
        <v>3242.9564999999998</v>
      </c>
      <c r="G12" s="1">
        <v>3644</v>
      </c>
      <c r="H12" s="1">
        <f>('underlying numbers'!G12-'underlying numbers'!H12)*'numbers and coverage by AT'!$C$3+'underlying numbers'!H12</f>
        <v>3493.5027999999998</v>
      </c>
      <c r="I12" s="1">
        <f>'underlying numbers'!I12+('underlying numbers'!H12-'underlying numbers'!I12)*'numbers and coverage by AT'!$C$4</f>
        <v>3132.018</v>
      </c>
      <c r="J12" s="1">
        <v>3640</v>
      </c>
      <c r="K12" s="1">
        <f>('underlying numbers'!J12-'underlying numbers'!K12)*'numbers and coverage by AT'!$C$3+'underlying numbers'!K12</f>
        <v>3405.5839999999998</v>
      </c>
      <c r="L12" s="1">
        <f>'underlying numbers'!L12+('underlying numbers'!K12-'underlying numbers'!L12)*'numbers and coverage by AT'!$C$4</f>
        <v>2981.16</v>
      </c>
      <c r="M12" s="1">
        <v>3440</v>
      </c>
      <c r="N12" s="1">
        <f>('underlying numbers'!M12-'underlying numbers'!N12)*'numbers and coverage by AT'!$C$3+'underlying numbers'!N12</f>
        <v>3208.8320000000003</v>
      </c>
      <c r="O12" s="1">
        <f>'underlying numbers'!O12+('underlying numbers'!N12-'underlying numbers'!O12)*'numbers and coverage by AT'!$C$4</f>
        <v>2831.12</v>
      </c>
      <c r="P12" s="1">
        <v>3487</v>
      </c>
      <c r="Q12" s="1">
        <f>('underlying numbers'!P12-'underlying numbers'!Q12)*'numbers and coverage by AT'!$C$3+'underlying numbers'!Q12</f>
        <v>3242.0000324800003</v>
      </c>
      <c r="R12" s="1">
        <f>'underlying numbers'!R12+('underlying numbers'!Q12-'underlying numbers'!R12)*'numbers and coverage by AT'!$C$4</f>
        <v>2848.4999631000001</v>
      </c>
      <c r="S12" s="1">
        <v>3645</v>
      </c>
      <c r="T12" s="1">
        <f>('underlying numbers'!S12-'underlying numbers'!T12)*'numbers and coverage by AT'!$C$3+'underlying numbers'!T12</f>
        <v>3362.2001599499999</v>
      </c>
      <c r="U12" s="1">
        <f>'underlying numbers'!U12+('underlying numbers'!T12-'underlying numbers'!U12)*'numbers and coverage by AT'!$C$4</f>
        <v>2891.0002207500002</v>
      </c>
      <c r="V12" s="1">
        <v>3924</v>
      </c>
      <c r="W12" s="1">
        <f>('underlying numbers'!V12-'underlying numbers'!W12)*'numbers and coverage by AT'!$C$3+'underlying numbers'!W12</f>
        <v>3677.5999540799999</v>
      </c>
      <c r="X12" s="1">
        <f>'underlying numbers'!X12+('underlying numbers'!W12-'underlying numbers'!X12)*'numbers and coverage by AT'!$C$4</f>
        <v>3269.4999515999998</v>
      </c>
      <c r="Y12" s="1">
        <v>3851</v>
      </c>
      <c r="Z12" s="1">
        <f>('underlying numbers'!Y12-'underlying numbers'!Z12)*'numbers and coverage by AT'!$C$3+'underlying numbers'!Z12</f>
        <v>3650.8000655199999</v>
      </c>
      <c r="AA12" s="1">
        <f>'underlying numbers'!AA12+('underlying numbers'!Z12-'underlying numbers'!AA12)*'numbers and coverage by AT'!$C$4</f>
        <v>3342.9999561999998</v>
      </c>
      <c r="AB12" s="1">
        <v>3865</v>
      </c>
      <c r="AC12" s="1">
        <f>('underlying numbers'!AB12-'underlying numbers'!AC12)*'numbers and coverage by AT'!$C$3+'underlying numbers'!AC12</f>
        <v>3686.5000381500004</v>
      </c>
      <c r="AD12" s="1">
        <f>'underlying numbers'!AD12+('underlying numbers'!AC12-'underlying numbers'!AD12)*'numbers and coverage by AT'!$C$4</f>
        <v>3403.49986825</v>
      </c>
      <c r="AE12" s="1">
        <v>4421</v>
      </c>
      <c r="AF12" s="1">
        <f>('underlying numbers'!AE12-'underlying numbers'!AF12)*'numbers and coverage by AT'!$C$3+'underlying numbers'!AF12</f>
        <v>4182.9999302100005</v>
      </c>
      <c r="AG12" s="1">
        <f>'underlying numbers'!AG12+('underlying numbers'!AF12-'underlying numbers'!AG12)*'numbers and coverage by AT'!$C$4</f>
        <v>3800.5000501499999</v>
      </c>
    </row>
    <row r="13" spans="1:33" x14ac:dyDescent="0.25">
      <c r="A13" t="s">
        <v>53</v>
      </c>
      <c r="B13" t="s">
        <v>54</v>
      </c>
      <c r="C13" t="s">
        <v>480</v>
      </c>
      <c r="D13" s="1">
        <v>3574</v>
      </c>
      <c r="E13" s="1">
        <f>('underlying numbers'!D13-'underlying numbers'!E13)*'numbers and coverage by AT'!$C$3+'underlying numbers'!E13</f>
        <v>3466.4225999999999</v>
      </c>
      <c r="F13" s="1">
        <f>'underlying numbers'!F13+('underlying numbers'!E13-'underlying numbers'!F13)*'numbers and coverage by AT'!$C$4</f>
        <v>3220.174</v>
      </c>
      <c r="G13" s="1">
        <v>3247</v>
      </c>
      <c r="H13" s="1">
        <f>('underlying numbers'!G13-'underlying numbers'!H13)*'numbers and coverage by AT'!$C$3+'underlying numbers'!H13</f>
        <v>3119.7175999999999</v>
      </c>
      <c r="I13" s="1">
        <f>'underlying numbers'!I13+('underlying numbers'!H13-'underlying numbers'!I13)*'numbers and coverage by AT'!$C$4</f>
        <v>2906.0649999999996</v>
      </c>
      <c r="J13" s="1">
        <v>3075</v>
      </c>
      <c r="K13" s="1">
        <f>('underlying numbers'!J13-'underlying numbers'!K13)*'numbers and coverage by AT'!$C$3+'underlying numbers'!K13</f>
        <v>2926.4775</v>
      </c>
      <c r="L13" s="1">
        <f>'underlying numbers'!L13+('underlying numbers'!K13-'underlying numbers'!L13)*'numbers and coverage by AT'!$C$4</f>
        <v>2706</v>
      </c>
      <c r="M13" s="1">
        <v>3415</v>
      </c>
      <c r="N13" s="1">
        <f>('underlying numbers'!M13-'underlying numbers'!N13)*'numbers and coverage by AT'!$C$3+'underlying numbers'!N13</f>
        <v>3221.3695000000002</v>
      </c>
      <c r="O13" s="1">
        <f>'underlying numbers'!O13+('underlying numbers'!N13-'underlying numbers'!O13)*'numbers and coverage by AT'!$C$4</f>
        <v>2926.6550000000002</v>
      </c>
      <c r="P13" s="1">
        <v>3315</v>
      </c>
      <c r="Q13" s="1">
        <f>('underlying numbers'!P13-'underlying numbers'!Q13)*'numbers and coverage by AT'!$C$3+'underlying numbers'!Q13</f>
        <v>3072.7999009499999</v>
      </c>
      <c r="R13" s="1">
        <f>'underlying numbers'!R13+('underlying numbers'!Q13-'underlying numbers'!R13)*'numbers and coverage by AT'!$C$4</f>
        <v>2742.9998992499995</v>
      </c>
      <c r="S13" s="1">
        <v>2838</v>
      </c>
      <c r="T13" s="1">
        <f>('underlying numbers'!S13-'underlying numbers'!T13)*'numbers and coverage by AT'!$C$3+'underlying numbers'!T13</f>
        <v>2718.2999995800001</v>
      </c>
      <c r="U13" s="1">
        <f>'underlying numbers'!U13+('underlying numbers'!T13-'underlying numbers'!U13)*'numbers and coverage by AT'!$C$4</f>
        <v>2586.9999011999998</v>
      </c>
      <c r="V13" s="1">
        <v>2680</v>
      </c>
      <c r="W13" s="1">
        <f>('underlying numbers'!V13-'underlying numbers'!W13)*'numbers and coverage by AT'!$C$3+'underlying numbers'!W13</f>
        <v>2573.5998460000001</v>
      </c>
      <c r="X13" s="1">
        <f>'underlying numbers'!X13+('underlying numbers'!W13-'underlying numbers'!X13)*'numbers and coverage by AT'!$C$4</f>
        <v>2478.4999120000002</v>
      </c>
      <c r="Y13" s="1">
        <v>2734</v>
      </c>
      <c r="Z13" s="1">
        <f>('underlying numbers'!Y13-'underlying numbers'!Z13)*'numbers and coverage by AT'!$C$3+'underlying numbers'!Z13</f>
        <v>2664.7001537199999</v>
      </c>
      <c r="AA13" s="1">
        <f>'underlying numbers'!AA13+('underlying numbers'!Z13-'underlying numbers'!AA13)*'numbers and coverage by AT'!$C$4</f>
        <v>2587.0000651</v>
      </c>
      <c r="AB13" s="1">
        <v>2692</v>
      </c>
      <c r="AC13" s="1">
        <f>('underlying numbers'!AB13-'underlying numbers'!AC13)*'numbers and coverage by AT'!$C$3+'underlying numbers'!AC13</f>
        <v>2619.1999747999998</v>
      </c>
      <c r="AD13" s="1">
        <f>'underlying numbers'!AD13+('underlying numbers'!AC13-'underlying numbers'!AD13)*'numbers and coverage by AT'!$C$4</f>
        <v>2560.0000682</v>
      </c>
      <c r="AE13" s="1">
        <v>3040</v>
      </c>
      <c r="AF13" s="1">
        <f>('underlying numbers'!AE13-'underlying numbers'!AF13)*'numbers and coverage by AT'!$C$3+'underlying numbers'!AF13</f>
        <v>2965.8000447999998</v>
      </c>
      <c r="AG13" s="1">
        <f>'underlying numbers'!AG13+('underlying numbers'!AF13-'underlying numbers'!AG13)*'numbers and coverage by AT'!$C$4</f>
        <v>2891.4999520000001</v>
      </c>
    </row>
    <row r="14" spans="1:33" x14ac:dyDescent="0.25">
      <c r="A14" t="s">
        <v>55</v>
      </c>
      <c r="B14" t="s">
        <v>56</v>
      </c>
      <c r="C14" t="s">
        <v>480</v>
      </c>
      <c r="D14" s="1">
        <v>3194</v>
      </c>
      <c r="E14" s="1">
        <f>('underlying numbers'!D14-'underlying numbers'!E14)*'numbers and coverage by AT'!$C$3+'underlying numbers'!E14</f>
        <v>3077.7383999999997</v>
      </c>
      <c r="F14" s="1">
        <f>'underlying numbers'!F14+('underlying numbers'!E14-'underlying numbers'!F14)*'numbers and coverage by AT'!$C$4</f>
        <v>2759.616</v>
      </c>
      <c r="G14" s="1">
        <v>3067</v>
      </c>
      <c r="H14" s="1">
        <f>('underlying numbers'!G14-'underlying numbers'!H14)*'numbers and coverage by AT'!$C$3+'underlying numbers'!H14</f>
        <v>2899.5418000000004</v>
      </c>
      <c r="I14" s="1">
        <f>'underlying numbers'!I14+('underlying numbers'!H14-'underlying numbers'!I14)*'numbers and coverage by AT'!$C$4</f>
        <v>2573.2130000000002</v>
      </c>
      <c r="J14" s="1">
        <v>3004</v>
      </c>
      <c r="K14" s="1">
        <f>('underlying numbers'!J14-'underlying numbers'!K14)*'numbers and coverage by AT'!$C$3+'underlying numbers'!K14</f>
        <v>2804.2339999999999</v>
      </c>
      <c r="L14" s="1">
        <f>'underlying numbers'!L14+('underlying numbers'!K14-'underlying numbers'!L14)*'numbers and coverage by AT'!$C$4</f>
        <v>2472.2919999999999</v>
      </c>
      <c r="M14" s="1">
        <v>2934</v>
      </c>
      <c r="N14" s="1">
        <f>('underlying numbers'!M14-'underlying numbers'!N14)*'numbers and coverage by AT'!$C$3+'underlying numbers'!N14</f>
        <v>2689.5978</v>
      </c>
      <c r="O14" s="1">
        <f>'underlying numbers'!O14+('underlying numbers'!N14-'underlying numbers'!O14)*'numbers and coverage by AT'!$C$4</f>
        <v>2370.6719999999996</v>
      </c>
      <c r="P14" s="1">
        <v>2985</v>
      </c>
      <c r="Q14" s="1">
        <f>('underlying numbers'!P14-'underlying numbers'!Q14)*'numbers and coverage by AT'!$C$3+'underlying numbers'!Q14</f>
        <v>2723.9000500499997</v>
      </c>
      <c r="R14" s="1">
        <f>'underlying numbers'!R14+('underlying numbers'!Q14-'underlying numbers'!R14)*'numbers and coverage by AT'!$C$4</f>
        <v>2416.5000337499996</v>
      </c>
      <c r="S14" s="1">
        <v>2960</v>
      </c>
      <c r="T14" s="1">
        <f>('underlying numbers'!S14-'underlying numbers'!T14)*'numbers and coverage by AT'!$C$3+'underlying numbers'!T14</f>
        <v>2682.1000448000004</v>
      </c>
      <c r="U14" s="1">
        <f>'underlying numbers'!U14+('underlying numbers'!T14-'underlying numbers'!U14)*'numbers and coverage by AT'!$C$4</f>
        <v>2378.0000640000003</v>
      </c>
      <c r="V14" s="1">
        <v>3055</v>
      </c>
      <c r="W14" s="1">
        <f>('underlying numbers'!V14-'underlying numbers'!W14)*'numbers and coverage by AT'!$C$3+'underlying numbers'!W14</f>
        <v>2851.2999625500001</v>
      </c>
      <c r="X14" s="1">
        <f>'underlying numbers'!X14+('underlying numbers'!W14-'underlying numbers'!X14)*'numbers and coverage by AT'!$C$4</f>
        <v>2613.4999539999999</v>
      </c>
      <c r="Y14" s="1">
        <v>3218</v>
      </c>
      <c r="Z14" s="1">
        <f>('underlying numbers'!Y14-'underlying numbers'!Z14)*'numbers and coverage by AT'!$C$3+'underlying numbers'!Z14</f>
        <v>3027.6001113000002</v>
      </c>
      <c r="AA14" s="1">
        <f>'underlying numbers'!AA14+('underlying numbers'!Z14-'underlying numbers'!AA14)*'numbers and coverage by AT'!$C$4</f>
        <v>2726.0001409000001</v>
      </c>
      <c r="AB14" s="1">
        <v>3104</v>
      </c>
      <c r="AC14" s="1">
        <f>('underlying numbers'!AB14-'underlying numbers'!AC14)*'numbers and coverage by AT'!$C$3+'underlying numbers'!AC14</f>
        <v>2901.6999350400001</v>
      </c>
      <c r="AD14" s="1">
        <f>'underlying numbers'!AD14+('underlying numbers'!AC14-'underlying numbers'!AD14)*'numbers and coverage by AT'!$C$4</f>
        <v>2638.4999488000003</v>
      </c>
      <c r="AE14" s="1">
        <v>3309</v>
      </c>
      <c r="AF14" s="1">
        <f>('underlying numbers'!AE14-'underlying numbers'!AF14)*'numbers and coverage by AT'!$C$3+'underlying numbers'!AF14</f>
        <v>3131.2001171100001</v>
      </c>
      <c r="AG14" s="1">
        <f>'underlying numbers'!AG14+('underlying numbers'!AF14-'underlying numbers'!AG14)*'numbers and coverage by AT'!$C$4</f>
        <v>2861.5001051999998</v>
      </c>
    </row>
    <row r="15" spans="1:33" x14ac:dyDescent="0.25">
      <c r="A15" t="s">
        <v>57</v>
      </c>
      <c r="B15" t="s">
        <v>58</v>
      </c>
      <c r="C15" t="s">
        <v>480</v>
      </c>
      <c r="D15" s="1">
        <v>4586</v>
      </c>
      <c r="E15" s="1">
        <f>('underlying numbers'!D15-'underlying numbers'!E15)*'numbers and coverage by AT'!$C$3+'underlying numbers'!E15</f>
        <v>4399.8083999999999</v>
      </c>
      <c r="F15" s="1">
        <f>'underlying numbers'!F15+('underlying numbers'!E15-'underlying numbers'!F15)*'numbers and coverage by AT'!$C$4</f>
        <v>3927.9089999999997</v>
      </c>
      <c r="G15" s="1">
        <v>4362</v>
      </c>
      <c r="H15" s="1">
        <f>('underlying numbers'!G15-'underlying numbers'!H15)*'numbers and coverage by AT'!$C$3+'underlying numbers'!H15</f>
        <v>4200.1697999999997</v>
      </c>
      <c r="I15" s="1">
        <f>'underlying numbers'!I15+('underlying numbers'!H15-'underlying numbers'!I15)*'numbers and coverage by AT'!$C$4</f>
        <v>3770.9489999999996</v>
      </c>
      <c r="J15" s="1">
        <v>4225</v>
      </c>
      <c r="K15" s="1">
        <f>('underlying numbers'!J15-'underlying numbers'!K15)*'numbers and coverage by AT'!$C$3+'underlying numbers'!K15</f>
        <v>4012.06</v>
      </c>
      <c r="L15" s="1">
        <f>'underlying numbers'!L15+('underlying numbers'!K15-'underlying numbers'!L15)*'numbers and coverage by AT'!$C$4</f>
        <v>3599.7</v>
      </c>
      <c r="M15" s="1">
        <v>4405</v>
      </c>
      <c r="N15" s="1">
        <f>('underlying numbers'!M15-'underlying numbers'!N15)*'numbers and coverage by AT'!$C$3+'underlying numbers'!N15</f>
        <v>4189.1550000000007</v>
      </c>
      <c r="O15" s="1">
        <f>'underlying numbers'!O15+('underlying numbers'!N15-'underlying numbers'!O15)*'numbers and coverage by AT'!$C$4</f>
        <v>3841.16</v>
      </c>
      <c r="P15" s="1">
        <v>4518</v>
      </c>
      <c r="Q15" s="1">
        <f>('underlying numbers'!P15-'underlying numbers'!Q15)*'numbers and coverage by AT'!$C$3+'underlying numbers'!Q15</f>
        <v>4324.80024486</v>
      </c>
      <c r="R15" s="1">
        <f>'underlying numbers'!R15+('underlying numbers'!Q15-'underlying numbers'!R15)*'numbers and coverage by AT'!$C$4</f>
        <v>4011.5001222000001</v>
      </c>
      <c r="S15" s="1">
        <v>4565</v>
      </c>
      <c r="T15" s="1">
        <f>('underlying numbers'!S15-'underlying numbers'!T15)*'numbers and coverage by AT'!$C$3+'underlying numbers'!T15</f>
        <v>4353.6000997499996</v>
      </c>
      <c r="U15" s="1">
        <f>'underlying numbers'!U15+('underlying numbers'!T15-'underlying numbers'!U15)*'numbers and coverage by AT'!$C$4</f>
        <v>4032.5000540000001</v>
      </c>
      <c r="V15" s="1">
        <v>4592</v>
      </c>
      <c r="W15" s="1">
        <f>('underlying numbers'!V15-'underlying numbers'!W15)*'numbers and coverage by AT'!$C$3+'underlying numbers'!W15</f>
        <v>4427.5001870400001</v>
      </c>
      <c r="X15" s="1">
        <f>'underlying numbers'!X15+('underlying numbers'!W15-'underlying numbers'!X15)*'numbers and coverage by AT'!$C$4</f>
        <v>4215.0002439999998</v>
      </c>
      <c r="Y15" s="1">
        <v>4536</v>
      </c>
      <c r="Z15" s="1">
        <f>('underlying numbers'!Y15-'underlying numbers'!Z15)*'numbers and coverage by AT'!$C$3+'underlying numbers'!Z15</f>
        <v>4413.5001489599999</v>
      </c>
      <c r="AA15" s="1">
        <f>'underlying numbers'!AA15+('underlying numbers'!Z15-'underlying numbers'!AA15)*'numbers and coverage by AT'!$C$4</f>
        <v>4246.500232800001</v>
      </c>
      <c r="AB15" s="1">
        <v>4368</v>
      </c>
      <c r="AC15" s="1">
        <f>('underlying numbers'!AB15-'underlying numbers'!AC15)*'numbers and coverage by AT'!$C$3+'underlying numbers'!AC15</f>
        <v>4247.5999675200001</v>
      </c>
      <c r="AD15" s="1">
        <f>'underlying numbers'!AD15+('underlying numbers'!AC15-'underlying numbers'!AD15)*'numbers and coverage by AT'!$C$4</f>
        <v>4118.4998399999995</v>
      </c>
      <c r="AE15" s="1">
        <v>4940</v>
      </c>
      <c r="AF15" s="1">
        <f>('underlying numbers'!AE15-'underlying numbers'!AF15)*'numbers and coverage by AT'!$C$3+'underlying numbers'!AF15</f>
        <v>4764.3000574000007</v>
      </c>
      <c r="AG15" s="1">
        <f>'underlying numbers'!AG15+('underlying numbers'!AF15-'underlying numbers'!AG15)*'numbers and coverage by AT'!$C$4</f>
        <v>4551.0001940000002</v>
      </c>
    </row>
    <row r="16" spans="1:33" x14ac:dyDescent="0.25">
      <c r="A16" t="s">
        <v>59</v>
      </c>
      <c r="B16" t="s">
        <v>60</v>
      </c>
      <c r="C16" t="s">
        <v>480</v>
      </c>
      <c r="D16" s="1">
        <v>3458</v>
      </c>
      <c r="E16" s="1">
        <f>('underlying numbers'!D16-'underlying numbers'!E16)*'numbers and coverage by AT'!$C$3+'underlying numbers'!E16</f>
        <v>3311.2695000000012</v>
      </c>
      <c r="F16" s="1">
        <f>'underlying numbers'!F16+('underlying numbers'!E16-'underlying numbers'!F16)*'numbers and coverage by AT'!$C$4</f>
        <v>3086.9865000000004</v>
      </c>
      <c r="G16" s="1">
        <v>3274</v>
      </c>
      <c r="H16" s="1">
        <f>('underlying numbers'!G16-'underlying numbers'!H16)*'numbers and coverage by AT'!$C$3+'underlying numbers'!H16</f>
        <v>3140.2223000000013</v>
      </c>
      <c r="I16" s="1">
        <f>'underlying numbers'!I16+('underlying numbers'!H16-'underlying numbers'!I16)*'numbers and coverage by AT'!$C$4</f>
        <v>2896.674</v>
      </c>
      <c r="J16" s="1">
        <v>3209</v>
      </c>
      <c r="K16" s="1">
        <f>('underlying numbers'!J16-'underlying numbers'!K16)*'numbers and coverage by AT'!$C$3+'underlying numbers'!K16</f>
        <v>3035.1549999999993</v>
      </c>
      <c r="L16" s="1">
        <f>'underlying numbers'!L16+('underlying numbers'!K16-'underlying numbers'!L16)*'numbers and coverage by AT'!$C$4</f>
        <v>2777.0714999999991</v>
      </c>
      <c r="M16" s="1">
        <v>3306</v>
      </c>
      <c r="N16" s="1">
        <f>('underlying numbers'!M16-'underlying numbers'!N16)*'numbers and coverage by AT'!$C$3+'underlying numbers'!N16</f>
        <v>3095.1571999999987</v>
      </c>
      <c r="O16" s="1">
        <f>'underlying numbers'!O16+('underlying numbers'!N16-'underlying numbers'!O16)*'numbers and coverage by AT'!$C$4</f>
        <v>2829.4779999999992</v>
      </c>
      <c r="P16" s="1">
        <v>3235</v>
      </c>
      <c r="Q16" s="1">
        <f>('underlying numbers'!P16-'underlying numbers'!Q16)*'numbers and coverage by AT'!$C$3+'underlying numbers'!Q16</f>
        <v>2965.5000433999999</v>
      </c>
      <c r="R16" s="1">
        <f>'underlying numbers'!R16+('underlying numbers'!Q16-'underlying numbers'!R16)*'numbers and coverage by AT'!$C$4</f>
        <v>2699.500098</v>
      </c>
      <c r="S16" s="1">
        <v>3209</v>
      </c>
      <c r="T16" s="1">
        <f>('underlying numbers'!S16-'underlying numbers'!T16)*'numbers and coverage by AT'!$C$3+'underlying numbers'!T16</f>
        <v>2993.39990137</v>
      </c>
      <c r="U16" s="1">
        <f>'underlying numbers'!U16+('underlying numbers'!T16-'underlying numbers'!U16)*'numbers and coverage by AT'!$C$4</f>
        <v>2765.9999567499999</v>
      </c>
      <c r="V16" s="1">
        <v>3219</v>
      </c>
      <c r="W16" s="1">
        <f>('underlying numbers'!V16-'underlying numbers'!W16)*'numbers and coverage by AT'!$C$3+'underlying numbers'!W16</f>
        <v>3037.0000576799998</v>
      </c>
      <c r="X16" s="1">
        <f>'underlying numbers'!X16+('underlying numbers'!W16-'underlying numbers'!X16)*'numbers and coverage by AT'!$C$4</f>
        <v>2841.5001444</v>
      </c>
      <c r="Y16" s="1">
        <v>3455</v>
      </c>
      <c r="Z16" s="1">
        <f>('underlying numbers'!Y16-'underlying numbers'!Z16)*'numbers and coverage by AT'!$C$3+'underlying numbers'!Z16</f>
        <v>3312.9000651000001</v>
      </c>
      <c r="AA16" s="1">
        <f>'underlying numbers'!AA16+('underlying numbers'!Z16-'underlying numbers'!AA16)*'numbers and coverage by AT'!$C$4</f>
        <v>3145.5000635000001</v>
      </c>
      <c r="AB16" s="1">
        <v>3525</v>
      </c>
      <c r="AC16" s="1">
        <f>('underlying numbers'!AB16-'underlying numbers'!AC16)*'numbers and coverage by AT'!$C$3+'underlying numbers'!AC16</f>
        <v>3394.7998950000001</v>
      </c>
      <c r="AD16" s="1">
        <f>'underlying numbers'!AD16+('underlying numbers'!AC16-'underlying numbers'!AD16)*'numbers and coverage by AT'!$C$4</f>
        <v>3238.9998299999997</v>
      </c>
      <c r="AE16" s="1">
        <v>3457</v>
      </c>
      <c r="AF16" s="1">
        <f>('underlying numbers'!AE16-'underlying numbers'!AF16)*'numbers and coverage by AT'!$C$3+'underlying numbers'!AF16</f>
        <v>3347.8000765799998</v>
      </c>
      <c r="AG16" s="1">
        <f>'underlying numbers'!AG16+('underlying numbers'!AF16-'underlying numbers'!AG16)*'numbers and coverage by AT'!$C$4</f>
        <v>3199.49999665</v>
      </c>
    </row>
    <row r="17" spans="1:33" x14ac:dyDescent="0.25">
      <c r="A17" t="s">
        <v>61</v>
      </c>
      <c r="B17" t="s">
        <v>62</v>
      </c>
      <c r="C17" t="s">
        <v>480</v>
      </c>
      <c r="D17" s="1">
        <v>3892</v>
      </c>
      <c r="E17" s="1">
        <f>('underlying numbers'!D17-'underlying numbers'!E17)*'numbers and coverage by AT'!$C$3+'underlying numbers'!E17</f>
        <v>3761.1111999999998</v>
      </c>
      <c r="F17" s="1">
        <f>'underlying numbers'!F17+('underlying numbers'!E17-'underlying numbers'!F17)*'numbers and coverage by AT'!$C$4</f>
        <v>3440.7489999999993</v>
      </c>
      <c r="G17" s="1">
        <v>3785</v>
      </c>
      <c r="H17" s="1">
        <f>('underlying numbers'!G17-'underlying numbers'!H17)*'numbers and coverage by AT'!$C$3+'underlying numbers'!H17</f>
        <v>3659.4010999999996</v>
      </c>
      <c r="I17" s="1">
        <f>'underlying numbers'!I17+('underlying numbers'!H17-'underlying numbers'!I17)*'numbers and coverage by AT'!$C$4</f>
        <v>3349.6189999999997</v>
      </c>
      <c r="J17" s="1">
        <v>3668</v>
      </c>
      <c r="K17" s="1">
        <f>('underlying numbers'!J17-'underlying numbers'!K17)*'numbers and coverage by AT'!$C$3+'underlying numbers'!K17</f>
        <v>3500.4641000000001</v>
      </c>
      <c r="L17" s="1">
        <f>'underlying numbers'!L17+('underlying numbers'!K17-'underlying numbers'!L17)*'numbers and coverage by AT'!$C$4</f>
        <v>3166.4669999999992</v>
      </c>
      <c r="M17" s="1">
        <v>3564</v>
      </c>
      <c r="N17" s="1">
        <f>('underlying numbers'!M17-'underlying numbers'!N17)*'numbers and coverage by AT'!$C$3+'underlying numbers'!N17</f>
        <v>3344.7950000000001</v>
      </c>
      <c r="O17" s="1">
        <f>'underlying numbers'!O17+('underlying numbers'!N17-'underlying numbers'!O17)*'numbers and coverage by AT'!$C$4</f>
        <v>2948.2439999999997</v>
      </c>
      <c r="P17" s="1">
        <v>3567</v>
      </c>
      <c r="Q17" s="1">
        <f>('underlying numbers'!P17-'underlying numbers'!Q17)*'numbers and coverage by AT'!$C$3+'underlying numbers'!Q17</f>
        <v>3340.2000810600002</v>
      </c>
      <c r="R17" s="1">
        <f>'underlying numbers'!R17+('underlying numbers'!Q17-'underlying numbers'!R17)*'numbers and coverage by AT'!$C$4</f>
        <v>2975.0001697500002</v>
      </c>
      <c r="S17" s="1">
        <v>3547</v>
      </c>
      <c r="T17" s="1">
        <f>('underlying numbers'!S17-'underlying numbers'!T17)*'numbers and coverage by AT'!$C$3+'underlying numbers'!T17</f>
        <v>3309.00013076</v>
      </c>
      <c r="U17" s="1">
        <f>'underlying numbers'!U17+('underlying numbers'!T17-'underlying numbers'!U17)*'numbers and coverage by AT'!$C$4</f>
        <v>2972.9999856999998</v>
      </c>
      <c r="V17" s="1">
        <v>3795</v>
      </c>
      <c r="W17" s="1">
        <f>('underlying numbers'!V17-'underlying numbers'!W17)*'numbers and coverage by AT'!$C$3+'underlying numbers'!W17</f>
        <v>3555.5999391</v>
      </c>
      <c r="X17" s="1">
        <f>'underlying numbers'!X17+('underlying numbers'!W17-'underlying numbers'!X17)*'numbers and coverage by AT'!$C$4</f>
        <v>3255.4999537499998</v>
      </c>
      <c r="Y17" s="1">
        <v>3982</v>
      </c>
      <c r="Z17" s="1">
        <f>('underlying numbers'!Y17-'underlying numbers'!Z17)*'numbers and coverage by AT'!$C$3+'underlying numbers'!Z17</f>
        <v>3780.4001800400001</v>
      </c>
      <c r="AA17" s="1">
        <f>'underlying numbers'!AA17+('underlying numbers'!Z17-'underlying numbers'!AA17)*'numbers and coverage by AT'!$C$4</f>
        <v>3502.5001032999999</v>
      </c>
      <c r="AB17" s="1">
        <v>4009</v>
      </c>
      <c r="AC17" s="1">
        <f>('underlying numbers'!AB17-'underlying numbers'!AC17)*'numbers and coverage by AT'!$C$3+'underlying numbers'!AC17</f>
        <v>3801.10003521</v>
      </c>
      <c r="AD17" s="1">
        <f>'underlying numbers'!AD17+('underlying numbers'!AC17-'underlying numbers'!AD17)*'numbers and coverage by AT'!$C$4</f>
        <v>3531.0001146999998</v>
      </c>
      <c r="AE17" s="1">
        <v>4045</v>
      </c>
      <c r="AF17" s="1">
        <f>('underlying numbers'!AE17-'underlying numbers'!AF17)*'numbers and coverage by AT'!$C$3+'underlying numbers'!AF17</f>
        <v>3869.9999919499996</v>
      </c>
      <c r="AG17" s="1">
        <f>'underlying numbers'!AG17+('underlying numbers'!AF17-'underlying numbers'!AG17)*'numbers and coverage by AT'!$C$4</f>
        <v>3645.5000245000001</v>
      </c>
    </row>
    <row r="18" spans="1:33" x14ac:dyDescent="0.25">
      <c r="A18" t="s">
        <v>63</v>
      </c>
      <c r="B18" t="s">
        <v>64</v>
      </c>
      <c r="C18" t="s">
        <v>480</v>
      </c>
      <c r="D18" s="1">
        <v>5219</v>
      </c>
      <c r="E18" s="1">
        <f>('underlying numbers'!D18-'underlying numbers'!E18)*'numbers and coverage by AT'!$C$3+'underlying numbers'!E18</f>
        <v>5075.0029999999988</v>
      </c>
      <c r="F18" s="1">
        <f>'underlying numbers'!F18+('underlying numbers'!E18-'underlying numbers'!F18)*'numbers and coverage by AT'!$C$4</f>
        <v>4526.4244999999992</v>
      </c>
      <c r="G18" s="1">
        <v>5116</v>
      </c>
      <c r="H18" s="1">
        <f>('underlying numbers'!G18-'underlying numbers'!H18)*'numbers and coverage by AT'!$C$3+'underlying numbers'!H18</f>
        <v>4938.8586999999989</v>
      </c>
      <c r="I18" s="1">
        <f>'underlying numbers'!I18+('underlying numbers'!H18-'underlying numbers'!I18)*'numbers and coverage by AT'!$C$4</f>
        <v>4370.3859999999986</v>
      </c>
      <c r="J18" s="1">
        <v>5214</v>
      </c>
      <c r="K18" s="1">
        <f>('underlying numbers'!J18-'underlying numbers'!K18)*'numbers and coverage by AT'!$C$3+'underlying numbers'!K18</f>
        <v>4958.2683000000006</v>
      </c>
      <c r="L18" s="1">
        <f>'underlying numbers'!L18+('underlying numbers'!K18-'underlying numbers'!L18)*'numbers and coverage by AT'!$C$4</f>
        <v>4385.3275000000012</v>
      </c>
      <c r="M18" s="1">
        <v>5118</v>
      </c>
      <c r="N18" s="1">
        <f>('underlying numbers'!M18-'underlying numbers'!N18)*'numbers and coverage by AT'!$C$3+'underlying numbers'!N18</f>
        <v>4822.9591</v>
      </c>
      <c r="O18" s="1">
        <f>'underlying numbers'!O18+('underlying numbers'!N18-'underlying numbers'!O18)*'numbers and coverage by AT'!$C$4</f>
        <v>4221.2589999999991</v>
      </c>
      <c r="P18" s="1">
        <v>4944</v>
      </c>
      <c r="Q18" s="1">
        <f>('underlying numbers'!P18-'underlying numbers'!Q18)*'numbers and coverage by AT'!$C$3+'underlying numbers'!Q18</f>
        <v>4633.8998611200004</v>
      </c>
      <c r="R18" s="1">
        <f>'underlying numbers'!R18+('underlying numbers'!Q18-'underlying numbers'!R18)*'numbers and coverage by AT'!$C$4</f>
        <v>4109.9998536000003</v>
      </c>
      <c r="S18" s="1">
        <v>4924</v>
      </c>
      <c r="T18" s="1">
        <f>('underlying numbers'!S18-'underlying numbers'!T18)*'numbers and coverage by AT'!$C$3+'underlying numbers'!T18</f>
        <v>4620.2000820399999</v>
      </c>
      <c r="U18" s="1">
        <f>'underlying numbers'!U18+('underlying numbers'!T18-'underlying numbers'!U18)*'numbers and coverage by AT'!$C$4</f>
        <v>4055.9999882000002</v>
      </c>
      <c r="V18" s="1">
        <v>5302</v>
      </c>
      <c r="W18" s="1">
        <f>('underlying numbers'!V18-'underlying numbers'!W18)*'numbers and coverage by AT'!$C$3+'underlying numbers'!W18</f>
        <v>4992.5998812799999</v>
      </c>
      <c r="X18" s="1">
        <f>'underlying numbers'!X18+('underlying numbers'!W18-'underlying numbers'!X18)*'numbers and coverage by AT'!$C$4</f>
        <v>4503.9999564999998</v>
      </c>
      <c r="Y18" s="1">
        <v>5284</v>
      </c>
      <c r="Z18" s="1">
        <f>('underlying numbers'!Y18-'underlying numbers'!Z18)*'numbers and coverage by AT'!$C$3+'underlying numbers'!Z18</f>
        <v>5069.1000898800003</v>
      </c>
      <c r="AA18" s="1">
        <f>'underlying numbers'!AA18+('underlying numbers'!Z18-'underlying numbers'!AA18)*'numbers and coverage by AT'!$C$4</f>
        <v>4706.9998816000007</v>
      </c>
      <c r="AB18" s="1">
        <v>5132</v>
      </c>
      <c r="AC18" s="1">
        <f>('underlying numbers'!AB18-'underlying numbers'!AC18)*'numbers and coverage by AT'!$C$3+'underlying numbers'!AC18</f>
        <v>4936.69989248</v>
      </c>
      <c r="AD18" s="1">
        <f>'underlying numbers'!AD18+('underlying numbers'!AC18-'underlying numbers'!AD18)*'numbers and coverage by AT'!$C$4</f>
        <v>4652.9999045999994</v>
      </c>
      <c r="AE18" s="1">
        <v>6046</v>
      </c>
      <c r="AF18" s="1">
        <f>('underlying numbers'!AE18-'underlying numbers'!AF18)*'numbers and coverage by AT'!$C$3+'underlying numbers'!AF18</f>
        <v>5740.09996976</v>
      </c>
      <c r="AG18" s="1">
        <f>'underlying numbers'!AG18+('underlying numbers'!AF18-'underlying numbers'!AG18)*'numbers and coverage by AT'!$C$4</f>
        <v>5224.0000481000006</v>
      </c>
    </row>
    <row r="19" spans="1:33" x14ac:dyDescent="0.25">
      <c r="A19" t="s">
        <v>65</v>
      </c>
      <c r="B19" t="s">
        <v>66</v>
      </c>
      <c r="C19" t="s">
        <v>480</v>
      </c>
      <c r="D19" s="1">
        <v>2301</v>
      </c>
      <c r="E19" s="1">
        <f>('underlying numbers'!D19-'underlying numbers'!E19)*'numbers and coverage by AT'!$C$3+'underlying numbers'!E19</f>
        <v>2130.2658000000001</v>
      </c>
      <c r="F19" s="1">
        <f>'underlying numbers'!F19+('underlying numbers'!E19-'underlying numbers'!F19)*'numbers and coverage by AT'!$C$4</f>
        <v>1846.5525</v>
      </c>
      <c r="G19" s="1">
        <v>2393</v>
      </c>
      <c r="H19" s="1">
        <f>('underlying numbers'!G19-'underlying numbers'!H19)*'numbers and coverage by AT'!$C$3+'underlying numbers'!H19</f>
        <v>2188.6378</v>
      </c>
      <c r="I19" s="1">
        <f>'underlying numbers'!I19+('underlying numbers'!H19-'underlying numbers'!I19)*'numbers and coverage by AT'!$C$4</f>
        <v>1958.6705000000002</v>
      </c>
      <c r="J19" s="1">
        <v>2332</v>
      </c>
      <c r="K19" s="1">
        <f>('underlying numbers'!J19-'underlying numbers'!K19)*'numbers and coverage by AT'!$C$3+'underlying numbers'!K19</f>
        <v>2100.1992</v>
      </c>
      <c r="L19" s="1">
        <f>'underlying numbers'!L19+('underlying numbers'!K19-'underlying numbers'!L19)*'numbers and coverage by AT'!$C$4</f>
        <v>1837.616</v>
      </c>
      <c r="M19" s="1">
        <v>2262</v>
      </c>
      <c r="N19" s="1">
        <f>('underlying numbers'!M19-'underlying numbers'!N19)*'numbers and coverage by AT'!$C$3+'underlying numbers'!N19</f>
        <v>2002.3224</v>
      </c>
      <c r="O19" s="1">
        <f>'underlying numbers'!O19+('underlying numbers'!N19-'underlying numbers'!O19)*'numbers and coverage by AT'!$C$4</f>
        <v>1756.443</v>
      </c>
      <c r="P19" s="1">
        <v>2189</v>
      </c>
      <c r="Q19" s="1">
        <f>('underlying numbers'!P19-'underlying numbers'!Q19)*'numbers and coverage by AT'!$C$3+'underlying numbers'!Q19</f>
        <v>1965.69991299</v>
      </c>
      <c r="R19" s="1">
        <f>'underlying numbers'!R19+('underlying numbers'!Q19-'underlying numbers'!R19)*'numbers and coverage by AT'!$C$4</f>
        <v>1815.4999048999998</v>
      </c>
      <c r="S19" s="1">
        <v>2300</v>
      </c>
      <c r="T19" s="1">
        <f>('underlying numbers'!S19-'underlying numbers'!T19)*'numbers and coverage by AT'!$C$3+'underlying numbers'!T19</f>
        <v>2085.8001260000001</v>
      </c>
      <c r="U19" s="1">
        <f>'underlying numbers'!U19+('underlying numbers'!T19-'underlying numbers'!U19)*'numbers and coverage by AT'!$C$4</f>
        <v>1949.500125</v>
      </c>
      <c r="V19" s="1">
        <v>2420</v>
      </c>
      <c r="W19" s="1">
        <f>('underlying numbers'!V19-'underlying numbers'!W19)*'numbers and coverage by AT'!$C$3+'underlying numbers'!W19</f>
        <v>2212.0999538000001</v>
      </c>
      <c r="X19" s="1">
        <f>'underlying numbers'!X19+('underlying numbers'!W19-'underlying numbers'!X19)*'numbers and coverage by AT'!$C$4</f>
        <v>2089.9999669999997</v>
      </c>
      <c r="Y19" s="1">
        <v>2505</v>
      </c>
      <c r="Z19" s="1">
        <f>('underlying numbers'!Y19-'underlying numbers'!Z19)*'numbers and coverage by AT'!$C$3+'underlying numbers'!Z19</f>
        <v>2275.4000416499998</v>
      </c>
      <c r="AA19" s="1">
        <f>'underlying numbers'!AA19+('underlying numbers'!Z19-'underlying numbers'!AA19)*'numbers and coverage by AT'!$C$4</f>
        <v>2172.0000794999996</v>
      </c>
      <c r="AB19" s="1">
        <v>2489</v>
      </c>
      <c r="AC19" s="1">
        <f>('underlying numbers'!AB19-'underlying numbers'!AC19)*'numbers and coverage by AT'!$C$3+'underlying numbers'!AC19</f>
        <v>2334.2999633899999</v>
      </c>
      <c r="AD19" s="1">
        <f>'underlying numbers'!AD19+('underlying numbers'!AC19-'underlying numbers'!AD19)*'numbers and coverage by AT'!$C$4</f>
        <v>2199.9999699</v>
      </c>
      <c r="AE19" s="1">
        <v>2533</v>
      </c>
      <c r="AF19" s="1">
        <f>('underlying numbers'!AE19-'underlying numbers'!AF19)*'numbers and coverage by AT'!$C$3+'underlying numbers'!AF19</f>
        <v>2376.8999995099998</v>
      </c>
      <c r="AG19" s="1">
        <f>'underlying numbers'!AG19+('underlying numbers'!AF19-'underlying numbers'!AG19)*'numbers and coverage by AT'!$C$4</f>
        <v>2247.4999973999998</v>
      </c>
    </row>
    <row r="20" spans="1:33" s="4" customFormat="1" x14ac:dyDescent="0.25">
      <c r="A20" s="4" t="s">
        <v>436</v>
      </c>
      <c r="B20" s="4" t="s">
        <v>433</v>
      </c>
      <c r="C20" t="s">
        <v>480</v>
      </c>
      <c r="D20" s="5">
        <f>SUM(D12:D19)</f>
        <v>30037</v>
      </c>
      <c r="E20" s="1">
        <f>('underlying numbers'!D20-'underlying numbers'!E20)*'numbers and coverage by AT'!$C$3+'underlying numbers'!E20</f>
        <v>28882.480199999998</v>
      </c>
      <c r="F20" s="1">
        <f>'underlying numbers'!F20+('underlying numbers'!E20-'underlying numbers'!F20)*'numbers and coverage by AT'!$C$4</f>
        <v>26051.367999999999</v>
      </c>
      <c r="G20" s="5">
        <f t="shared" ref="G20:AE20" si="2">SUM(G12:G19)</f>
        <v>28888</v>
      </c>
      <c r="H20" s="1">
        <f>('underlying numbers'!G20-'underlying numbers'!H20)*'numbers and coverage by AT'!$C$3+'underlying numbers'!H20</f>
        <v>27640.051899999999</v>
      </c>
      <c r="I20" s="1">
        <f>'underlying numbers'!I20+('underlying numbers'!H20-'underlying numbers'!I20)*'numbers and coverage by AT'!$C$4</f>
        <v>24957.594499999999</v>
      </c>
      <c r="J20" s="5">
        <f t="shared" si="2"/>
        <v>28367</v>
      </c>
      <c r="K20" s="1">
        <f>('underlying numbers'!J20-'underlying numbers'!K20)*'numbers and coverage by AT'!$C$3+'underlying numbers'!K20</f>
        <v>26742.4421</v>
      </c>
      <c r="L20" s="1">
        <f>'underlying numbers'!L20+('underlying numbers'!K20-'underlying numbers'!L20)*'numbers and coverage by AT'!$C$4</f>
        <v>23925.633999999998</v>
      </c>
      <c r="M20" s="5">
        <f t="shared" si="2"/>
        <v>28444</v>
      </c>
      <c r="N20" s="1">
        <f>('underlying numbers'!M20-'underlying numbers'!N20)*'numbers and coverage by AT'!$C$3+'underlying numbers'!N20</f>
        <v>26574.187999999998</v>
      </c>
      <c r="O20" s="1">
        <f>'underlying numbers'!O20+('underlying numbers'!N20-'underlying numbers'!O20)*'numbers and coverage by AT'!$C$4</f>
        <v>23725.030999999995</v>
      </c>
      <c r="P20" s="5">
        <f t="shared" si="2"/>
        <v>28240</v>
      </c>
      <c r="Q20" s="1">
        <f>('underlying numbers'!P20-'underlying numbers'!Q20)*'numbers and coverage by AT'!$C$3+'underlying numbers'!Q20</f>
        <v>26268.800126909999</v>
      </c>
      <c r="R20" s="1">
        <f>'underlying numbers'!R20+('underlying numbers'!Q20-'underlying numbers'!R20)*'numbers and coverage by AT'!$C$4</f>
        <v>23619.500044549997</v>
      </c>
      <c r="S20" s="5">
        <f t="shared" si="2"/>
        <v>27988</v>
      </c>
      <c r="T20" s="1">
        <f>('underlying numbers'!S20-'underlying numbers'!T20)*'numbers and coverage by AT'!$C$3+'underlying numbers'!T20</f>
        <v>26124.600544250003</v>
      </c>
      <c r="U20" s="1">
        <f>'underlying numbers'!U20+('underlying numbers'!T20-'underlying numbers'!U20)*'numbers and coverage by AT'!$C$4</f>
        <v>23633.000295600003</v>
      </c>
      <c r="V20" s="5">
        <f t="shared" si="2"/>
        <v>28987</v>
      </c>
      <c r="W20" s="1">
        <f>('underlying numbers'!V20-'underlying numbers'!W20)*'numbers and coverage by AT'!$C$3+'underlying numbers'!W20</f>
        <v>27327.29978153</v>
      </c>
      <c r="X20" s="1">
        <f>'underlying numbers'!X20+('underlying numbers'!W20-'underlying numbers'!X20)*'numbers and coverage by AT'!$C$4</f>
        <v>25267.500083250001</v>
      </c>
      <c r="Y20" s="5">
        <f t="shared" si="2"/>
        <v>29565</v>
      </c>
      <c r="Z20" s="1">
        <f>('underlying numbers'!Y20-'underlying numbers'!Z20)*'numbers and coverage by AT'!$C$3+'underlying numbers'!Z20</f>
        <v>28194.400856169999</v>
      </c>
      <c r="AA20" s="1">
        <f>'underlying numbers'!AA20+('underlying numbers'!Z20-'underlying numbers'!AA20)*'numbers and coverage by AT'!$C$4</f>
        <v>26429.500522900002</v>
      </c>
      <c r="AB20" s="5">
        <f t="shared" si="2"/>
        <v>29184</v>
      </c>
      <c r="AC20" s="1">
        <f>('underlying numbers'!AB20-'underlying numbers'!AC20)*'numbers and coverage by AT'!$C$3+'underlying numbers'!AC20</f>
        <v>27921.899701590006</v>
      </c>
      <c r="AD20" s="1">
        <f>'underlying numbers'!AD20+('underlying numbers'!AC20-'underlying numbers'!AD20)*'numbers and coverage by AT'!$C$4</f>
        <v>26343.499544450002</v>
      </c>
      <c r="AE20" s="5">
        <f t="shared" si="2"/>
        <v>31791</v>
      </c>
      <c r="AF20" s="1">
        <f>('underlying numbers'!AE20-'underlying numbers'!AF20)*'numbers and coverage by AT'!$C$3+'underlying numbers'!AF20</f>
        <v>30379.100187319997</v>
      </c>
      <c r="AG20" s="1">
        <f>'underlying numbers'!AG20+('underlying numbers'!AF20-'underlying numbers'!AG20)*'numbers and coverage by AT'!$C$4</f>
        <v>28421.000367999994</v>
      </c>
    </row>
    <row r="21" spans="1:33" x14ac:dyDescent="0.25">
      <c r="A21" t="s">
        <v>67</v>
      </c>
      <c r="B21" t="s">
        <v>68</v>
      </c>
      <c r="C21" t="s">
        <v>69</v>
      </c>
      <c r="D21" s="1">
        <v>3094</v>
      </c>
      <c r="E21" s="1">
        <f>('underlying numbers'!D21-'underlying numbers'!E21)*'numbers and coverage by AT'!$C$3+'underlying numbers'!E21</f>
        <v>2994.3732</v>
      </c>
      <c r="F21" s="1">
        <f>'underlying numbers'!F21+('underlying numbers'!E21-'underlying numbers'!F21)*'numbers and coverage by AT'!$C$4</f>
        <v>2803.1639999999998</v>
      </c>
      <c r="G21" s="1">
        <v>2968</v>
      </c>
      <c r="H21" s="1">
        <f>('underlying numbers'!G21-'underlying numbers'!H21)*'numbers and coverage by AT'!$C$3+'underlying numbers'!H21</f>
        <v>2872.4303999999997</v>
      </c>
      <c r="I21" s="1">
        <f>'underlying numbers'!I21+('underlying numbers'!H21-'underlying numbers'!I21)*'numbers and coverage by AT'!$C$4</f>
        <v>2691.9759999999997</v>
      </c>
      <c r="J21" s="1">
        <v>2863</v>
      </c>
      <c r="K21" s="1">
        <f>('underlying numbers'!J21-'underlying numbers'!K21)*'numbers and coverage by AT'!$C$3+'underlying numbers'!K21</f>
        <v>2740.7498999999998</v>
      </c>
      <c r="L21" s="1">
        <f>'underlying numbers'!L21+('underlying numbers'!K21-'underlying numbers'!L21)*'numbers and coverage by AT'!$C$4</f>
        <v>2563.8164999999999</v>
      </c>
      <c r="M21" s="1">
        <v>2773</v>
      </c>
      <c r="N21" s="1">
        <f>('underlying numbers'!M21-'underlying numbers'!N21)*'numbers and coverage by AT'!$C$3+'underlying numbers'!N21</f>
        <v>2629.3586</v>
      </c>
      <c r="O21" s="1">
        <f>'underlying numbers'!O21+('underlying numbers'!N21-'underlying numbers'!O21)*'numbers and coverage by AT'!$C$4</f>
        <v>2462.424</v>
      </c>
      <c r="P21" s="1">
        <v>2619</v>
      </c>
      <c r="Q21" s="1">
        <f>('underlying numbers'!P21-'underlying numbers'!Q21)*'numbers and coverage by AT'!$C$3+'underlying numbers'!Q21</f>
        <v>2432.7999688499999</v>
      </c>
      <c r="R21" s="1">
        <f>'underlying numbers'!R21+('underlying numbers'!Q21-'underlying numbers'!R21)*'numbers and coverage by AT'!$C$4</f>
        <v>2248.0000551000003</v>
      </c>
      <c r="S21" s="1">
        <v>2444</v>
      </c>
      <c r="T21" s="1">
        <f>('underlying numbers'!S21-'underlying numbers'!T21)*'numbers and coverage by AT'!$C$3+'underlying numbers'!T21</f>
        <v>2337.6000445200002</v>
      </c>
      <c r="U21" s="1">
        <f>'underlying numbers'!U21+('underlying numbers'!T21-'underlying numbers'!U21)*'numbers and coverage by AT'!$C$4</f>
        <v>2236.0000806000003</v>
      </c>
      <c r="V21" s="1">
        <v>2876</v>
      </c>
      <c r="W21" s="1">
        <f>('underlying numbers'!V21-'underlying numbers'!W21)*'numbers and coverage by AT'!$C$3+'underlying numbers'!W21</f>
        <v>2719.2001061200003</v>
      </c>
      <c r="X21" s="1">
        <f>'underlying numbers'!X21+('underlying numbers'!W21-'underlying numbers'!X21)*'numbers and coverage by AT'!$C$4</f>
        <v>2549.5000867999997</v>
      </c>
      <c r="Y21" s="1">
        <v>2837</v>
      </c>
      <c r="Z21" s="1">
        <f>('underlying numbers'!Y21-'underlying numbers'!Z21)*'numbers and coverage by AT'!$C$3+'underlying numbers'!Z21</f>
        <v>2692.8000277900001</v>
      </c>
      <c r="AA21" s="1">
        <f>'underlying numbers'!AA21+('underlying numbers'!Z21-'underlying numbers'!AA21)*'numbers and coverage by AT'!$C$4</f>
        <v>2556.49999415</v>
      </c>
      <c r="AB21" s="1">
        <v>3012</v>
      </c>
      <c r="AC21" s="1">
        <f>('underlying numbers'!AB21-'underlying numbers'!AC21)*'numbers and coverage by AT'!$C$3+'underlying numbers'!AC21</f>
        <v>2890.20005124</v>
      </c>
      <c r="AD21" s="1">
        <f>'underlying numbers'!AD21+('underlying numbers'!AC21-'underlying numbers'!AD21)*'numbers and coverage by AT'!$C$4</f>
        <v>2758.9999818000001</v>
      </c>
      <c r="AE21" s="1">
        <v>3003</v>
      </c>
      <c r="AF21" s="1">
        <f>('underlying numbers'!AE21-'underlying numbers'!AF21)*'numbers and coverage by AT'!$C$3+'underlying numbers'!AF21</f>
        <v>2895.2001077999998</v>
      </c>
      <c r="AG21" s="1">
        <f>'underlying numbers'!AG21+('underlying numbers'!AF21-'underlying numbers'!AG21)*'numbers and coverage by AT'!$C$4</f>
        <v>2753.00009985</v>
      </c>
    </row>
    <row r="22" spans="1:33" x14ac:dyDescent="0.25">
      <c r="A22" t="s">
        <v>70</v>
      </c>
      <c r="B22" t="s">
        <v>71</v>
      </c>
      <c r="C22" t="s">
        <v>69</v>
      </c>
      <c r="D22" s="1">
        <v>2042</v>
      </c>
      <c r="E22" s="1">
        <f>('underlying numbers'!D22-'underlying numbers'!E22)*'numbers and coverage by AT'!$C$3+'underlying numbers'!E22</f>
        <v>1957.6653999999999</v>
      </c>
      <c r="F22" s="1">
        <f>'underlying numbers'!F22+('underlying numbers'!E22-'underlying numbers'!F22)*'numbers and coverage by AT'!$C$4</f>
        <v>1809.212</v>
      </c>
      <c r="G22" s="1">
        <v>2156</v>
      </c>
      <c r="H22" s="1">
        <f>('underlying numbers'!G22-'underlying numbers'!H22)*'numbers and coverage by AT'!$C$3+'underlying numbers'!H22</f>
        <v>2082.0491999999999</v>
      </c>
      <c r="I22" s="1">
        <f>'underlying numbers'!I22+('underlying numbers'!H22-'underlying numbers'!I22)*'numbers and coverage by AT'!$C$4</f>
        <v>1927.4639999999999</v>
      </c>
      <c r="J22" s="1">
        <v>2115</v>
      </c>
      <c r="K22" s="1">
        <f>('underlying numbers'!J22-'underlying numbers'!K22)*'numbers and coverage by AT'!$C$3+'underlying numbers'!K22</f>
        <v>2014.326</v>
      </c>
      <c r="L22" s="1">
        <f>'underlying numbers'!L22+('underlying numbers'!K22-'underlying numbers'!L22)*'numbers and coverage by AT'!$C$4</f>
        <v>1848.51</v>
      </c>
      <c r="M22" s="1">
        <v>2094</v>
      </c>
      <c r="N22" s="1">
        <f>('underlying numbers'!M22-'underlying numbers'!N22)*'numbers and coverage by AT'!$C$3+'underlying numbers'!N22</f>
        <v>1960.6122</v>
      </c>
      <c r="O22" s="1">
        <f>'underlying numbers'!O22+('underlying numbers'!N22-'underlying numbers'!O22)*'numbers and coverage by AT'!$C$4</f>
        <v>1787.2290000000003</v>
      </c>
      <c r="P22" s="1">
        <v>2097</v>
      </c>
      <c r="Q22" s="1">
        <f>('underlying numbers'!P22-'underlying numbers'!Q22)*'numbers and coverage by AT'!$C$3+'underlying numbers'!Q22</f>
        <v>1934.6000578200001</v>
      </c>
      <c r="R22" s="1">
        <f>'underlying numbers'!R22+('underlying numbers'!Q22-'underlying numbers'!R22)*'numbers and coverage by AT'!$C$4</f>
        <v>1770.00000615</v>
      </c>
      <c r="S22" s="1">
        <v>1857</v>
      </c>
      <c r="T22" s="1">
        <f>('underlying numbers'!S22-'underlying numbers'!T22)*'numbers and coverage by AT'!$C$3+'underlying numbers'!T22</f>
        <v>1763.19999594</v>
      </c>
      <c r="U22" s="1">
        <f>'underlying numbers'!U22+('underlying numbers'!T22-'underlying numbers'!U22)*'numbers and coverage by AT'!$C$4</f>
        <v>1633.0000249499999</v>
      </c>
      <c r="V22" s="1">
        <v>2240</v>
      </c>
      <c r="W22" s="1">
        <f>('underlying numbers'!V22-'underlying numbers'!W22)*'numbers and coverage by AT'!$C$3+'underlying numbers'!W22</f>
        <v>2108.3999552</v>
      </c>
      <c r="X22" s="1">
        <f>'underlying numbers'!X22+('underlying numbers'!W22-'underlying numbers'!X22)*'numbers and coverage by AT'!$C$4</f>
        <v>1912.5000160000002</v>
      </c>
      <c r="Y22" s="1">
        <v>2211</v>
      </c>
      <c r="Z22" s="1">
        <f>('underlying numbers'!Y22-'underlying numbers'!Z22)*'numbers and coverage by AT'!$C$3+'underlying numbers'!Z22</f>
        <v>2108.1000821099997</v>
      </c>
      <c r="AA22" s="1">
        <f>'underlying numbers'!AA22+('underlying numbers'!Z22-'underlying numbers'!AA22)*'numbers and coverage by AT'!$C$4</f>
        <v>1941.0000868499997</v>
      </c>
      <c r="AB22" s="1">
        <v>2319</v>
      </c>
      <c r="AC22" s="1">
        <f>('underlying numbers'!AB22-'underlying numbers'!AC22)*'numbers and coverage by AT'!$C$3+'underlying numbers'!AC22</f>
        <v>2231.4999094200002</v>
      </c>
      <c r="AD22" s="1">
        <f>'underlying numbers'!AD22+('underlying numbers'!AC22-'underlying numbers'!AD22)*'numbers and coverage by AT'!$C$4</f>
        <v>2086.4999587500001</v>
      </c>
      <c r="AE22" s="1">
        <v>2361</v>
      </c>
      <c r="AF22" s="1">
        <f>('underlying numbers'!AE22-'underlying numbers'!AF22)*'numbers and coverage by AT'!$C$3+'underlying numbers'!AF22</f>
        <v>2272.8000285600001</v>
      </c>
      <c r="AG22" s="1">
        <f>'underlying numbers'!AG22+('underlying numbers'!AF22-'underlying numbers'!AG22)*'numbers and coverage by AT'!$C$4</f>
        <v>2148.5000838000001</v>
      </c>
    </row>
    <row r="23" spans="1:33" x14ac:dyDescent="0.25">
      <c r="A23" t="s">
        <v>72</v>
      </c>
      <c r="B23" t="s">
        <v>73</v>
      </c>
      <c r="C23" t="s">
        <v>69</v>
      </c>
      <c r="D23" s="1">
        <v>4750</v>
      </c>
      <c r="E23" s="1">
        <f>('underlying numbers'!D23-'underlying numbers'!E23)*'numbers and coverage by AT'!$C$3+'underlying numbers'!E23</f>
        <v>4442.8861999999999</v>
      </c>
      <c r="F23" s="1">
        <f>'underlying numbers'!F23+('underlying numbers'!E23-'underlying numbers'!F23)*'numbers and coverage by AT'!$C$4</f>
        <v>4001.7864999999993</v>
      </c>
      <c r="G23" s="1">
        <v>4567</v>
      </c>
      <c r="H23" s="1">
        <f>('underlying numbers'!G23-'underlying numbers'!H23)*'numbers and coverage by AT'!$C$3+'underlying numbers'!H23</f>
        <v>4251.8425000000007</v>
      </c>
      <c r="I23" s="1">
        <f>'underlying numbers'!I23+('underlying numbers'!H23-'underlying numbers'!I23)*'numbers and coverage by AT'!$C$4</f>
        <v>3786.1540000000005</v>
      </c>
      <c r="J23" s="1">
        <v>4587</v>
      </c>
      <c r="K23" s="1">
        <f>('underlying numbers'!J23-'underlying numbers'!K23)*'numbers and coverage by AT'!$C$3+'underlying numbers'!K23</f>
        <v>4213.5079999999998</v>
      </c>
      <c r="L23" s="1">
        <f>'underlying numbers'!L23+('underlying numbers'!K23-'underlying numbers'!L23)*'numbers and coverage by AT'!$C$4</f>
        <v>3695.8240000000005</v>
      </c>
      <c r="M23" s="1">
        <v>4416</v>
      </c>
      <c r="N23" s="1">
        <f>('underlying numbers'!M23-'underlying numbers'!N23)*'numbers and coverage by AT'!$C$3+'underlying numbers'!N23</f>
        <v>4034.8205999999996</v>
      </c>
      <c r="O23" s="1">
        <f>'underlying numbers'!O23+('underlying numbers'!N23-'underlying numbers'!O23)*'numbers and coverage by AT'!$C$4</f>
        <v>3526.380000000001</v>
      </c>
      <c r="P23" s="1">
        <v>4482</v>
      </c>
      <c r="Q23" s="1">
        <f>('underlying numbers'!P23-'underlying numbers'!Q23)*'numbers and coverage by AT'!$C$3+'underlying numbers'!Q23</f>
        <v>4037.5000702799998</v>
      </c>
      <c r="R23" s="1">
        <f>'underlying numbers'!R23+('underlying numbers'!Q23-'underlying numbers'!R23)*'numbers and coverage by AT'!$C$4</f>
        <v>3514.5000171000002</v>
      </c>
      <c r="S23" s="6">
        <v>4278</v>
      </c>
      <c r="T23" s="1">
        <f>('underlying numbers'!S23-'underlying numbers'!T23)*'numbers and coverage by AT'!$C$3+'underlying numbers'!T23</f>
        <v>3872</v>
      </c>
      <c r="U23" s="1">
        <f>'underlying numbers'!U23+('underlying numbers'!T23-'underlying numbers'!U23)*'numbers and coverage by AT'!$C$4</f>
        <v>3392.5</v>
      </c>
      <c r="V23" s="1">
        <v>4857</v>
      </c>
      <c r="W23" s="1">
        <f>('underlying numbers'!V23-'underlying numbers'!W23)*'numbers and coverage by AT'!$C$3+'underlying numbers'!W23</f>
        <v>4450.9999215300004</v>
      </c>
      <c r="X23" s="1">
        <f>'underlying numbers'!X23+('underlying numbers'!W23-'underlying numbers'!X23)*'numbers and coverage by AT'!$C$4</f>
        <v>3880.9999353000003</v>
      </c>
      <c r="Y23" s="1">
        <v>5042</v>
      </c>
      <c r="Z23" s="1">
        <f>('underlying numbers'!Y23-'underlying numbers'!Z23)*'numbers and coverage by AT'!$C$3+'underlying numbers'!Z23</f>
        <v>4716.5000261799996</v>
      </c>
      <c r="AA23" s="1">
        <f>'underlying numbers'!AA23+('underlying numbers'!Z23-'underlying numbers'!AA23)*'numbers and coverage by AT'!$C$4</f>
        <v>4198.4998704999998</v>
      </c>
      <c r="AB23" s="1">
        <v>5100</v>
      </c>
      <c r="AC23" s="1">
        <f>('underlying numbers'!AB23-'underlying numbers'!AC23)*'numbers and coverage by AT'!$C$3+'underlying numbers'!AC23</f>
        <v>4788.5000070000006</v>
      </c>
      <c r="AD23" s="1">
        <f>'underlying numbers'!AD23+('underlying numbers'!AC23-'underlying numbers'!AD23)*'numbers and coverage by AT'!$C$4</f>
        <v>4310.9999100000005</v>
      </c>
      <c r="AE23" s="1">
        <v>5400</v>
      </c>
      <c r="AF23" s="1">
        <f>('underlying numbers'!AE23-'underlying numbers'!AF23)*'numbers and coverage by AT'!$C$3+'underlying numbers'!AF23</f>
        <v>5089.2000840000001</v>
      </c>
      <c r="AG23" s="1">
        <f>'underlying numbers'!AG23+('underlying numbers'!AF23-'underlying numbers'!AG23)*'numbers and coverage by AT'!$C$4</f>
        <v>4629.9999600000001</v>
      </c>
    </row>
    <row r="24" spans="1:33" x14ac:dyDescent="0.25">
      <c r="A24" t="s">
        <v>74</v>
      </c>
      <c r="B24" t="s">
        <v>75</v>
      </c>
      <c r="C24" t="s">
        <v>69</v>
      </c>
      <c r="D24" s="1">
        <v>5669</v>
      </c>
      <c r="E24" s="1">
        <f>('underlying numbers'!D24-'underlying numbers'!E24)*'numbers and coverage by AT'!$C$3+'underlying numbers'!E24</f>
        <v>5449.550699999998</v>
      </c>
      <c r="F24" s="1">
        <f>'underlying numbers'!F24+('underlying numbers'!E24-'underlying numbers'!F24)*'numbers and coverage by AT'!$C$4</f>
        <v>5089.5669999999973</v>
      </c>
      <c r="G24" s="1">
        <v>5748</v>
      </c>
      <c r="H24" s="1">
        <f>('underlying numbers'!G24-'underlying numbers'!H24)*'numbers and coverage by AT'!$C$3+'underlying numbers'!H24</f>
        <v>5480.2968999999985</v>
      </c>
      <c r="I24" s="1">
        <f>'underlying numbers'!I24+('underlying numbers'!H24-'underlying numbers'!I24)*'numbers and coverage by AT'!$C$4</f>
        <v>5040.2589999999991</v>
      </c>
      <c r="J24" s="1">
        <v>6069</v>
      </c>
      <c r="K24" s="1">
        <f>('underlying numbers'!J24-'underlying numbers'!K24)*'numbers and coverage by AT'!$C$3+'underlying numbers'!K24</f>
        <v>5692.0388000000012</v>
      </c>
      <c r="L24" s="1">
        <f>'underlying numbers'!L24+('underlying numbers'!K24-'underlying numbers'!L24)*'numbers and coverage by AT'!$C$4</f>
        <v>5060.1049999999996</v>
      </c>
      <c r="M24" s="1">
        <v>5266</v>
      </c>
      <c r="N24" s="1">
        <f>('underlying numbers'!M24-'underlying numbers'!N24)*'numbers and coverage by AT'!$C$3+'underlying numbers'!N24</f>
        <v>4877.6091999999999</v>
      </c>
      <c r="O24" s="1">
        <f>'underlying numbers'!O24+('underlying numbers'!N24-'underlying numbers'!O24)*'numbers and coverage by AT'!$C$4</f>
        <v>4457.7355000000007</v>
      </c>
      <c r="P24" s="1">
        <v>5168</v>
      </c>
      <c r="Q24" s="1">
        <f>('underlying numbers'!P24-'underlying numbers'!Q24)*'numbers and coverage by AT'!$C$3+'underlying numbers'!Q24</f>
        <v>4683.6001041600002</v>
      </c>
      <c r="R24" s="1">
        <f>'underlying numbers'!R24+('underlying numbers'!Q24-'underlying numbers'!R24)*'numbers and coverage by AT'!$C$4</f>
        <v>4223.9999416000001</v>
      </c>
      <c r="S24" s="1">
        <v>5333</v>
      </c>
      <c r="T24" s="1">
        <f>('underlying numbers'!S24-'underlying numbers'!T24)*'numbers and coverage by AT'!$C$3+'underlying numbers'!T24</f>
        <v>4948.6997535999999</v>
      </c>
      <c r="U24" s="1">
        <f>'underlying numbers'!U24+('underlying numbers'!T24-'underlying numbers'!U24)*'numbers and coverage by AT'!$C$4</f>
        <v>4511.9998490500002</v>
      </c>
      <c r="V24" s="1">
        <v>5602</v>
      </c>
      <c r="W24" s="1">
        <f>('underlying numbers'!V24-'underlying numbers'!W24)*'numbers and coverage by AT'!$C$3+'underlying numbers'!W24</f>
        <v>5236.6000266000001</v>
      </c>
      <c r="X24" s="1">
        <f>'underlying numbers'!X24+('underlying numbers'!W24-'underlying numbers'!X24)*'numbers and coverage by AT'!$C$4</f>
        <v>4801.9999477000001</v>
      </c>
      <c r="Y24" s="1">
        <v>5449</v>
      </c>
      <c r="Z24" s="1">
        <f>('underlying numbers'!Y24-'underlying numbers'!Z24)*'numbers and coverage by AT'!$C$3+'underlying numbers'!Z24</f>
        <v>5163.4000917699996</v>
      </c>
      <c r="AA24" s="1">
        <f>'underlying numbers'!AA24+('underlying numbers'!Z24-'underlying numbers'!AA24)*'numbers and coverage by AT'!$C$4</f>
        <v>4852.5001496000004</v>
      </c>
      <c r="AB24" s="1">
        <v>5042</v>
      </c>
      <c r="AC24" s="1">
        <f>('underlying numbers'!AB24-'underlying numbers'!AC24)*'numbers and coverage by AT'!$C$3+'underlying numbers'!AC24</f>
        <v>4869.0999880999998</v>
      </c>
      <c r="AD24" s="1">
        <f>'underlying numbers'!AD24+('underlying numbers'!AC24-'underlying numbers'!AD24)*'numbers and coverage by AT'!$C$4</f>
        <v>4705.0000308999997</v>
      </c>
      <c r="AE24" s="1">
        <v>5595</v>
      </c>
      <c r="AF24" s="1">
        <f>('underlying numbers'!AE24-'underlying numbers'!AF24)*'numbers and coverage by AT'!$C$3+'underlying numbers'!AF24</f>
        <v>5391.3000934500005</v>
      </c>
      <c r="AG24" s="1">
        <f>'underlying numbers'!AG24+('underlying numbers'!AF24-'underlying numbers'!AG24)*'numbers and coverage by AT'!$C$4</f>
        <v>5062.9999845000002</v>
      </c>
    </row>
    <row r="25" spans="1:33" s="4" customFormat="1" x14ac:dyDescent="0.25">
      <c r="A25" s="4" t="s">
        <v>437</v>
      </c>
      <c r="B25" s="4" t="s">
        <v>433</v>
      </c>
      <c r="C25" t="s">
        <v>69</v>
      </c>
      <c r="D25" s="5">
        <f>SUM(D21:D24)</f>
        <v>15555</v>
      </c>
      <c r="E25" s="1">
        <f>('underlying numbers'!D25-'underlying numbers'!E25)*'numbers and coverage by AT'!$C$3+'underlying numbers'!E25</f>
        <v>14844.475499999997</v>
      </c>
      <c r="F25" s="1">
        <f>'underlying numbers'!F25+('underlying numbers'!E25-'underlying numbers'!F25)*'numbers and coverage by AT'!$C$4</f>
        <v>13703.729499999998</v>
      </c>
      <c r="G25" s="5">
        <f t="shared" ref="G25:AE25" si="3">SUM(G21:G24)</f>
        <v>15439</v>
      </c>
      <c r="H25" s="1">
        <f>('underlying numbers'!G25-'underlying numbers'!H25)*'numbers and coverage by AT'!$C$3+'underlying numbers'!H25</f>
        <v>14686.618999999999</v>
      </c>
      <c r="I25" s="1">
        <f>'underlying numbers'!I25+('underlying numbers'!H25-'underlying numbers'!I25)*'numbers and coverage by AT'!$C$4</f>
        <v>13445.852999999999</v>
      </c>
      <c r="J25" s="5">
        <f t="shared" si="3"/>
        <v>15634</v>
      </c>
      <c r="K25" s="1">
        <f>('underlying numbers'!J25-'underlying numbers'!K25)*'numbers and coverage by AT'!$C$3+'underlying numbers'!K25</f>
        <v>14660.6227</v>
      </c>
      <c r="L25" s="1">
        <f>'underlying numbers'!L25+('underlying numbers'!K25-'underlying numbers'!L25)*'numbers and coverage by AT'!$C$4</f>
        <v>13168.255499999999</v>
      </c>
      <c r="M25" s="5">
        <f t="shared" si="3"/>
        <v>14549</v>
      </c>
      <c r="N25" s="1">
        <f>('underlying numbers'!M25-'underlying numbers'!N25)*'numbers and coverage by AT'!$C$3+'underlying numbers'!N25</f>
        <v>13502.400600000001</v>
      </c>
      <c r="O25" s="1">
        <f>'underlying numbers'!O25+('underlying numbers'!N25-'underlying numbers'!O25)*'numbers and coverage by AT'!$C$4</f>
        <v>12233.768500000002</v>
      </c>
      <c r="P25" s="5">
        <f t="shared" si="3"/>
        <v>14366</v>
      </c>
      <c r="Q25" s="1">
        <f>('underlying numbers'!P25-'underlying numbers'!Q25)*'numbers and coverage by AT'!$C$3+'underlying numbers'!Q25</f>
        <v>13088.50020111</v>
      </c>
      <c r="R25" s="1">
        <f>'underlying numbers'!R25+('underlying numbers'!Q25-'underlying numbers'!R25)*'numbers and coverage by AT'!$C$4</f>
        <v>11756.500019949999</v>
      </c>
      <c r="S25" s="5">
        <f t="shared" si="3"/>
        <v>13912</v>
      </c>
      <c r="T25" s="1">
        <f>('underlying numbers'!S25-'underlying numbers'!T25)*'numbers and coverage by AT'!$C$3+'underlying numbers'!T25</f>
        <v>12921.499794060001</v>
      </c>
      <c r="U25" s="1">
        <f>'underlying numbers'!U25+('underlying numbers'!T25-'underlying numbers'!U25)*'numbers and coverage by AT'!$C$4</f>
        <v>11773.4999546</v>
      </c>
      <c r="V25" s="5">
        <f t="shared" si="3"/>
        <v>15575</v>
      </c>
      <c r="W25" s="1">
        <f>('underlying numbers'!V25-'underlying numbers'!W25)*'numbers and coverage by AT'!$C$3+'underlying numbers'!W25</f>
        <v>14515.20000945</v>
      </c>
      <c r="X25" s="1">
        <f>'underlying numbers'!X25+('underlying numbers'!W25-'underlying numbers'!X25)*'numbers and coverage by AT'!$C$4</f>
        <v>13144.999985800001</v>
      </c>
      <c r="Y25" s="5">
        <f t="shared" si="3"/>
        <v>15539</v>
      </c>
      <c r="Z25" s="1">
        <f>('underlying numbers'!Y25-'underlying numbers'!Z25)*'numbers and coverage by AT'!$C$3+'underlying numbers'!Z25</f>
        <v>14680.800227849999</v>
      </c>
      <c r="AA25" s="1">
        <f>'underlying numbers'!AA25+('underlying numbers'!Z25-'underlying numbers'!AA25)*'numbers and coverage by AT'!$C$4</f>
        <v>13548.500101099999</v>
      </c>
      <c r="AB25" s="5">
        <f t="shared" si="3"/>
        <v>15473</v>
      </c>
      <c r="AC25" s="1">
        <f>('underlying numbers'!AB25-'underlying numbers'!AC25)*'numbers and coverage by AT'!$C$3+'underlying numbers'!AC25</f>
        <v>14779.299955760001</v>
      </c>
      <c r="AD25" s="1">
        <f>'underlying numbers'!AD25+('underlying numbers'!AC25-'underlying numbers'!AD25)*'numbers and coverage by AT'!$C$4</f>
        <v>13861.49988145</v>
      </c>
      <c r="AE25" s="5">
        <f t="shared" si="3"/>
        <v>16359</v>
      </c>
      <c r="AF25" s="1">
        <f>('underlying numbers'!AE25-'underlying numbers'!AF25)*'numbers and coverage by AT'!$C$3+'underlying numbers'!AF25</f>
        <v>15648.50031381</v>
      </c>
      <c r="AG25" s="1">
        <f>'underlying numbers'!AG25+('underlying numbers'!AF25-'underlying numbers'!AG25)*'numbers and coverage by AT'!$C$4</f>
        <v>14594.500128150001</v>
      </c>
    </row>
    <row r="26" spans="1:33" x14ac:dyDescent="0.25">
      <c r="A26" t="s">
        <v>76</v>
      </c>
      <c r="B26" t="s">
        <v>77</v>
      </c>
      <c r="C26" t="s">
        <v>78</v>
      </c>
      <c r="D26" s="1">
        <v>2494</v>
      </c>
      <c r="E26" s="1">
        <f>('underlying numbers'!D26-'underlying numbers'!E26)*'numbers and coverage by AT'!$C$3+'underlying numbers'!E26</f>
        <v>2317.6742000000004</v>
      </c>
      <c r="F26" s="1">
        <f>'underlying numbers'!F26+('underlying numbers'!E26-'underlying numbers'!F26)*'numbers and coverage by AT'!$C$4</f>
        <v>2076.2550000000001</v>
      </c>
      <c r="G26" s="1">
        <v>2525</v>
      </c>
      <c r="H26" s="1">
        <f>('underlying numbers'!G26-'underlying numbers'!H26)*'numbers and coverage by AT'!$C$3+'underlying numbers'!H26</f>
        <v>2342.9475000000002</v>
      </c>
      <c r="I26" s="1">
        <f>'underlying numbers'!I26+('underlying numbers'!H26-'underlying numbers'!I26)*'numbers and coverage by AT'!$C$4</f>
        <v>2104.5875000000001</v>
      </c>
      <c r="J26" s="1">
        <v>2593</v>
      </c>
      <c r="K26" s="1">
        <f>('underlying numbers'!J26-'underlying numbers'!K26)*'numbers and coverage by AT'!$C$3+'underlying numbers'!K26</f>
        <v>2326.1803</v>
      </c>
      <c r="L26" s="1">
        <f>'underlying numbers'!L26+('underlying numbers'!K26-'underlying numbers'!L26)*'numbers and coverage by AT'!$C$4</f>
        <v>2057.5454999999997</v>
      </c>
      <c r="M26" s="1">
        <v>2454</v>
      </c>
      <c r="N26" s="1">
        <f>('underlying numbers'!M26-'underlying numbers'!N26)*'numbers and coverage by AT'!$C$3+'underlying numbers'!N26</f>
        <v>2175.7163999999998</v>
      </c>
      <c r="O26" s="1">
        <f>'underlying numbers'!O26+('underlying numbers'!N26-'underlying numbers'!O26)*'numbers and coverage by AT'!$C$4</f>
        <v>1904.3039999999999</v>
      </c>
      <c r="P26" s="1">
        <v>2429</v>
      </c>
      <c r="Q26" s="1">
        <f>('underlying numbers'!P26-'underlying numbers'!Q26)*'numbers and coverage by AT'!$C$3+'underlying numbers'!Q26</f>
        <v>2104.1998524400001</v>
      </c>
      <c r="R26" s="1">
        <f>'underlying numbers'!R26+('underlying numbers'!Q26-'underlying numbers'!R26)*'numbers and coverage by AT'!$C$4</f>
        <v>1832.49990385</v>
      </c>
      <c r="S26" s="1">
        <v>2771</v>
      </c>
      <c r="T26" s="1">
        <f>('underlying numbers'!S26-'underlying numbers'!T26)*'numbers and coverage by AT'!$C$3+'underlying numbers'!T26</f>
        <v>2411.8998475399999</v>
      </c>
      <c r="U26" s="1">
        <f>'underlying numbers'!U26+('underlying numbers'!T26-'underlying numbers'!U26)*'numbers and coverage by AT'!$C$4</f>
        <v>2009.4998274</v>
      </c>
      <c r="V26" s="1">
        <v>2298</v>
      </c>
      <c r="W26" s="1">
        <f>('underlying numbers'!V26-'underlying numbers'!W26)*'numbers and coverage by AT'!$C$3+'underlying numbers'!W26</f>
        <v>2125.10011158</v>
      </c>
      <c r="X26" s="1">
        <f>'underlying numbers'!X26+('underlying numbers'!W26-'underlying numbers'!X26)*'numbers and coverage by AT'!$C$4</f>
        <v>1926.0001047000001</v>
      </c>
      <c r="Y26" s="1">
        <v>2329</v>
      </c>
      <c r="Z26" s="1">
        <f>('underlying numbers'!Y26-'underlying numbers'!Z26)*'numbers and coverage by AT'!$C$3+'underlying numbers'!Z26</f>
        <v>2211.4001028299999</v>
      </c>
      <c r="AA26" s="1">
        <f>'underlying numbers'!AA26+('underlying numbers'!Z26-'underlying numbers'!AA26)*'numbers and coverage by AT'!$C$4</f>
        <v>2071.5000539499997</v>
      </c>
      <c r="AB26" s="1">
        <v>2360</v>
      </c>
      <c r="AC26" s="1">
        <f>('underlying numbers'!AB26-'underlying numbers'!AC26)*'numbers and coverage by AT'!$C$3+'underlying numbers'!AC26</f>
        <v>2231.2000028000002</v>
      </c>
      <c r="AD26" s="1">
        <f>'underlying numbers'!AD26+('underlying numbers'!AC26-'underlying numbers'!AD26)*'numbers and coverage by AT'!$C$4</f>
        <v>2086.4999539999999</v>
      </c>
      <c r="AE26" s="1">
        <v>2584</v>
      </c>
      <c r="AF26" s="1">
        <f>('underlying numbers'!AE26-'underlying numbers'!AF26)*'numbers and coverage by AT'!$C$3+'underlying numbers'!AF26</f>
        <v>2418.7999445600003</v>
      </c>
      <c r="AG26" s="1">
        <f>'underlying numbers'!AG26+('underlying numbers'!AF26-'underlying numbers'!AG26)*'numbers and coverage by AT'!$C$4</f>
        <v>2282.9999176000001</v>
      </c>
    </row>
    <row r="27" spans="1:33" x14ac:dyDescent="0.25">
      <c r="A27" t="s">
        <v>79</v>
      </c>
      <c r="B27" t="s">
        <v>80</v>
      </c>
      <c r="C27" t="s">
        <v>78</v>
      </c>
      <c r="D27" s="1">
        <v>3662</v>
      </c>
      <c r="E27" s="1">
        <f>('underlying numbers'!D27-'underlying numbers'!E27)*'numbers and coverage by AT'!$C$3+'underlying numbers'!E27</f>
        <v>3504.8598000000015</v>
      </c>
      <c r="F27" s="1">
        <f>'underlying numbers'!F27+('underlying numbers'!E27-'underlying numbers'!F27)*'numbers and coverage by AT'!$C$4</f>
        <v>3145.4620000000014</v>
      </c>
      <c r="G27" s="1">
        <v>3686</v>
      </c>
      <c r="H27" s="1">
        <f>('underlying numbers'!G27-'underlying numbers'!H27)*'numbers and coverage by AT'!$C$3+'underlying numbers'!H27</f>
        <v>3517.0998000000009</v>
      </c>
      <c r="I27" s="1">
        <f>'underlying numbers'!I27+('underlying numbers'!H27-'underlying numbers'!I27)*'numbers and coverage by AT'!$C$4</f>
        <v>3124.9810000000007</v>
      </c>
      <c r="J27" s="1">
        <v>3452</v>
      </c>
      <c r="K27" s="1">
        <f>('underlying numbers'!J27-'underlying numbers'!K27)*'numbers and coverage by AT'!$C$3+'underlying numbers'!K27</f>
        <v>3256.8287999999993</v>
      </c>
      <c r="L27" s="1">
        <f>'underlying numbers'!L27+('underlying numbers'!K27-'underlying numbers'!L27)*'numbers and coverage by AT'!$C$4</f>
        <v>2916.5389999999993</v>
      </c>
      <c r="M27" s="1">
        <v>3406</v>
      </c>
      <c r="N27" s="1">
        <f>('underlying numbers'!M27-'underlying numbers'!N27)*'numbers and coverage by AT'!$C$3+'underlying numbers'!N27</f>
        <v>3193.4240000000009</v>
      </c>
      <c r="O27" s="1">
        <f>'underlying numbers'!O27+('underlying numbers'!N27-'underlying numbers'!O27)*'numbers and coverage by AT'!$C$4</f>
        <v>2843.5360000000001</v>
      </c>
      <c r="P27" s="1">
        <v>3350</v>
      </c>
      <c r="Q27" s="1">
        <f>('underlying numbers'!P27-'underlying numbers'!Q27)*'numbers and coverage by AT'!$C$3+'underlying numbers'!Q27</f>
        <v>3124.600007</v>
      </c>
      <c r="R27" s="1">
        <f>'underlying numbers'!R27+('underlying numbers'!Q27-'underlying numbers'!R27)*'numbers and coverage by AT'!$C$4</f>
        <v>2805.5000449999998</v>
      </c>
      <c r="S27" s="1">
        <v>3318</v>
      </c>
      <c r="T27" s="1">
        <f>('underlying numbers'!S27-'underlying numbers'!T27)*'numbers and coverage by AT'!$C$3+'underlying numbers'!T27</f>
        <v>3110.1001255799997</v>
      </c>
      <c r="U27" s="1">
        <f>'underlying numbers'!U27+('underlying numbers'!T27-'underlying numbers'!U27)*'numbers and coverage by AT'!$C$4</f>
        <v>2850.5001041999999</v>
      </c>
      <c r="V27" s="1">
        <v>3542</v>
      </c>
      <c r="W27" s="1">
        <f>('underlying numbers'!V27-'underlying numbers'!W27)*'numbers and coverage by AT'!$C$3+'underlying numbers'!W27</f>
        <v>3378.8998612599999</v>
      </c>
      <c r="X27" s="1">
        <f>'underlying numbers'!X27+('underlying numbers'!W27-'underlying numbers'!X27)*'numbers and coverage by AT'!$C$4</f>
        <v>3135.9998439000001</v>
      </c>
      <c r="Y27" s="1">
        <v>3604</v>
      </c>
      <c r="Z27" s="1">
        <f>('underlying numbers'!Y27-'underlying numbers'!Z27)*'numbers and coverage by AT'!$C$3+'underlying numbers'!Z27</f>
        <v>3480.0999941200002</v>
      </c>
      <c r="AA27" s="1">
        <f>'underlying numbers'!AA27+('underlying numbers'!Z27-'underlying numbers'!AA27)*'numbers and coverage by AT'!$C$4</f>
        <v>3275.9999600000001</v>
      </c>
      <c r="AB27" s="1">
        <v>3722</v>
      </c>
      <c r="AC27" s="1">
        <f>('underlying numbers'!AB27-'underlying numbers'!AC27)*'numbers and coverage by AT'!$C$3+'underlying numbers'!AC27</f>
        <v>3584.1000860999998</v>
      </c>
      <c r="AD27" s="1">
        <f>'underlying numbers'!AD27+('underlying numbers'!AC27-'underlying numbers'!AD27)*'numbers and coverage by AT'!$C$4</f>
        <v>3403.0002208999995</v>
      </c>
      <c r="AE27" s="1">
        <v>3774</v>
      </c>
      <c r="AF27" s="1">
        <f>('underlying numbers'!AE27-'underlying numbers'!AF27)*'numbers and coverage by AT'!$C$3+'underlying numbers'!AF27</f>
        <v>3650.0998441799998</v>
      </c>
      <c r="AG27" s="1">
        <f>'underlying numbers'!AG27+('underlying numbers'!AF27-'underlying numbers'!AG27)*'numbers and coverage by AT'!$C$4</f>
        <v>3507.9999884999997</v>
      </c>
    </row>
    <row r="28" spans="1:33" x14ac:dyDescent="0.25">
      <c r="A28" t="s">
        <v>81</v>
      </c>
      <c r="B28" t="s">
        <v>82</v>
      </c>
      <c r="C28" t="s">
        <v>78</v>
      </c>
      <c r="D28" s="1">
        <v>2444</v>
      </c>
      <c r="E28" s="1">
        <f>('underlying numbers'!D28-'underlying numbers'!E28)*'numbers and coverage by AT'!$C$3+'underlying numbers'!E28</f>
        <v>2306.3464000000008</v>
      </c>
      <c r="F28" s="1">
        <f>'underlying numbers'!F28+('underlying numbers'!E28-'underlying numbers'!F28)*'numbers and coverage by AT'!$C$4</f>
        <v>2036.4160000000006</v>
      </c>
      <c r="G28" s="1">
        <v>2765</v>
      </c>
      <c r="H28" s="1">
        <f>('underlying numbers'!G28-'underlying numbers'!H28)*'numbers and coverage by AT'!$C$3+'underlying numbers'!H28</f>
        <v>2602.3382000000011</v>
      </c>
      <c r="I28" s="1">
        <f>'underlying numbers'!I28+('underlying numbers'!H28-'underlying numbers'!I28)*'numbers and coverage by AT'!$C$4</f>
        <v>2366.2600000000002</v>
      </c>
      <c r="J28" s="1">
        <v>2723</v>
      </c>
      <c r="K28" s="1">
        <f>('underlying numbers'!J28-'underlying numbers'!K28)*'numbers and coverage by AT'!$C$3+'underlying numbers'!K28</f>
        <v>2546.0119999999997</v>
      </c>
      <c r="L28" s="1">
        <f>'underlying numbers'!L28+('underlying numbers'!K28-'underlying numbers'!L28)*'numbers and coverage by AT'!$C$4</f>
        <v>2310.9164999999994</v>
      </c>
      <c r="M28" s="1">
        <v>2446</v>
      </c>
      <c r="N28" s="1">
        <f>('underlying numbers'!M28-'underlying numbers'!N28)*'numbers and coverage by AT'!$C$3+'underlying numbers'!N28</f>
        <v>2247.3497999999995</v>
      </c>
      <c r="O28" s="1">
        <f>'underlying numbers'!O28+('underlying numbers'!N28-'underlying numbers'!O28)*'numbers and coverage by AT'!$C$4</f>
        <v>2054.808</v>
      </c>
      <c r="P28" s="1">
        <v>2357</v>
      </c>
      <c r="Q28" s="1">
        <f>('underlying numbers'!P28-'underlying numbers'!Q28)*'numbers and coverage by AT'!$C$3+'underlying numbers'!Q28</f>
        <v>2133.69989416</v>
      </c>
      <c r="R28" s="1">
        <f>'underlying numbers'!R28+('underlying numbers'!Q28-'underlying numbers'!R28)*'numbers and coverage by AT'!$C$4</f>
        <v>1964.4998679</v>
      </c>
      <c r="S28" s="1">
        <v>2159</v>
      </c>
      <c r="T28" s="1">
        <f>('underlying numbers'!S28-'underlying numbers'!T28)*'numbers and coverage by AT'!$C$3+'underlying numbers'!T28</f>
        <v>2009.2000951299999</v>
      </c>
      <c r="U28" s="1">
        <f>'underlying numbers'!U28+('underlying numbers'!T28-'underlying numbers'!U28)*'numbers and coverage by AT'!$C$4</f>
        <v>1907.5000330999999</v>
      </c>
      <c r="V28" s="1">
        <v>2519</v>
      </c>
      <c r="W28" s="1">
        <f>('underlying numbers'!V28-'underlying numbers'!W28)*'numbers and coverage by AT'!$C$3+'underlying numbers'!W28</f>
        <v>2247.3999589800001</v>
      </c>
      <c r="X28" s="1">
        <f>'underlying numbers'!X28+('underlying numbers'!W28-'underlying numbers'!X28)*'numbers and coverage by AT'!$C$4</f>
        <v>2129.5000028499999</v>
      </c>
      <c r="Y28" s="1">
        <v>2541</v>
      </c>
      <c r="Z28" s="1">
        <f>('underlying numbers'!Y28-'underlying numbers'!Z28)*'numbers and coverage by AT'!$C$3+'underlying numbers'!Z28</f>
        <v>2417.1000268799999</v>
      </c>
      <c r="AA28" s="1">
        <f>'underlying numbers'!AA28+('underlying numbers'!Z28-'underlying numbers'!AA28)*'numbers and coverage by AT'!$C$4</f>
        <v>2265.5000791499997</v>
      </c>
      <c r="AB28" s="1">
        <v>2625</v>
      </c>
      <c r="AC28" s="1">
        <f>('underlying numbers'!AB28-'underlying numbers'!AC28)*'numbers and coverage by AT'!$C$3+'underlying numbers'!AC28</f>
        <v>2473.80002625</v>
      </c>
      <c r="AD28" s="1">
        <f>'underlying numbers'!AD28+('underlying numbers'!AC28-'underlying numbers'!AD28)*'numbers and coverage by AT'!$C$4</f>
        <v>2328.4999499999999</v>
      </c>
      <c r="AE28" s="1">
        <v>2701</v>
      </c>
      <c r="AF28" s="1">
        <f>('underlying numbers'!AE28-'underlying numbers'!AF28)*'numbers and coverage by AT'!$C$3+'underlying numbers'!AF28</f>
        <v>2547.0000270900005</v>
      </c>
      <c r="AG28" s="1">
        <f>'underlying numbers'!AG28+('underlying numbers'!AF28-'underlying numbers'!AG28)*'numbers and coverage by AT'!$C$4</f>
        <v>2423.0001152000004</v>
      </c>
    </row>
    <row r="29" spans="1:33" x14ac:dyDescent="0.25">
      <c r="A29" t="s">
        <v>83</v>
      </c>
      <c r="B29" t="s">
        <v>84</v>
      </c>
      <c r="C29" t="s">
        <v>78</v>
      </c>
      <c r="D29" s="1">
        <v>5796</v>
      </c>
      <c r="E29" s="1">
        <f>('underlying numbers'!D29-'underlying numbers'!E29)*'numbers and coverage by AT'!$C$3+'underlying numbers'!E29</f>
        <v>5346.2485999999999</v>
      </c>
      <c r="F29" s="1">
        <f>'underlying numbers'!F29+('underlying numbers'!E29-'underlying numbers'!F29)*'numbers and coverage by AT'!$C$4</f>
        <v>4809.7769999999982</v>
      </c>
      <c r="G29" s="1">
        <v>4902</v>
      </c>
      <c r="H29" s="1">
        <f>('underlying numbers'!G29-'underlying numbers'!H29)*'numbers and coverage by AT'!$C$3+'underlying numbers'!H29</f>
        <v>4636.5179999999982</v>
      </c>
      <c r="I29" s="1">
        <f>'underlying numbers'!I29+('underlying numbers'!H29-'underlying numbers'!I29)*'numbers and coverage by AT'!$C$4</f>
        <v>4226.8169999999982</v>
      </c>
      <c r="J29" s="1">
        <v>5003</v>
      </c>
      <c r="K29" s="1">
        <f>('underlying numbers'!J29-'underlying numbers'!K29)*'numbers and coverage by AT'!$C$3+'underlying numbers'!K29</f>
        <v>4679.4235999999992</v>
      </c>
      <c r="L29" s="1">
        <f>'underlying numbers'!L29+('underlying numbers'!K29-'underlying numbers'!L29)*'numbers and coverage by AT'!$C$4</f>
        <v>4231.570999999999</v>
      </c>
      <c r="M29" s="1">
        <v>4824</v>
      </c>
      <c r="N29" s="1">
        <f>('underlying numbers'!M29-'underlying numbers'!N29)*'numbers and coverage by AT'!$C$3+'underlying numbers'!N29</f>
        <v>4384.1046000000015</v>
      </c>
      <c r="O29" s="1">
        <f>'underlying numbers'!O29+('underlying numbers'!N29-'underlying numbers'!O29)*'numbers and coverage by AT'!$C$4</f>
        <v>3994.6615000000015</v>
      </c>
      <c r="P29" s="1">
        <v>4674</v>
      </c>
      <c r="Q29" s="1">
        <f>('underlying numbers'!P29-'underlying numbers'!Q29)*'numbers and coverage by AT'!$C$3+'underlying numbers'!Q29</f>
        <v>4257.4998599999999</v>
      </c>
      <c r="R29" s="1">
        <f>'underlying numbers'!R29+('underlying numbers'!Q29-'underlying numbers'!R29)*'numbers and coverage by AT'!$C$4</f>
        <v>3860.4998817000001</v>
      </c>
      <c r="S29" s="1">
        <v>4110</v>
      </c>
      <c r="T29" s="1">
        <f>('underlying numbers'!S29-'underlying numbers'!T29)*'numbers and coverage by AT'!$C$3+'underlying numbers'!T29</f>
        <v>3862.8999363000003</v>
      </c>
      <c r="U29" s="1">
        <f>'underlying numbers'!U29+('underlying numbers'!T29-'underlying numbers'!U29)*'numbers and coverage by AT'!$C$4</f>
        <v>3592.0000545000003</v>
      </c>
      <c r="V29" s="1">
        <v>4866</v>
      </c>
      <c r="W29" s="1">
        <f>('underlying numbers'!V29-'underlying numbers'!W29)*'numbers and coverage by AT'!$C$3+'underlying numbers'!W29</f>
        <v>4574.0999004599998</v>
      </c>
      <c r="X29" s="1">
        <f>'underlying numbers'!X29+('underlying numbers'!W29-'underlying numbers'!X29)*'numbers and coverage by AT'!$C$4</f>
        <v>4319.9997647999999</v>
      </c>
      <c r="Y29" s="1">
        <v>5002</v>
      </c>
      <c r="Z29" s="1">
        <f>('underlying numbers'!Y29-'underlying numbers'!Z29)*'numbers and coverage by AT'!$C$3+'underlying numbers'!Z29</f>
        <v>4801.1001722000001</v>
      </c>
      <c r="AA29" s="1">
        <f>'underlying numbers'!AA29+('underlying numbers'!Z29-'underlying numbers'!AA29)*'numbers and coverage by AT'!$C$4</f>
        <v>4489.0001321</v>
      </c>
      <c r="AB29" s="1">
        <v>5059</v>
      </c>
      <c r="AC29" s="1">
        <f>('underlying numbers'!AB29-'underlying numbers'!AC29)*'numbers and coverage by AT'!$C$3+'underlying numbers'!AC29</f>
        <v>4886.0999229300005</v>
      </c>
      <c r="AD29" s="1">
        <f>'underlying numbers'!AD29+('underlying numbers'!AC29-'underlying numbers'!AD29)*'numbers and coverage by AT'!$C$4</f>
        <v>4616.9999760499995</v>
      </c>
      <c r="AE29" s="1">
        <v>5156</v>
      </c>
      <c r="AF29" s="1">
        <f>('underlying numbers'!AE29-'underlying numbers'!AF29)*'numbers and coverage by AT'!$C$3+'underlying numbers'!AF29</f>
        <v>4978.8998042800004</v>
      </c>
      <c r="AG29" s="1">
        <f>'underlying numbers'!AG29+('underlying numbers'!AF29-'underlying numbers'!AG29)*'numbers and coverage by AT'!$C$4</f>
        <v>4762.9998836000004</v>
      </c>
    </row>
    <row r="30" spans="1:33" s="4" customFormat="1" x14ac:dyDescent="0.25">
      <c r="A30" s="4" t="s">
        <v>438</v>
      </c>
      <c r="B30" s="4" t="s">
        <v>433</v>
      </c>
      <c r="C30" t="s">
        <v>78</v>
      </c>
      <c r="D30" s="5">
        <f t="shared" ref="D30:AE30" si="4">SUM(D26:D29)</f>
        <v>14396</v>
      </c>
      <c r="E30" s="1">
        <f>('underlying numbers'!D30-'underlying numbers'!E30)*'numbers and coverage by AT'!$C$3+'underlying numbers'!E30</f>
        <v>13475.129000000003</v>
      </c>
      <c r="F30" s="1">
        <f>'underlying numbers'!F30+('underlying numbers'!E30-'underlying numbers'!F30)*'numbers and coverage by AT'!$C$4</f>
        <v>12067.91</v>
      </c>
      <c r="G30" s="5">
        <f t="shared" si="4"/>
        <v>13878</v>
      </c>
      <c r="H30" s="1">
        <f>('underlying numbers'!G30-'underlying numbers'!H30)*'numbers and coverage by AT'!$C$3+'underlying numbers'!H30</f>
        <v>13098.9035</v>
      </c>
      <c r="I30" s="1">
        <f>'underlying numbers'!I30+('underlying numbers'!H30-'underlying numbers'!I30)*'numbers and coverage by AT'!$C$4</f>
        <v>11822.645499999999</v>
      </c>
      <c r="J30" s="5">
        <f t="shared" si="4"/>
        <v>13771</v>
      </c>
      <c r="K30" s="1">
        <f>('underlying numbers'!J30-'underlying numbers'!K30)*'numbers and coverage by AT'!$C$3+'underlying numbers'!K30</f>
        <v>12808.444699999998</v>
      </c>
      <c r="L30" s="1">
        <f>'underlying numbers'!L30+('underlying numbers'!K30-'underlying numbers'!L30)*'numbers and coverage by AT'!$C$4</f>
        <v>11516.571999999996</v>
      </c>
      <c r="M30" s="5">
        <f t="shared" si="4"/>
        <v>13130</v>
      </c>
      <c r="N30" s="1">
        <f>('underlying numbers'!M30-'underlying numbers'!N30)*'numbers and coverage by AT'!$C$3+'underlying numbers'!N30</f>
        <v>12000.594800000001</v>
      </c>
      <c r="O30" s="1">
        <f>'underlying numbers'!O30+('underlying numbers'!N30-'underlying numbers'!O30)*'numbers and coverage by AT'!$C$4</f>
        <v>10797.309500000001</v>
      </c>
      <c r="P30" s="5">
        <f t="shared" si="4"/>
        <v>12810</v>
      </c>
      <c r="Q30" s="1">
        <f>('underlying numbers'!P30-'underlying numbers'!Q30)*'numbers and coverage by AT'!$C$3+'underlying numbers'!Q30</f>
        <v>11619.999613599999</v>
      </c>
      <c r="R30" s="1">
        <f>'underlying numbers'!R30+('underlying numbers'!Q30-'underlying numbers'!R30)*'numbers and coverage by AT'!$C$4</f>
        <v>10462.999698449999</v>
      </c>
      <c r="S30" s="5">
        <f t="shared" si="4"/>
        <v>12358</v>
      </c>
      <c r="T30" s="1">
        <f>('underlying numbers'!S30-'underlying numbers'!T30)*'numbers and coverage by AT'!$C$3+'underlying numbers'!T30</f>
        <v>11394.10000455</v>
      </c>
      <c r="U30" s="1">
        <f>'underlying numbers'!U30+('underlying numbers'!T30-'underlying numbers'!U30)*'numbers and coverage by AT'!$C$4</f>
        <v>10359.500019200001</v>
      </c>
      <c r="V30" s="5">
        <f t="shared" si="4"/>
        <v>13225</v>
      </c>
      <c r="W30" s="1">
        <f>('underlying numbers'!V30-'underlying numbers'!W30)*'numbers and coverage by AT'!$C$3+'underlying numbers'!W30</f>
        <v>12325.49983228</v>
      </c>
      <c r="X30" s="1">
        <f>'underlying numbers'!X30+('underlying numbers'!W30-'underlying numbers'!X30)*'numbers and coverage by AT'!$C$4</f>
        <v>11511.49971625</v>
      </c>
      <c r="Y30" s="5">
        <f t="shared" si="4"/>
        <v>13476</v>
      </c>
      <c r="Z30" s="1">
        <f>('underlying numbers'!Y30-'underlying numbers'!Z30)*'numbers and coverage by AT'!$C$3+'underlying numbers'!Z30</f>
        <v>12909.70029603</v>
      </c>
      <c r="AA30" s="1">
        <f>'underlying numbers'!AA30+('underlying numbers'!Z30-'underlying numbers'!AA30)*'numbers and coverage by AT'!$C$4</f>
        <v>12102.000225199998</v>
      </c>
      <c r="AB30" s="5">
        <f t="shared" si="4"/>
        <v>13766</v>
      </c>
      <c r="AC30" s="1">
        <f>('underlying numbers'!AB30-'underlying numbers'!AC30)*'numbers and coverage by AT'!$C$3+'underlying numbers'!AC30</f>
        <v>13175.20003808</v>
      </c>
      <c r="AD30" s="1">
        <f>'underlying numbers'!AD30+('underlying numbers'!AC30-'underlying numbers'!AD30)*'numbers and coverage by AT'!$C$4</f>
        <v>12435.000100949999</v>
      </c>
      <c r="AE30" s="5">
        <f t="shared" si="4"/>
        <v>14215</v>
      </c>
      <c r="AF30" s="1">
        <f>('underlying numbers'!AE30-'underlying numbers'!AF30)*'numbers and coverage by AT'!$C$3+'underlying numbers'!AF30</f>
        <v>13594.79962011</v>
      </c>
      <c r="AG30" s="1">
        <f>'underlying numbers'!AG30+('underlying numbers'!AF30-'underlying numbers'!AG30)*'numbers and coverage by AT'!$C$4</f>
        <v>12976.9999049</v>
      </c>
    </row>
    <row r="31" spans="1:33" x14ac:dyDescent="0.25">
      <c r="A31" t="s">
        <v>85</v>
      </c>
      <c r="B31" t="s">
        <v>86</v>
      </c>
      <c r="C31" t="s">
        <v>87</v>
      </c>
      <c r="D31" s="1">
        <v>2859</v>
      </c>
      <c r="E31" s="1">
        <f>('underlying numbers'!D31-'underlying numbers'!E31)*'numbers and coverage by AT'!$C$3+'underlying numbers'!E31</f>
        <v>2652.8661000000002</v>
      </c>
      <c r="F31" s="1">
        <f>'underlying numbers'!F31+('underlying numbers'!E31-'underlying numbers'!F31)*'numbers and coverage by AT'!$C$4</f>
        <v>2427.2910000000002</v>
      </c>
      <c r="G31" s="1">
        <v>2703</v>
      </c>
      <c r="H31" s="1">
        <f>('underlying numbers'!G31-'underlying numbers'!H31)*'numbers and coverage by AT'!$C$3+'underlying numbers'!H31</f>
        <v>2502.4373999999998</v>
      </c>
      <c r="I31" s="1">
        <f>'underlying numbers'!I31+('underlying numbers'!H31-'underlying numbers'!I31)*'numbers and coverage by AT'!$C$4</f>
        <v>2301.6045000000004</v>
      </c>
      <c r="J31" s="1">
        <v>2971</v>
      </c>
      <c r="K31" s="1">
        <f>('underlying numbers'!J31-'underlying numbers'!K31)*'numbers and coverage by AT'!$C$3+'underlying numbers'!K31</f>
        <v>2696.4796000000001</v>
      </c>
      <c r="L31" s="1">
        <f>'underlying numbers'!L31+('underlying numbers'!K31-'underlying numbers'!L31)*'numbers and coverage by AT'!$C$4</f>
        <v>2403.5389999999998</v>
      </c>
      <c r="M31" s="1">
        <v>2760</v>
      </c>
      <c r="N31" s="1">
        <f>('underlying numbers'!M31-'underlying numbers'!N31)*'numbers and coverage by AT'!$C$3+'underlying numbers'!N31</f>
        <v>2545.5479999999998</v>
      </c>
      <c r="O31" s="1">
        <f>'underlying numbers'!O31+('underlying numbers'!N31-'underlying numbers'!O31)*'numbers and coverage by AT'!$C$4</f>
        <v>2321.16</v>
      </c>
      <c r="P31" s="1">
        <v>3111</v>
      </c>
      <c r="Q31" s="1">
        <f>('underlying numbers'!P31-'underlying numbers'!Q31)*'numbers and coverage by AT'!$C$3+'underlying numbers'!Q31</f>
        <v>2700.7999349700003</v>
      </c>
      <c r="R31" s="1">
        <f>'underlying numbers'!R31+('underlying numbers'!Q31-'underlying numbers'!R31)*'numbers and coverage by AT'!$C$4</f>
        <v>2384.9999295000002</v>
      </c>
      <c r="S31" s="1">
        <v>2688</v>
      </c>
      <c r="T31" s="1">
        <f>('underlying numbers'!S31-'underlying numbers'!T31)*'numbers and coverage by AT'!$C$3+'underlying numbers'!T31</f>
        <v>2446.5000268800004</v>
      </c>
      <c r="U31" s="1">
        <f>'underlying numbers'!U31+('underlying numbers'!T31-'underlying numbers'!U31)*'numbers and coverage by AT'!$C$4</f>
        <v>2196.5000064000005</v>
      </c>
      <c r="V31" s="1">
        <v>2589</v>
      </c>
      <c r="W31" s="1">
        <f>('underlying numbers'!V31-'underlying numbers'!W31)*'numbers and coverage by AT'!$C$3+'underlying numbers'!W31</f>
        <v>2434.3000784699998</v>
      </c>
      <c r="X31" s="1">
        <f>'underlying numbers'!X31+('underlying numbers'!W31-'underlying numbers'!X31)*'numbers and coverage by AT'!$C$4</f>
        <v>2252.5000324499997</v>
      </c>
      <c r="Y31" s="1">
        <v>2687</v>
      </c>
      <c r="Z31" s="1">
        <f>('underlying numbers'!Y31-'underlying numbers'!Z31)*'numbers and coverage by AT'!$C$3+'underlying numbers'!Z31</f>
        <v>2542.8000491400003</v>
      </c>
      <c r="AA31" s="1">
        <f>'underlying numbers'!AA31+('underlying numbers'!Z31-'underlying numbers'!AA31)*'numbers and coverage by AT'!$C$4</f>
        <v>2391.0000800000003</v>
      </c>
      <c r="AB31" s="1">
        <v>2795</v>
      </c>
      <c r="AC31" s="1">
        <f>('underlying numbers'!AB31-'underlying numbers'!AC31)*'numbers and coverage by AT'!$C$3+'underlying numbers'!AC31</f>
        <v>2669.7000661500001</v>
      </c>
      <c r="AD31" s="1">
        <f>'underlying numbers'!AD31+('underlying numbers'!AC31-'underlying numbers'!AD31)*'numbers and coverage by AT'!$C$4</f>
        <v>2523.5001284999998</v>
      </c>
      <c r="AE31" s="1">
        <v>2842</v>
      </c>
      <c r="AF31" s="1">
        <f>('underlying numbers'!AE31-'underlying numbers'!AF31)*'numbers and coverage by AT'!$C$3+'underlying numbers'!AF31</f>
        <v>2734.9000541800001</v>
      </c>
      <c r="AG31" s="1">
        <f>'underlying numbers'!AG31+('underlying numbers'!AF31-'underlying numbers'!AG31)*'numbers and coverage by AT'!$C$4</f>
        <v>2580.9999564999998</v>
      </c>
    </row>
    <row r="32" spans="1:33" x14ac:dyDescent="0.25">
      <c r="A32" t="s">
        <v>88</v>
      </c>
      <c r="B32" t="s">
        <v>89</v>
      </c>
      <c r="C32" t="s">
        <v>87</v>
      </c>
      <c r="D32" s="3">
        <v>2067</v>
      </c>
      <c r="E32" s="1">
        <f>('underlying numbers'!D32-'underlying numbers'!E32)*'numbers and coverage by AT'!$C$3+'underlying numbers'!E32</f>
        <v>1973.9</v>
      </c>
      <c r="F32" s="1">
        <f>'underlying numbers'!F32+('underlying numbers'!E32-'underlying numbers'!F32)*'numbers and coverage by AT'!$C$4</f>
        <v>1801.5</v>
      </c>
      <c r="G32" s="1">
        <v>2090</v>
      </c>
      <c r="H32" s="1">
        <f>('underlying numbers'!G32-'underlying numbers'!H32)*'numbers and coverage by AT'!$C$3+'underlying numbers'!H32</f>
        <v>2035.8689999999999</v>
      </c>
      <c r="I32" s="1">
        <f>'underlying numbers'!I32+('underlying numbers'!H32-'underlying numbers'!I32)*'numbers and coverage by AT'!$C$4</f>
        <v>1851.74</v>
      </c>
      <c r="J32" s="3">
        <v>2067</v>
      </c>
      <c r="K32" s="1">
        <f>('underlying numbers'!J32-'underlying numbers'!K32)*'numbers and coverage by AT'!$C$3+'underlying numbers'!K32</f>
        <v>1952.2</v>
      </c>
      <c r="L32" s="1">
        <f>'underlying numbers'!L32+('underlying numbers'!K32-'underlying numbers'!L32)*'numbers and coverage by AT'!$C$4</f>
        <v>1780</v>
      </c>
      <c r="M32" s="3">
        <v>2067</v>
      </c>
      <c r="N32" s="1">
        <f>('underlying numbers'!M32-'underlying numbers'!N32)*'numbers and coverage by AT'!$C$3+'underlying numbers'!N32</f>
        <v>1939.6</v>
      </c>
      <c r="O32" s="1">
        <f>'underlying numbers'!O32+('underlying numbers'!N32-'underlying numbers'!O32)*'numbers and coverage by AT'!$C$4</f>
        <v>1774</v>
      </c>
      <c r="P32" s="1">
        <v>1830</v>
      </c>
      <c r="Q32" s="1">
        <f>('underlying numbers'!P32-'underlying numbers'!Q32)*'numbers and coverage by AT'!$C$3+'underlying numbers'!Q32</f>
        <v>1743.1999524</v>
      </c>
      <c r="R32" s="1">
        <f>'underlying numbers'!R32+('underlying numbers'!Q32-'underlying numbers'!R32)*'numbers and coverage by AT'!$C$4</f>
        <v>1578.0000329999998</v>
      </c>
      <c r="S32" s="1">
        <v>2030</v>
      </c>
      <c r="T32" s="1">
        <f>('underlying numbers'!S32-'underlying numbers'!T32)*'numbers and coverage by AT'!$C$3+'underlying numbers'!T32</f>
        <v>1950.1999083000001</v>
      </c>
      <c r="U32" s="1">
        <f>'underlying numbers'!U32+('underlying numbers'!T32-'underlying numbers'!U32)*'numbers and coverage by AT'!$C$4</f>
        <v>1798.4999164999999</v>
      </c>
      <c r="V32" s="1">
        <v>1636</v>
      </c>
      <c r="W32" s="1">
        <f>('underlying numbers'!V32-'underlying numbers'!W32)*'numbers and coverage by AT'!$C$3+'underlying numbers'!W32</f>
        <v>1596.80003304</v>
      </c>
      <c r="X32" s="1">
        <f>'underlying numbers'!X32+('underlying numbers'!W32-'underlying numbers'!X32)*'numbers and coverage by AT'!$C$4</f>
        <v>1504.9999994</v>
      </c>
      <c r="Y32" s="1">
        <v>2261</v>
      </c>
      <c r="Z32" s="1">
        <f>('underlying numbers'!Y32-'underlying numbers'!Z32)*'numbers and coverage by AT'!$C$3+'underlying numbers'!Z32</f>
        <v>2209.19996997</v>
      </c>
      <c r="AA32" s="1">
        <f>'underlying numbers'!AA32+('underlying numbers'!Z32-'underlying numbers'!AA32)*'numbers and coverage by AT'!$C$4</f>
        <v>2124.5000384999998</v>
      </c>
      <c r="AB32" s="1">
        <v>2426</v>
      </c>
      <c r="AC32" s="1">
        <f>('underlying numbers'!AB32-'underlying numbers'!AC32)*'numbers and coverage by AT'!$C$3+'underlying numbers'!AC32</f>
        <v>2372.0999811000002</v>
      </c>
      <c r="AD32" s="1">
        <f>'underlying numbers'!AD32+('underlying numbers'!AC32-'underlying numbers'!AD32)*'numbers and coverage by AT'!$C$4</f>
        <v>2290.5000154999998</v>
      </c>
      <c r="AE32" s="1">
        <v>2387</v>
      </c>
      <c r="AF32" s="1">
        <f>('underlying numbers'!AE32-'underlying numbers'!AF32)*'numbers and coverage by AT'!$C$3+'underlying numbers'!AF32</f>
        <v>2353.4000389899998</v>
      </c>
      <c r="AG32" s="1">
        <f>'underlying numbers'!AG32+('underlying numbers'!AF32-'underlying numbers'!AG32)*'numbers and coverage by AT'!$C$4</f>
        <v>2272.9999830999996</v>
      </c>
    </row>
    <row r="33" spans="1:33" x14ac:dyDescent="0.25">
      <c r="A33" t="s">
        <v>90</v>
      </c>
      <c r="B33" t="s">
        <v>91</v>
      </c>
      <c r="C33" t="s">
        <v>87</v>
      </c>
      <c r="D33" s="1">
        <v>2359</v>
      </c>
      <c r="E33" s="1">
        <f>('underlying numbers'!D33-'underlying numbers'!E33)*'numbers and coverage by AT'!$C$3+'underlying numbers'!E33</f>
        <v>2236.8038000000001</v>
      </c>
      <c r="F33" s="1">
        <f>'underlying numbers'!F33+('underlying numbers'!E33-'underlying numbers'!F33)*'numbers and coverage by AT'!$C$4</f>
        <v>1965.047</v>
      </c>
      <c r="G33" s="1">
        <v>2227</v>
      </c>
      <c r="H33" s="1">
        <f>('underlying numbers'!G33-'underlying numbers'!H33)*'numbers and coverage by AT'!$C$3+'underlying numbers'!H33</f>
        <v>2127.2304000000004</v>
      </c>
      <c r="I33" s="1">
        <f>'underlying numbers'!I33+('underlying numbers'!H33-'underlying numbers'!I33)*'numbers and coverage by AT'!$C$4</f>
        <v>1860.6585</v>
      </c>
      <c r="J33" s="1">
        <v>2119</v>
      </c>
      <c r="K33" s="1">
        <f>('underlying numbers'!J33-'underlying numbers'!K33)*'numbers and coverage by AT'!$C$3+'underlying numbers'!K33</f>
        <v>2003.3026</v>
      </c>
      <c r="L33" s="1">
        <f>'underlying numbers'!L33+('underlying numbers'!K33-'underlying numbers'!L33)*'numbers and coverage by AT'!$C$4</f>
        <v>1699.4380000000001</v>
      </c>
      <c r="M33" s="1">
        <v>2073</v>
      </c>
      <c r="N33" s="1">
        <f>('underlying numbers'!M33-'underlying numbers'!N33)*'numbers and coverage by AT'!$C$3+'underlying numbers'!N33</f>
        <v>1919.1833999999999</v>
      </c>
      <c r="O33" s="1">
        <f>'underlying numbers'!O33+('underlying numbers'!N33-'underlying numbers'!O33)*'numbers and coverage by AT'!$C$4</f>
        <v>1622.1224999999999</v>
      </c>
      <c r="P33" s="1">
        <v>2099</v>
      </c>
      <c r="Q33" s="1">
        <f>('underlying numbers'!P33-'underlying numbers'!Q33)*'numbers and coverage by AT'!$C$3+'underlying numbers'!Q33</f>
        <v>1576.0999326600001</v>
      </c>
      <c r="R33" s="1">
        <f>'underlying numbers'!R33+('underlying numbers'!Q33-'underlying numbers'!R33)*'numbers and coverage by AT'!$C$4</f>
        <v>1351.9999038000001</v>
      </c>
      <c r="S33" s="1">
        <v>2029</v>
      </c>
      <c r="T33" s="1">
        <f>('underlying numbers'!S33-'underlying numbers'!T33)*'numbers and coverage by AT'!$C$3+'underlying numbers'!T33</f>
        <v>1889.6999586300001</v>
      </c>
      <c r="U33" s="1">
        <f>'underlying numbers'!U33+('underlying numbers'!T33-'underlying numbers'!U33)*'numbers and coverage by AT'!$C$4</f>
        <v>1641.0000112</v>
      </c>
      <c r="V33" s="1">
        <v>2036</v>
      </c>
      <c r="W33" s="1">
        <f>('underlying numbers'!V33-'underlying numbers'!W33)*'numbers and coverage by AT'!$C$3+'underlying numbers'!W33</f>
        <v>1937.9999700399999</v>
      </c>
      <c r="X33" s="1">
        <f>'underlying numbers'!X33+('underlying numbers'!W33-'underlying numbers'!X33)*'numbers and coverage by AT'!$C$4</f>
        <v>1734.4999579999999</v>
      </c>
      <c r="Y33" s="1">
        <v>2067</v>
      </c>
      <c r="Z33" s="1">
        <f>('underlying numbers'!Y33-'underlying numbers'!Z33)*'numbers and coverage by AT'!$C$3+'underlying numbers'!Z33</f>
        <v>1985.799972</v>
      </c>
      <c r="AA33" s="1">
        <f>'underlying numbers'!AA33+('underlying numbers'!Z33-'underlying numbers'!AA33)*'numbers and coverage by AT'!$C$4</f>
        <v>1832.4998835000001</v>
      </c>
      <c r="AB33" s="1">
        <v>2129</v>
      </c>
      <c r="AC33" s="1">
        <f>('underlying numbers'!AB33-'underlying numbers'!AC33)*'numbers and coverage by AT'!$C$3+'underlying numbers'!AC33</f>
        <v>2054.7999003899999</v>
      </c>
      <c r="AD33" s="1">
        <f>'underlying numbers'!AD33+('underlying numbers'!AC33-'underlying numbers'!AD33)*'numbers and coverage by AT'!$C$4</f>
        <v>1890.49994595</v>
      </c>
      <c r="AE33" s="1">
        <v>2242</v>
      </c>
      <c r="AF33" s="1">
        <f>('underlying numbers'!AE33-'underlying numbers'!AF33)*'numbers and coverage by AT'!$C$3+'underlying numbers'!AF33</f>
        <v>2184.5999796999999</v>
      </c>
      <c r="AG33" s="1">
        <f>'underlying numbers'!AG33+('underlying numbers'!AF33-'underlying numbers'!AG33)*'numbers and coverage by AT'!$C$4</f>
        <v>2064.9999292000002</v>
      </c>
    </row>
    <row r="34" spans="1:33" x14ac:dyDescent="0.25">
      <c r="A34" t="s">
        <v>92</v>
      </c>
      <c r="B34" t="s">
        <v>93</v>
      </c>
      <c r="C34" t="s">
        <v>87</v>
      </c>
      <c r="D34" s="1">
        <v>1736</v>
      </c>
      <c r="E34" s="1">
        <f>('underlying numbers'!D34-'underlying numbers'!E34)*'numbers and coverage by AT'!$C$3+'underlying numbers'!E34</f>
        <v>1697.1135999999999</v>
      </c>
      <c r="F34" s="1">
        <f>'underlying numbers'!F34+('underlying numbers'!E34-'underlying numbers'!F34)*'numbers and coverage by AT'!$C$4</f>
        <v>1584.9679999999998</v>
      </c>
      <c r="G34" s="1">
        <v>1620</v>
      </c>
      <c r="H34" s="1">
        <f>('underlying numbers'!G34-'underlying numbers'!H34)*'numbers and coverage by AT'!$C$3+'underlying numbers'!H34</f>
        <v>1572.3720000000001</v>
      </c>
      <c r="I34" s="1">
        <f>'underlying numbers'!I34+('underlying numbers'!H34-'underlying numbers'!I34)*'numbers and coverage by AT'!$C$4</f>
        <v>1458</v>
      </c>
      <c r="J34" s="1">
        <v>1598</v>
      </c>
      <c r="K34" s="1">
        <f>('underlying numbers'!J34-'underlying numbers'!K34)*'numbers and coverage by AT'!$C$3+'underlying numbers'!K34</f>
        <v>1543.1886</v>
      </c>
      <c r="L34" s="1">
        <f>'underlying numbers'!L34+('underlying numbers'!K34-'underlying numbers'!L34)*'numbers and coverage by AT'!$C$4</f>
        <v>1432.607</v>
      </c>
      <c r="M34" s="1">
        <v>1491</v>
      </c>
      <c r="N34" s="1">
        <f>('underlying numbers'!M34-'underlying numbers'!N34)*'numbers and coverage by AT'!$C$3+'underlying numbers'!N34</f>
        <v>1431.5091</v>
      </c>
      <c r="O34" s="1">
        <f>'underlying numbers'!O34+('underlying numbers'!N34-'underlying numbers'!O34)*'numbers and coverage by AT'!$C$4</f>
        <v>1345.6275000000001</v>
      </c>
      <c r="P34" s="1">
        <v>1481</v>
      </c>
      <c r="Q34" s="1">
        <f>('underlying numbers'!P34-'underlying numbers'!Q34)*'numbers and coverage by AT'!$C$3+'underlying numbers'!Q34</f>
        <v>1403.2999570200002</v>
      </c>
      <c r="R34" s="1">
        <f>'underlying numbers'!R34+('underlying numbers'!Q34-'underlying numbers'!R34)*'numbers and coverage by AT'!$C$4</f>
        <v>1293.4999943500002</v>
      </c>
      <c r="S34" s="1">
        <v>1437</v>
      </c>
      <c r="T34" s="1">
        <f>('underlying numbers'!S34-'underlying numbers'!T34)*'numbers and coverage by AT'!$C$3+'underlying numbers'!T34</f>
        <v>1378.2000149099999</v>
      </c>
      <c r="U34" s="1">
        <f>'underlying numbers'!U34+('underlying numbers'!T34-'underlying numbers'!U34)*'numbers and coverage by AT'!$C$4</f>
        <v>1290.5000055</v>
      </c>
      <c r="V34" s="1">
        <v>1601</v>
      </c>
      <c r="W34" s="1">
        <f>('underlying numbers'!V34-'underlying numbers'!W34)*'numbers and coverage by AT'!$C$3+'underlying numbers'!W34</f>
        <v>1549.9000024500001</v>
      </c>
      <c r="X34" s="1">
        <f>'underlying numbers'!X34+('underlying numbers'!W34-'underlying numbers'!X34)*'numbers and coverage by AT'!$C$4</f>
        <v>1462.5000516</v>
      </c>
      <c r="Y34" s="1">
        <v>1500</v>
      </c>
      <c r="Z34" s="1">
        <f>('underlying numbers'!Y34-'underlying numbers'!Z34)*'numbers and coverage by AT'!$C$3+'underlying numbers'!Z34</f>
        <v>1448.2000349999998</v>
      </c>
      <c r="AA34" s="1">
        <f>'underlying numbers'!AA34+('underlying numbers'!Z34-'underlying numbers'!AA34)*'numbers and coverage by AT'!$C$4</f>
        <v>1371.5000249999998</v>
      </c>
      <c r="AB34" s="1">
        <v>1517</v>
      </c>
      <c r="AC34" s="1">
        <f>('underlying numbers'!AB34-'underlying numbers'!AC34)*'numbers and coverage by AT'!$C$3+'underlying numbers'!AC34</f>
        <v>1468.7000094499999</v>
      </c>
      <c r="AD34" s="1">
        <f>'underlying numbers'!AD34+('underlying numbers'!AC34-'underlying numbers'!AD34)*'numbers and coverage by AT'!$C$4</f>
        <v>1388.50001195</v>
      </c>
      <c r="AE34" s="1">
        <v>1591</v>
      </c>
      <c r="AF34" s="1">
        <f>('underlying numbers'!AE34-'underlying numbers'!AF34)*'numbers and coverage by AT'!$C$3+'underlying numbers'!AF34</f>
        <v>1545.5000092399998</v>
      </c>
      <c r="AG34" s="1">
        <f>'underlying numbers'!AG34+('underlying numbers'!AF34-'underlying numbers'!AG34)*'numbers and coverage by AT'!$C$4</f>
        <v>1484.500051</v>
      </c>
    </row>
    <row r="35" spans="1:33" x14ac:dyDescent="0.25">
      <c r="A35" t="s">
        <v>94</v>
      </c>
      <c r="B35" t="s">
        <v>95</v>
      </c>
      <c r="C35" t="s">
        <v>87</v>
      </c>
      <c r="D35" s="1">
        <v>3124</v>
      </c>
      <c r="E35" s="1">
        <f>('underlying numbers'!D35-'underlying numbers'!E35)*'numbers and coverage by AT'!$C$3+'underlying numbers'!E35</f>
        <v>3008.0996</v>
      </c>
      <c r="F35" s="1">
        <f>'underlying numbers'!F35+('underlying numbers'!E35-'underlying numbers'!F35)*'numbers and coverage by AT'!$C$4</f>
        <v>2744.4340000000002</v>
      </c>
      <c r="G35" s="1">
        <v>2961</v>
      </c>
      <c r="H35" s="1">
        <f>('underlying numbers'!G35-'underlying numbers'!H35)*'numbers and coverage by AT'!$C$3+'underlying numbers'!H35</f>
        <v>2847.0014999999999</v>
      </c>
      <c r="I35" s="1">
        <f>'underlying numbers'!I35+('underlying numbers'!H35-'underlying numbers'!I35)*'numbers and coverage by AT'!$C$4</f>
        <v>2599.7579999999998</v>
      </c>
      <c r="J35" s="1">
        <v>2842</v>
      </c>
      <c r="K35" s="1">
        <f>('underlying numbers'!J35-'underlying numbers'!K35)*'numbers and coverage by AT'!$C$3+'underlying numbers'!K35</f>
        <v>2692.7950000000001</v>
      </c>
      <c r="L35" s="1">
        <f>'underlying numbers'!L35+('underlying numbers'!K35-'underlying numbers'!L35)*'numbers and coverage by AT'!$C$4</f>
        <v>2471.1189999999997</v>
      </c>
      <c r="M35" s="1">
        <v>2877</v>
      </c>
      <c r="N35" s="1">
        <f>('underlying numbers'!M35-'underlying numbers'!N35)*'numbers and coverage by AT'!$C$3+'underlying numbers'!N35</f>
        <v>2701.7907</v>
      </c>
      <c r="O35" s="1">
        <f>'underlying numbers'!O35+('underlying numbers'!N35-'underlying numbers'!O35)*'numbers and coverage by AT'!$C$4</f>
        <v>2461.2735000000002</v>
      </c>
      <c r="P35" s="1">
        <v>2683</v>
      </c>
      <c r="Q35" s="1">
        <f>('underlying numbers'!P35-'underlying numbers'!Q35)*'numbers and coverage by AT'!$C$3+'underlying numbers'!Q35</f>
        <v>2501.0000901599997</v>
      </c>
      <c r="R35" s="1">
        <f>'underlying numbers'!R35+('underlying numbers'!Q35-'underlying numbers'!R35)*'numbers and coverage by AT'!$C$4</f>
        <v>2290.50003965</v>
      </c>
      <c r="S35" s="1">
        <v>2893</v>
      </c>
      <c r="T35" s="1">
        <f>('underlying numbers'!S35-'underlying numbers'!T35)*'numbers and coverage by AT'!$C$3+'underlying numbers'!T35</f>
        <v>2709.6000586599998</v>
      </c>
      <c r="U35" s="1">
        <f>'underlying numbers'!U35+('underlying numbers'!T35-'underlying numbers'!U35)*'numbers and coverage by AT'!$C$4</f>
        <v>2473.50010105</v>
      </c>
      <c r="V35" s="1">
        <v>2844</v>
      </c>
      <c r="W35" s="1">
        <f>('underlying numbers'!V35-'underlying numbers'!W35)*'numbers and coverage by AT'!$C$3+'underlying numbers'!W35</f>
        <v>2671.7999806800003</v>
      </c>
      <c r="X35" s="1">
        <f>'underlying numbers'!X35+('underlying numbers'!W35-'underlying numbers'!X35)*'numbers and coverage by AT'!$C$4</f>
        <v>2476.5000264</v>
      </c>
      <c r="Y35" s="1">
        <v>2933</v>
      </c>
      <c r="Z35" s="1">
        <f>('underlying numbers'!Y35-'underlying numbers'!Z35)*'numbers and coverage by AT'!$C$3+'underlying numbers'!Z35</f>
        <v>2797.90006601</v>
      </c>
      <c r="AA35" s="1">
        <f>'underlying numbers'!AA35+('underlying numbers'!Z35-'underlying numbers'!AA35)*'numbers and coverage by AT'!$C$4</f>
        <v>2643.0000649499998</v>
      </c>
      <c r="AB35" s="1">
        <v>2926</v>
      </c>
      <c r="AC35" s="1">
        <f>('underlying numbers'!AB35-'underlying numbers'!AC35)*'numbers and coverage by AT'!$C$3+'underlying numbers'!AC35</f>
        <v>2793.6997981200002</v>
      </c>
      <c r="AD35" s="1">
        <f>'underlying numbers'!AD35+('underlying numbers'!AC35-'underlying numbers'!AD35)*'numbers and coverage by AT'!$C$4</f>
        <v>2641.9998065999998</v>
      </c>
      <c r="AE35" s="1">
        <v>3098</v>
      </c>
      <c r="AF35" s="1">
        <f>('underlying numbers'!AE35-'underlying numbers'!AF35)*'numbers and coverage by AT'!$C$3+'underlying numbers'!AF35</f>
        <v>3000.7001226399998</v>
      </c>
      <c r="AG35" s="1">
        <f>'underlying numbers'!AG35+('underlying numbers'!AF35-'underlying numbers'!AG35)*'numbers and coverage by AT'!$C$4</f>
        <v>2883.0000392000002</v>
      </c>
    </row>
    <row r="36" spans="1:33" x14ac:dyDescent="0.25">
      <c r="A36" t="s">
        <v>96</v>
      </c>
      <c r="B36" t="s">
        <v>97</v>
      </c>
      <c r="C36" t="s">
        <v>87</v>
      </c>
      <c r="D36" s="1">
        <v>6832</v>
      </c>
      <c r="E36" s="1">
        <f>('underlying numbers'!D36-'underlying numbers'!E36)*'numbers and coverage by AT'!$C$3+'underlying numbers'!E36</f>
        <v>6528.4604000000018</v>
      </c>
      <c r="F36" s="1">
        <f>'underlying numbers'!F36+('underlying numbers'!E36-'underlying numbers'!F36)*'numbers and coverage by AT'!$C$4</f>
        <v>6082.4205000000002</v>
      </c>
      <c r="G36" s="1">
        <v>6909</v>
      </c>
      <c r="H36" s="1">
        <f>('underlying numbers'!G36-'underlying numbers'!H36)*'numbers and coverage by AT'!$C$3+'underlying numbers'!H36</f>
        <v>6586.2488999999987</v>
      </c>
      <c r="I36" s="1">
        <f>'underlying numbers'!I36+('underlying numbers'!H36-'underlying numbers'!I36)*'numbers and coverage by AT'!$C$4</f>
        <v>6115.4074999999993</v>
      </c>
      <c r="J36" s="1">
        <v>6733</v>
      </c>
      <c r="K36" s="1">
        <f>('underlying numbers'!J36-'underlying numbers'!K36)*'numbers and coverage by AT'!$C$3+'underlying numbers'!K36</f>
        <v>6307.2907999999998</v>
      </c>
      <c r="L36" s="1">
        <f>'underlying numbers'!L36+('underlying numbers'!K36-'underlying numbers'!L36)*'numbers and coverage by AT'!$C$4</f>
        <v>5785.2705000000005</v>
      </c>
      <c r="M36" s="1">
        <v>6457</v>
      </c>
      <c r="N36" s="1">
        <f>('underlying numbers'!M36-'underlying numbers'!N36)*'numbers and coverage by AT'!$C$3+'underlying numbers'!N36</f>
        <v>5986.6581000000006</v>
      </c>
      <c r="O36" s="1">
        <f>'underlying numbers'!O36+('underlying numbers'!N36-'underlying numbers'!O36)*'numbers and coverage by AT'!$C$4</f>
        <v>5518.0005000000001</v>
      </c>
      <c r="P36" s="1">
        <v>4811</v>
      </c>
      <c r="Q36" s="1">
        <f>('underlying numbers'!P36-'underlying numbers'!Q36)*'numbers and coverage by AT'!$C$3+'underlying numbers'!Q36</f>
        <v>4516.9997899999998</v>
      </c>
      <c r="R36" s="1">
        <f>'underlying numbers'!R36+('underlying numbers'!Q36-'underlying numbers'!R36)*'numbers and coverage by AT'!$C$4</f>
        <v>4224.9999938000001</v>
      </c>
      <c r="S36" s="1">
        <v>4726</v>
      </c>
      <c r="T36" s="1">
        <f>('underlying numbers'!S36-'underlying numbers'!T36)*'numbers and coverage by AT'!$C$3+'underlying numbers'!T36</f>
        <v>4484.5000767199999</v>
      </c>
      <c r="U36" s="1">
        <f>'underlying numbers'!U36+('underlying numbers'!T36-'underlying numbers'!U36)*'numbers and coverage by AT'!$C$4</f>
        <v>4232.4999739000004</v>
      </c>
      <c r="V36" s="1">
        <v>5057</v>
      </c>
      <c r="W36" s="1">
        <f>('underlying numbers'!V36-'underlying numbers'!W36)*'numbers and coverage by AT'!$C$3+'underlying numbers'!W36</f>
        <v>4858.7655999999997</v>
      </c>
      <c r="X36" s="1">
        <f>'underlying numbers'!X36+('underlying numbers'!W36-'underlying numbers'!X36)*'numbers and coverage by AT'!$C$4</f>
        <v>4637.2690000000002</v>
      </c>
      <c r="Y36" s="1">
        <v>4968</v>
      </c>
      <c r="Z36" s="1">
        <f>('underlying numbers'!Y36-'underlying numbers'!Z36)*'numbers and coverage by AT'!$C$3+'underlying numbers'!Z36</f>
        <v>4801.0752000000002</v>
      </c>
      <c r="AA36" s="1">
        <f>'underlying numbers'!AA36+('underlying numbers'!Z36-'underlying numbers'!AA36)*'numbers and coverage by AT'!$C$4</f>
        <v>4642.5959999999995</v>
      </c>
      <c r="AB36" s="1">
        <v>5037</v>
      </c>
      <c r="AC36" s="1">
        <f>('underlying numbers'!AB36-'underlying numbers'!AC36)*'numbers and coverage by AT'!$C$3+'underlying numbers'!AC36</f>
        <v>4890.7001838900005</v>
      </c>
      <c r="AD36" s="1">
        <f>'underlying numbers'!AD36+('underlying numbers'!AC36-'underlying numbers'!AD36)*'numbers and coverage by AT'!$C$4</f>
        <v>4715.5001269499999</v>
      </c>
      <c r="AE36" s="1">
        <v>5144</v>
      </c>
      <c r="AF36" s="1">
        <f>('underlying numbers'!AE36-'underlying numbers'!AF36)*'numbers and coverage by AT'!$C$3+'underlying numbers'!AF36</f>
        <v>5016.6000951999995</v>
      </c>
      <c r="AG36" s="1">
        <f>'underlying numbers'!AG36+('underlying numbers'!AF36-'underlying numbers'!AG36)*'numbers and coverage by AT'!$C$4</f>
        <v>4795.4999155999994</v>
      </c>
    </row>
    <row r="37" spans="1:33" x14ac:dyDescent="0.25">
      <c r="A37" t="s">
        <v>98</v>
      </c>
      <c r="B37" t="s">
        <v>99</v>
      </c>
      <c r="C37" t="s">
        <v>87</v>
      </c>
      <c r="D37" s="1">
        <v>3413</v>
      </c>
      <c r="E37" s="1">
        <f>('underlying numbers'!D37-'underlying numbers'!E37)*'numbers and coverage by AT'!$C$3+'underlying numbers'!E37</f>
        <v>3338.9378999999999</v>
      </c>
      <c r="F37" s="1">
        <f>'underlying numbers'!F37+('underlying numbers'!E37-'underlying numbers'!F37)*'numbers and coverage by AT'!$C$4</f>
        <v>3139.96</v>
      </c>
      <c r="G37" s="1">
        <v>3491</v>
      </c>
      <c r="H37" s="1">
        <f>('underlying numbers'!G37-'underlying numbers'!H37)*'numbers and coverage by AT'!$C$3+'underlying numbers'!H37</f>
        <v>3395.6956999999998</v>
      </c>
      <c r="I37" s="1">
        <f>'underlying numbers'!I37+('underlying numbers'!H37-'underlying numbers'!I37)*'numbers and coverage by AT'!$C$4</f>
        <v>3199.5014999999999</v>
      </c>
      <c r="J37" s="1">
        <v>3404</v>
      </c>
      <c r="K37" s="1">
        <f>('underlying numbers'!J37-'underlying numbers'!K37)*'numbers and coverage by AT'!$C$3+'underlying numbers'!K37</f>
        <v>3294.3912</v>
      </c>
      <c r="L37" s="1">
        <f>'underlying numbers'!L37+('underlying numbers'!K37-'underlying numbers'!L37)*'numbers and coverage by AT'!$C$4</f>
        <v>3090.8319999999999</v>
      </c>
      <c r="M37" s="1">
        <v>3075</v>
      </c>
      <c r="N37" s="1">
        <f>('underlying numbers'!M37-'underlying numbers'!N37)*'numbers and coverage by AT'!$C$3+'underlying numbers'!N37</f>
        <v>2963.0699999999997</v>
      </c>
      <c r="O37" s="1">
        <f>'underlying numbers'!O37+('underlying numbers'!N37-'underlying numbers'!O37)*'numbers and coverage by AT'!$C$4</f>
        <v>2779.8</v>
      </c>
      <c r="P37" s="1">
        <v>3250</v>
      </c>
      <c r="Q37" s="1">
        <f>('underlying numbers'!P37-'underlying numbers'!Q37)*'numbers and coverage by AT'!$C$3+'underlying numbers'!Q37</f>
        <v>3123.9998074999999</v>
      </c>
      <c r="R37" s="1">
        <f>'underlying numbers'!R37+('underlying numbers'!Q37-'underlying numbers'!R37)*'numbers and coverage by AT'!$C$4</f>
        <v>2948.4999374999998</v>
      </c>
      <c r="S37" s="1">
        <v>3118</v>
      </c>
      <c r="T37" s="1">
        <f>('underlying numbers'!S37-'underlying numbers'!T37)*'numbers and coverage by AT'!$C$3+'underlying numbers'!T37</f>
        <v>2925.4999182400002</v>
      </c>
      <c r="U37" s="1">
        <f>'underlying numbers'!U37+('underlying numbers'!T37-'underlying numbers'!U37)*'numbers and coverage by AT'!$C$4</f>
        <v>2747.9998796999998</v>
      </c>
      <c r="V37" s="1">
        <v>3307</v>
      </c>
      <c r="W37" s="1">
        <f>('underlying numbers'!V37-'underlying numbers'!W37)*'numbers and coverage by AT'!$C$3+'underlying numbers'!W37</f>
        <v>3149.4999912500002</v>
      </c>
      <c r="X37" s="1">
        <f>'underlying numbers'!X37+('underlying numbers'!W37-'underlying numbers'!X37)*'numbers and coverage by AT'!$C$4</f>
        <v>2953.5000538499999</v>
      </c>
      <c r="Y37" s="1">
        <v>3275</v>
      </c>
      <c r="Z37" s="1">
        <f>('underlying numbers'!Y37-'underlying numbers'!Z37)*'numbers and coverage by AT'!$C$3+'underlying numbers'!Z37</f>
        <v>3080.3999912499999</v>
      </c>
      <c r="AA37" s="1">
        <f>'underlying numbers'!AA37+('underlying numbers'!Z37-'underlying numbers'!AA37)*'numbers and coverage by AT'!$C$4</f>
        <v>2988.99998125</v>
      </c>
      <c r="AB37" s="1">
        <v>3273</v>
      </c>
      <c r="AC37" s="1">
        <f>('underlying numbers'!AB37-'underlying numbers'!AC37)*'numbers and coverage by AT'!$C$3+'underlying numbers'!AC37</f>
        <v>3107.80000539</v>
      </c>
      <c r="AD37" s="1">
        <f>'underlying numbers'!AD37+('underlying numbers'!AC37-'underlying numbers'!AD37)*'numbers and coverage by AT'!$C$4</f>
        <v>3014.4999328499998</v>
      </c>
      <c r="AE37" s="1">
        <v>3221</v>
      </c>
      <c r="AF37" s="1">
        <f>('underlying numbers'!AE37-'underlying numbers'!AF37)*'numbers and coverage by AT'!$C$3+'underlying numbers'!AF37</f>
        <v>3111.09983431</v>
      </c>
      <c r="AG37" s="1">
        <f>'underlying numbers'!AG37+('underlying numbers'!AF37-'underlying numbers'!AG37)*'numbers and coverage by AT'!$C$4</f>
        <v>3010.4999196000003</v>
      </c>
    </row>
    <row r="38" spans="1:33" s="4" customFormat="1" x14ac:dyDescent="0.25">
      <c r="A38" s="4" t="s">
        <v>439</v>
      </c>
      <c r="B38" s="4" t="s">
        <v>433</v>
      </c>
      <c r="C38" t="s">
        <v>87</v>
      </c>
      <c r="D38" s="5">
        <f>SUM(D31:D37)</f>
        <v>22390</v>
      </c>
      <c r="E38" s="1">
        <f>('underlying numbers'!D38-'underlying numbers'!E38)*'numbers and coverage by AT'!$C$3+'underlying numbers'!E38</f>
        <v>21436.181400000001</v>
      </c>
      <c r="F38" s="1">
        <f>'underlying numbers'!F38+('underlying numbers'!E38-'underlying numbers'!F38)*'numbers and coverage by AT'!$C$4</f>
        <v>19745.620500000001</v>
      </c>
      <c r="G38" s="5">
        <f t="shared" ref="G38:AE38" si="5">SUM(G31:G37)</f>
        <v>22001</v>
      </c>
      <c r="H38" s="1">
        <f>('underlying numbers'!G38-'underlying numbers'!H38)*'numbers and coverage by AT'!$C$3+'underlying numbers'!H38</f>
        <v>21066.854899999995</v>
      </c>
      <c r="I38" s="1">
        <f>'underlying numbers'!I38+('underlying numbers'!H38-'underlying numbers'!I38)*'numbers and coverage by AT'!$C$4</f>
        <v>19386.669999999998</v>
      </c>
      <c r="J38" s="5">
        <f t="shared" si="5"/>
        <v>21734</v>
      </c>
      <c r="K38" s="1">
        <f>('underlying numbers'!J38-'underlying numbers'!K38)*'numbers and coverage by AT'!$C$3+'underlying numbers'!K38</f>
        <v>20489.647799999999</v>
      </c>
      <c r="L38" s="1">
        <f>'underlying numbers'!L38+('underlying numbers'!K38-'underlying numbers'!L38)*'numbers and coverage by AT'!$C$4</f>
        <v>18662.805500000002</v>
      </c>
      <c r="M38" s="5">
        <f t="shared" si="5"/>
        <v>20800</v>
      </c>
      <c r="N38" s="1">
        <f>('underlying numbers'!M38-'underlying numbers'!N38)*'numbers and coverage by AT'!$C$3+'underlying numbers'!N38</f>
        <v>19487.3593</v>
      </c>
      <c r="O38" s="1">
        <f>'underlying numbers'!O38+('underlying numbers'!N38-'underlying numbers'!O38)*'numbers and coverage by AT'!$C$4</f>
        <v>17821.984</v>
      </c>
      <c r="P38" s="5">
        <f t="shared" si="5"/>
        <v>19265</v>
      </c>
      <c r="Q38" s="1">
        <f>('underlying numbers'!P38-'underlying numbers'!Q38)*'numbers and coverage by AT'!$C$3+'underlying numbers'!Q38</f>
        <v>17565.399464709997</v>
      </c>
      <c r="R38" s="1">
        <f>'underlying numbers'!R38+('underlying numbers'!Q38-'underlying numbers'!R38)*'numbers and coverage by AT'!$C$4</f>
        <v>16072.499831599998</v>
      </c>
      <c r="S38" s="5">
        <f t="shared" si="5"/>
        <v>18921</v>
      </c>
      <c r="T38" s="1">
        <f>('underlying numbers'!S38-'underlying numbers'!T38)*'numbers and coverage by AT'!$C$3+'underlying numbers'!T38</f>
        <v>17784.199962339997</v>
      </c>
      <c r="U38" s="1">
        <f>'underlying numbers'!U38+('underlying numbers'!T38-'underlying numbers'!U38)*'numbers and coverage by AT'!$C$4</f>
        <v>16380.499894249999</v>
      </c>
      <c r="V38" s="5">
        <f t="shared" si="5"/>
        <v>19070</v>
      </c>
      <c r="W38" s="1">
        <f>('underlying numbers'!V38-'underlying numbers'!W38)*'numbers and coverage by AT'!$C$3+'underlying numbers'!W38</f>
        <v>18199.065655929997</v>
      </c>
      <c r="X38" s="1">
        <f>'underlying numbers'!X38+('underlying numbers'!W38-'underlying numbers'!X38)*'numbers and coverage by AT'!$C$4</f>
        <v>17021.769121699999</v>
      </c>
      <c r="Y38" s="5">
        <f t="shared" si="5"/>
        <v>19691</v>
      </c>
      <c r="Z38" s="1">
        <f>('underlying numbers'!Y38-'underlying numbers'!Z38)*'numbers and coverage by AT'!$C$3+'underlying numbers'!Z38</f>
        <v>18865.375283370002</v>
      </c>
      <c r="AA38" s="1">
        <f>'underlying numbers'!AA38+('underlying numbers'!Z38-'underlying numbers'!AA38)*'numbers and coverage by AT'!$C$4</f>
        <v>17994.096073200002</v>
      </c>
      <c r="AB38" s="5">
        <f t="shared" si="5"/>
        <v>20103</v>
      </c>
      <c r="AC38" s="1">
        <f>('underlying numbers'!AB38-'underlying numbers'!AC38)*'numbers and coverage by AT'!$C$3+'underlying numbers'!AC38</f>
        <v>19357.499944489999</v>
      </c>
      <c r="AD38" s="1">
        <f>'underlying numbers'!AD38+('underlying numbers'!AC38-'underlying numbers'!AD38)*'numbers and coverage by AT'!$C$4</f>
        <v>18464.999968299999</v>
      </c>
      <c r="AE38" s="5">
        <f t="shared" si="5"/>
        <v>20525</v>
      </c>
      <c r="AF38" s="1">
        <f>('underlying numbers'!AE38-'underlying numbers'!AF38)*'numbers and coverage by AT'!$C$3+'underlying numbers'!AF38</f>
        <v>19946.80013426</v>
      </c>
      <c r="AG38" s="1">
        <f>'underlying numbers'!AG38+('underlying numbers'!AF38-'underlying numbers'!AG38)*'numbers and coverage by AT'!$C$4</f>
        <v>19092.499794199997</v>
      </c>
    </row>
    <row r="39" spans="1:33" x14ac:dyDescent="0.25">
      <c r="A39" t="s">
        <v>100</v>
      </c>
      <c r="B39" t="s">
        <v>101</v>
      </c>
      <c r="C39" t="s">
        <v>102</v>
      </c>
      <c r="D39" s="1">
        <v>3380</v>
      </c>
      <c r="E39" s="1">
        <f>('underlying numbers'!D39-'underlying numbers'!E39)*'numbers and coverage by AT'!$C$3+'underlying numbers'!E39</f>
        <v>3204.9160000000002</v>
      </c>
      <c r="F39" s="1">
        <f>'underlying numbers'!F39+('underlying numbers'!E39-'underlying numbers'!F39)*'numbers and coverage by AT'!$C$4</f>
        <v>2854.41</v>
      </c>
      <c r="G39" s="1">
        <v>3410</v>
      </c>
      <c r="H39" s="1">
        <f>('underlying numbers'!G39-'underlying numbers'!H39)*'numbers and coverage by AT'!$C$3+'underlying numbers'!H39</f>
        <v>3216.6529999999998</v>
      </c>
      <c r="I39" s="1">
        <f>'underlying numbers'!I39+('underlying numbers'!H39-'underlying numbers'!I39)*'numbers and coverage by AT'!$C$4</f>
        <v>2828.5950000000003</v>
      </c>
      <c r="J39" s="1">
        <v>3219</v>
      </c>
      <c r="K39" s="1">
        <f>('underlying numbers'!J39-'underlying numbers'!K39)*'numbers and coverage by AT'!$C$3+'underlying numbers'!K39</f>
        <v>2982.4034999999999</v>
      </c>
      <c r="L39" s="1">
        <f>'underlying numbers'!L39+('underlying numbers'!K39-'underlying numbers'!L39)*'numbers and coverage by AT'!$C$4</f>
        <v>2581.6379999999999</v>
      </c>
      <c r="M39" s="1">
        <v>3163</v>
      </c>
      <c r="N39" s="1">
        <f>('underlying numbers'!M39-'underlying numbers'!N39)*'numbers and coverage by AT'!$C$3+'underlying numbers'!N39</f>
        <v>2908.3785000000003</v>
      </c>
      <c r="O39" s="1">
        <f>'underlying numbers'!O39+('underlying numbers'!N39-'underlying numbers'!O39)*'numbers and coverage by AT'!$C$4</f>
        <v>2524.0740000000001</v>
      </c>
      <c r="P39" s="1">
        <v>3298</v>
      </c>
      <c r="Q39" s="1">
        <f>('underlying numbers'!P39-'underlying numbers'!Q39)*'numbers and coverage by AT'!$C$3+'underlying numbers'!Q39</f>
        <v>2985.0999743800003</v>
      </c>
      <c r="R39" s="1">
        <f>'underlying numbers'!R39+('underlying numbers'!Q39-'underlying numbers'!R39)*'numbers and coverage by AT'!$C$4</f>
        <v>2477.9999561</v>
      </c>
      <c r="S39" s="1">
        <v>3289</v>
      </c>
      <c r="T39" s="1">
        <f>('underlying numbers'!S39-'underlying numbers'!T39)*'numbers and coverage by AT'!$C$3+'underlying numbers'!T39</f>
        <v>2980.3000184100001</v>
      </c>
      <c r="U39" s="1">
        <f>'underlying numbers'!U39+('underlying numbers'!T39-'underlying numbers'!U39)*'numbers and coverage by AT'!$C$4</f>
        <v>2505.5000112999996</v>
      </c>
      <c r="V39" s="1">
        <v>3396</v>
      </c>
      <c r="W39" s="1">
        <f>('underlying numbers'!V39-'underlying numbers'!W39)*'numbers and coverage by AT'!$C$3+'underlying numbers'!W39</f>
        <v>3072.6000067199998</v>
      </c>
      <c r="X39" s="1">
        <f>'underlying numbers'!X39+('underlying numbers'!W39-'underlying numbers'!X39)*'numbers and coverage by AT'!$C$4</f>
        <v>2761.0001286000002</v>
      </c>
      <c r="Y39" s="1">
        <v>3508</v>
      </c>
      <c r="Z39" s="1">
        <f>('underlying numbers'!Y39-'underlying numbers'!Z39)*'numbers and coverage by AT'!$C$3+'underlying numbers'!Z39</f>
        <v>3193.6998980800004</v>
      </c>
      <c r="AA39" s="1">
        <f>'underlying numbers'!AA39+('underlying numbers'!Z39-'underlying numbers'!AA39)*'numbers and coverage by AT'!$C$4</f>
        <v>2937.9999890000004</v>
      </c>
      <c r="AB39" s="1">
        <v>3644</v>
      </c>
      <c r="AC39" s="1">
        <f>('underlying numbers'!AB39-'underlying numbers'!AC39)*'numbers and coverage by AT'!$C$3+'underlying numbers'!AC39</f>
        <v>3333.9000092400001</v>
      </c>
      <c r="AD39" s="1">
        <f>'underlying numbers'!AD39+('underlying numbers'!AC39-'underlying numbers'!AD39)*'numbers and coverage by AT'!$C$4</f>
        <v>3082.5000484000002</v>
      </c>
      <c r="AE39" s="1">
        <v>3842</v>
      </c>
      <c r="AF39" s="1">
        <f>('underlying numbers'!AE39-'underlying numbers'!AF39)*'numbers and coverage by AT'!$C$3+'underlying numbers'!AF39</f>
        <v>3574.5999504399997</v>
      </c>
      <c r="AG39" s="1">
        <f>'underlying numbers'!AG39+('underlying numbers'!AF39-'underlying numbers'!AG39)*'numbers and coverage by AT'!$C$4</f>
        <v>3314.5001235</v>
      </c>
    </row>
    <row r="40" spans="1:33" x14ac:dyDescent="0.25">
      <c r="A40" t="s">
        <v>103</v>
      </c>
      <c r="B40" t="s">
        <v>104</v>
      </c>
      <c r="C40" t="s">
        <v>102</v>
      </c>
      <c r="D40" s="1">
        <v>7291</v>
      </c>
      <c r="E40" s="1">
        <f>('underlying numbers'!D40-'underlying numbers'!E40)*'numbers and coverage by AT'!$C$3+'underlying numbers'!E40</f>
        <v>6965.7813999999971</v>
      </c>
      <c r="F40" s="1">
        <f>'underlying numbers'!F40+('underlying numbers'!E40-'underlying numbers'!F40)*'numbers and coverage by AT'!$C$4</f>
        <v>6561.5054999999966</v>
      </c>
      <c r="G40" s="1">
        <v>7374</v>
      </c>
      <c r="H40" s="1">
        <f>('underlying numbers'!G40-'underlying numbers'!H40)*'numbers and coverage by AT'!$C$3+'underlying numbers'!H40</f>
        <v>7176.0799000000006</v>
      </c>
      <c r="I40" s="1">
        <f>'underlying numbers'!I40+('underlying numbers'!H40-'underlying numbers'!I40)*'numbers and coverage by AT'!$C$4</f>
        <v>6715.0589999999993</v>
      </c>
      <c r="J40" s="1">
        <v>7190</v>
      </c>
      <c r="K40" s="1">
        <f>('underlying numbers'!J40-'underlying numbers'!K40)*'numbers and coverage by AT'!$C$3+'underlying numbers'!K40</f>
        <v>6945.9849000000022</v>
      </c>
      <c r="L40" s="1">
        <f>'underlying numbers'!L40+('underlying numbers'!K40-'underlying numbers'!L40)*'numbers and coverage by AT'!$C$4</f>
        <v>6484.3500000000022</v>
      </c>
      <c r="M40" s="1">
        <v>6740</v>
      </c>
      <c r="N40" s="1">
        <f>('underlying numbers'!M40-'underlying numbers'!N40)*'numbers and coverage by AT'!$C$3+'underlying numbers'!N40</f>
        <v>6433.3383999999987</v>
      </c>
      <c r="O40" s="1">
        <f>'underlying numbers'!O40+('underlying numbers'!N40-'underlying numbers'!O40)*'numbers and coverage by AT'!$C$4</f>
        <v>6041.8904999999995</v>
      </c>
      <c r="P40" s="1">
        <v>6427</v>
      </c>
      <c r="Q40" s="1">
        <f>('underlying numbers'!P40-'underlying numbers'!Q40)*'numbers and coverage by AT'!$C$3+'underlying numbers'!Q40</f>
        <v>6074.9003398499999</v>
      </c>
      <c r="R40" s="1">
        <f>'underlying numbers'!R40+('underlying numbers'!Q40-'underlying numbers'!R40)*'numbers and coverage by AT'!$C$4</f>
        <v>5649.0004027499999</v>
      </c>
      <c r="S40" s="1">
        <v>7003</v>
      </c>
      <c r="T40" s="1">
        <f>('underlying numbers'!S40-'underlying numbers'!T40)*'numbers and coverage by AT'!$C$3+'underlying numbers'!T40</f>
        <v>6663.4996721899997</v>
      </c>
      <c r="U40" s="1">
        <f>'underlying numbers'!U40+('underlying numbers'!T40-'underlying numbers'!U40)*'numbers and coverage by AT'!$C$4</f>
        <v>6194.9998125499997</v>
      </c>
      <c r="V40" s="1">
        <v>7123</v>
      </c>
      <c r="W40" s="1">
        <f>('underlying numbers'!V40-'underlying numbers'!W40)*'numbers and coverage by AT'!$C$3+'underlying numbers'!W40</f>
        <v>6843.7784000000001</v>
      </c>
      <c r="X40" s="1">
        <f>'underlying numbers'!X40+('underlying numbers'!W40-'underlying numbers'!X40)*'numbers and coverage by AT'!$C$4</f>
        <v>6471.2455</v>
      </c>
      <c r="Y40" s="1">
        <v>7236</v>
      </c>
      <c r="Z40" s="1">
        <f>('underlying numbers'!Y40-'underlying numbers'!Z40)*'numbers and coverage by AT'!$C$3+'underlying numbers'!Z40</f>
        <v>6972.6095999999998</v>
      </c>
      <c r="AA40" s="1">
        <f>'underlying numbers'!AA40+('underlying numbers'!Z40-'underlying numbers'!AA40)*'numbers and coverage by AT'!$C$4</f>
        <v>6646.2659999999996</v>
      </c>
      <c r="AB40" s="1">
        <v>7430</v>
      </c>
      <c r="AC40" s="1">
        <f>('underlying numbers'!AB40-'underlying numbers'!AC40)*'numbers and coverage by AT'!$C$3+'underlying numbers'!AC40</f>
        <v>7229.7999873999997</v>
      </c>
      <c r="AD40" s="1">
        <f>'underlying numbers'!AD40+('underlying numbers'!AC40-'underlying numbers'!AD40)*'numbers and coverage by AT'!$C$4</f>
        <v>6933.4999090000001</v>
      </c>
      <c r="AE40" s="1">
        <v>7414</v>
      </c>
      <c r="AF40" s="1">
        <f>('underlying numbers'!AE40-'underlying numbers'!AF40)*'numbers and coverage by AT'!$C$3+'underlying numbers'!AF40</f>
        <v>7213.0997281199998</v>
      </c>
      <c r="AG40" s="1">
        <f>'underlying numbers'!AG40+('underlying numbers'!AF40-'underlying numbers'!AG40)*'numbers and coverage by AT'!$C$4</f>
        <v>6912.9996914000003</v>
      </c>
    </row>
    <row r="41" spans="1:33" s="7" customFormat="1" x14ac:dyDescent="0.25">
      <c r="A41" s="7" t="s">
        <v>105</v>
      </c>
      <c r="B41" s="7" t="s">
        <v>106</v>
      </c>
      <c r="C41" s="7" t="s">
        <v>102</v>
      </c>
      <c r="D41" s="2">
        <v>3189</v>
      </c>
      <c r="E41" s="1">
        <f>('underlying numbers'!D41-'underlying numbers'!E41)*'numbers and coverage by AT'!$C$3+'underlying numbers'!E41</f>
        <v>3027.8740000000003</v>
      </c>
      <c r="F41" s="1">
        <f>'underlying numbers'!F41+('underlying numbers'!E41-'underlying numbers'!F41)*'numbers and coverage by AT'!$C$4</f>
        <v>2843.9945000000007</v>
      </c>
      <c r="G41" s="2">
        <v>3249</v>
      </c>
      <c r="H41" s="1">
        <f>('underlying numbers'!G41-'underlying numbers'!H41)*'numbers and coverage by AT'!$C$3+'underlying numbers'!H41</f>
        <v>3134.4912000000004</v>
      </c>
      <c r="I41" s="1">
        <f>'underlying numbers'!I41+('underlying numbers'!H41-'underlying numbers'!I41)*'numbers and coverage by AT'!$C$4</f>
        <v>2930.4449999999997</v>
      </c>
      <c r="J41" s="2">
        <v>3256</v>
      </c>
      <c r="K41" s="1">
        <f>('underlying numbers'!J41-'underlying numbers'!K41)*'numbers and coverage by AT'!$C$3+'underlying numbers'!K41</f>
        <v>3135.3956000000012</v>
      </c>
      <c r="L41" s="1">
        <f>'underlying numbers'!L41+('underlying numbers'!K41-'underlying numbers'!L41)*'numbers and coverage by AT'!$C$4</f>
        <v>2907.737000000001</v>
      </c>
      <c r="M41" s="2">
        <v>3129</v>
      </c>
      <c r="N41" s="1">
        <f>('underlying numbers'!M41-'underlying numbers'!N41)*'numbers and coverage by AT'!$C$3+'underlying numbers'!N41</f>
        <v>2976.2228999999998</v>
      </c>
      <c r="O41" s="1">
        <f>'underlying numbers'!O41+('underlying numbers'!N41-'underlying numbers'!O41)*'numbers and coverage by AT'!$C$4</f>
        <v>2736.7094999999999</v>
      </c>
      <c r="P41" s="2">
        <v>3085</v>
      </c>
      <c r="Q41" s="1">
        <f>('underlying numbers'!P41-'underlying numbers'!Q41)*'numbers and coverage by AT'!$C$3+'underlying numbers'!Q41</f>
        <v>2918.3999737499998</v>
      </c>
      <c r="R41" s="1">
        <f>'underlying numbers'!R41+('underlying numbers'!Q41-'underlying numbers'!R41)*'numbers and coverage by AT'!$C$4</f>
        <v>2598.49997325</v>
      </c>
      <c r="S41" s="2">
        <v>3198</v>
      </c>
      <c r="T41" s="1">
        <f>('underlying numbers'!S41-'underlying numbers'!T41)*'numbers and coverage by AT'!$C$3+'underlying numbers'!T41</f>
        <v>2978.2001488199999</v>
      </c>
      <c r="U41" s="1">
        <f>'underlying numbers'!U41+('underlying numbers'!T41-'underlying numbers'!U41)*'numbers and coverage by AT'!$C$4</f>
        <v>2644.5000737999999</v>
      </c>
      <c r="V41" s="2">
        <v>3422</v>
      </c>
      <c r="W41" s="1">
        <f>('underlying numbers'!V41-'underlying numbers'!W41)*'numbers and coverage by AT'!$C$3+'underlying numbers'!W41</f>
        <v>3236.4999844600002</v>
      </c>
      <c r="X41" s="1">
        <f>'underlying numbers'!X41+('underlying numbers'!W41-'underlying numbers'!X41)*'numbers and coverage by AT'!$C$4</f>
        <v>2958.0000696000002</v>
      </c>
      <c r="Y41" s="2">
        <v>3468</v>
      </c>
      <c r="Z41" s="1">
        <f>('underlying numbers'!Y41-'underlying numbers'!Z41)*'numbers and coverage by AT'!$C$3+'underlying numbers'!Z41</f>
        <v>3294.3998963999998</v>
      </c>
      <c r="AA41" s="1">
        <f>'underlying numbers'!AA41+('underlying numbers'!Z41-'underlying numbers'!AA41)*'numbers and coverage by AT'!$C$4</f>
        <v>3068.4999251999998</v>
      </c>
      <c r="AB41" s="2">
        <v>3323</v>
      </c>
      <c r="AC41" s="1">
        <f>('underlying numbers'!AB41-'underlying numbers'!AC41)*'numbers and coverage by AT'!$C$3+'underlying numbers'!AC41</f>
        <v>3225.6999348300001</v>
      </c>
      <c r="AD41" s="1">
        <f>'underlying numbers'!AD41+('underlying numbers'!AC41-'underlying numbers'!AD41)*'numbers and coverage by AT'!$C$4</f>
        <v>3059.4998904499998</v>
      </c>
      <c r="AE41" s="2">
        <v>3495</v>
      </c>
      <c r="AF41" s="1">
        <f>('underlying numbers'!AE41-'underlying numbers'!AF41)*'numbers and coverage by AT'!$C$3+'underlying numbers'!AF41</f>
        <v>3397.70000385</v>
      </c>
      <c r="AG41" s="1">
        <f>'underlying numbers'!AG41+('underlying numbers'!AF41-'underlying numbers'!AG41)*'numbers and coverage by AT'!$C$4</f>
        <v>3251.0000700000001</v>
      </c>
    </row>
    <row r="42" spans="1:33" x14ac:dyDescent="0.25">
      <c r="A42" t="s">
        <v>107</v>
      </c>
      <c r="B42" t="s">
        <v>108</v>
      </c>
      <c r="C42" t="s">
        <v>102</v>
      </c>
      <c r="D42" s="1">
        <v>7208</v>
      </c>
      <c r="E42" s="1">
        <f>('underlying numbers'!D42-'underlying numbers'!E42)*'numbers and coverage by AT'!$C$3+'underlying numbers'!E42</f>
        <v>6856.5320999999994</v>
      </c>
      <c r="F42" s="1">
        <f>'underlying numbers'!F42+('underlying numbers'!E42-'underlying numbers'!F42)*'numbers and coverage by AT'!$C$4</f>
        <v>6117.4919999999984</v>
      </c>
      <c r="G42" s="1">
        <v>6945</v>
      </c>
      <c r="H42" s="1">
        <f>('underlying numbers'!G42-'underlying numbers'!H42)*'numbers and coverage by AT'!$C$3+'underlying numbers'!H42</f>
        <v>6587.6373999999987</v>
      </c>
      <c r="I42" s="1">
        <f>'underlying numbers'!I42+('underlying numbers'!H42-'underlying numbers'!I42)*'numbers and coverage by AT'!$C$4</f>
        <v>5991.8994999999977</v>
      </c>
      <c r="J42" s="1">
        <v>6734</v>
      </c>
      <c r="K42" s="1">
        <f>('underlying numbers'!J42-'underlying numbers'!K42)*'numbers and coverage by AT'!$C$3+'underlying numbers'!K42</f>
        <v>6370.9722999999985</v>
      </c>
      <c r="L42" s="1">
        <f>'underlying numbers'!L42+('underlying numbers'!K42-'underlying numbers'!L42)*'numbers and coverage by AT'!$C$4</f>
        <v>5838.0154999999995</v>
      </c>
      <c r="M42" s="1">
        <v>6553</v>
      </c>
      <c r="N42" s="1">
        <f>('underlying numbers'!M42-'underlying numbers'!N42)*'numbers and coverage by AT'!$C$3+'underlying numbers'!N42</f>
        <v>6047.5852999999979</v>
      </c>
      <c r="O42" s="1">
        <f>'underlying numbers'!O42+('underlying numbers'!N42-'underlying numbers'!O42)*'numbers and coverage by AT'!$C$4</f>
        <v>5533.4079999999976</v>
      </c>
      <c r="P42" s="6">
        <v>4656</v>
      </c>
      <c r="Q42" s="1">
        <f>('underlying numbers'!P42-'underlying numbers'!Q42)*'numbers and coverage by AT'!$C$3+'underlying numbers'!Q42</f>
        <v>4397</v>
      </c>
      <c r="R42" s="1">
        <f>'underlying numbers'!R42+('underlying numbers'!Q42-'underlying numbers'!R42)*'numbers and coverage by AT'!$C$4</f>
        <v>4076</v>
      </c>
      <c r="S42" s="1">
        <v>6725</v>
      </c>
      <c r="T42" s="1">
        <f>('underlying numbers'!S42-'underlying numbers'!T42)*'numbers and coverage by AT'!$C$3+'underlying numbers'!T42</f>
        <v>6252.4997514999995</v>
      </c>
      <c r="U42" s="1">
        <f>'underlying numbers'!U42+('underlying numbers'!T42-'underlying numbers'!U42)*'numbers and coverage by AT'!$C$4</f>
        <v>5736.4996474999998</v>
      </c>
      <c r="V42" s="1">
        <v>7035</v>
      </c>
      <c r="W42" s="1">
        <f>('underlying numbers'!V42-'underlying numbers'!W42)*'numbers and coverage by AT'!$C$3+'underlying numbers'!W42</f>
        <v>6619.9001063999995</v>
      </c>
      <c r="X42" s="1">
        <f>'underlying numbers'!X42+('underlying numbers'!W42-'underlying numbers'!X42)*'numbers and coverage by AT'!$C$4</f>
        <v>6195.5000834999992</v>
      </c>
      <c r="Y42" s="1">
        <v>7016</v>
      </c>
      <c r="Z42" s="1">
        <f>('underlying numbers'!Y42-'underlying numbers'!Z42)*'numbers and coverage by AT'!$C$3+'underlying numbers'!Z42</f>
        <v>6715.7002559199991</v>
      </c>
      <c r="AA42" s="1">
        <f>'underlying numbers'!AA42+('underlying numbers'!Z42-'underlying numbers'!AA42)*'numbers and coverage by AT'!$C$4</f>
        <v>6395.9999387999997</v>
      </c>
      <c r="AB42" s="1">
        <v>7147</v>
      </c>
      <c r="AC42" s="1">
        <f>('underlying numbers'!AB42-'underlying numbers'!AC42)*'numbers and coverage by AT'!$C$3+'underlying numbers'!AC42</f>
        <v>6813.7998559400003</v>
      </c>
      <c r="AD42" s="1">
        <f>'underlying numbers'!AD42+('underlying numbers'!AC42-'underlying numbers'!AD42)*'numbers and coverage by AT'!$C$4</f>
        <v>6448.5001049000002</v>
      </c>
      <c r="AE42" s="1">
        <v>7392</v>
      </c>
      <c r="AF42" s="1">
        <f>('underlying numbers'!AE42-'underlying numbers'!AF42)*'numbers and coverage by AT'!$C$3+'underlying numbers'!AF42</f>
        <v>7053.1999507200007</v>
      </c>
      <c r="AG42" s="1">
        <f>'underlying numbers'!AG42+('underlying numbers'!AF42-'underlying numbers'!AG42)*'numbers and coverage by AT'!$C$4</f>
        <v>6713.0000784000003</v>
      </c>
    </row>
    <row r="43" spans="1:33" s="4" customFormat="1" x14ac:dyDescent="0.25">
      <c r="A43" s="4" t="s">
        <v>440</v>
      </c>
      <c r="B43" s="4" t="s">
        <v>433</v>
      </c>
      <c r="C43" t="s">
        <v>102</v>
      </c>
      <c r="D43" s="5">
        <f>SUM(D39:D42)</f>
        <v>21068</v>
      </c>
      <c r="E43" s="1">
        <f>('underlying numbers'!D43-'underlying numbers'!E43)*'numbers and coverage by AT'!$C$3+'underlying numbers'!E43</f>
        <v>20055.103499999997</v>
      </c>
      <c r="F43" s="1">
        <f>'underlying numbers'!F43+('underlying numbers'!E43-'underlying numbers'!F43)*'numbers and coverage by AT'!$C$4</f>
        <v>18377.401999999995</v>
      </c>
      <c r="G43" s="5">
        <f t="shared" ref="G43:AE43" si="6">SUM(G39:G42)</f>
        <v>20978</v>
      </c>
      <c r="H43" s="1">
        <f>('underlying numbers'!G43-'underlying numbers'!H43)*'numbers and coverage by AT'!$C$3+'underlying numbers'!H43</f>
        <v>20114.861499999999</v>
      </c>
      <c r="I43" s="1">
        <f>'underlying numbers'!I43+('underlying numbers'!H43-'underlying numbers'!I43)*'numbers and coverage by AT'!$C$4</f>
        <v>18465.998499999998</v>
      </c>
      <c r="J43" s="5">
        <f t="shared" si="6"/>
        <v>20399</v>
      </c>
      <c r="K43" s="1">
        <f>('underlying numbers'!J43-'underlying numbers'!K43)*'numbers and coverage by AT'!$C$3+'underlying numbers'!K43</f>
        <v>19434.756300000005</v>
      </c>
      <c r="L43" s="1">
        <f>'underlying numbers'!L43+('underlying numbers'!K43-'underlying numbers'!L43)*'numbers and coverage by AT'!$C$4</f>
        <v>17811.740500000004</v>
      </c>
      <c r="M43" s="5">
        <f t="shared" si="6"/>
        <v>19585</v>
      </c>
      <c r="N43" s="1">
        <f>('underlying numbers'!M43-'underlying numbers'!N43)*'numbers and coverage by AT'!$C$3+'underlying numbers'!N43</f>
        <v>18365.525099999999</v>
      </c>
      <c r="O43" s="1">
        <f>'underlying numbers'!O43+('underlying numbers'!N43-'underlying numbers'!O43)*'numbers and coverage by AT'!$C$4</f>
        <v>16836.081999999995</v>
      </c>
      <c r="P43" s="5">
        <f t="shared" si="6"/>
        <v>17466</v>
      </c>
      <c r="Q43" s="1">
        <f>('underlying numbers'!P43-'underlying numbers'!Q43)*'numbers and coverage by AT'!$C$3+'underlying numbers'!Q43</f>
        <v>16375.400287980001</v>
      </c>
      <c r="R43" s="1">
        <f>'underlying numbers'!R43+('underlying numbers'!Q43-'underlying numbers'!R43)*'numbers and coverage by AT'!$C$4</f>
        <v>14801.5003321</v>
      </c>
      <c r="S43" s="5">
        <f t="shared" si="6"/>
        <v>20215</v>
      </c>
      <c r="T43" s="1">
        <f>('underlying numbers'!S43-'underlying numbers'!T43)*'numbers and coverage by AT'!$C$3+'underlying numbers'!T43</f>
        <v>18874.499590920001</v>
      </c>
      <c r="U43" s="1">
        <f>'underlying numbers'!U43+('underlying numbers'!T43-'underlying numbers'!U43)*'numbers and coverage by AT'!$C$4</f>
        <v>17081.49954515</v>
      </c>
      <c r="V43" s="5">
        <f t="shared" si="6"/>
        <v>20976</v>
      </c>
      <c r="W43" s="1">
        <f>('underlying numbers'!V43-'underlying numbers'!W43)*'numbers and coverage by AT'!$C$3+'underlying numbers'!W43</f>
        <v>19772.778497579999</v>
      </c>
      <c r="X43" s="1">
        <f>'underlying numbers'!X43+('underlying numbers'!W43-'underlying numbers'!X43)*'numbers and coverage by AT'!$C$4</f>
        <v>18385.745781699999</v>
      </c>
      <c r="Y43" s="5">
        <f t="shared" si="6"/>
        <v>21228</v>
      </c>
      <c r="Z43" s="1">
        <f>('underlying numbers'!Y43-'underlying numbers'!Z43)*'numbers and coverage by AT'!$C$3+'underlying numbers'!Z43</f>
        <v>20176.409650399997</v>
      </c>
      <c r="AA43" s="1">
        <f>'underlying numbers'!AA43+('underlying numbers'!Z43-'underlying numbers'!AA43)*'numbers and coverage by AT'!$C$4</f>
        <v>19048.765853000001</v>
      </c>
      <c r="AB43" s="5">
        <f t="shared" si="6"/>
        <v>21544</v>
      </c>
      <c r="AC43" s="1">
        <f>('underlying numbers'!AB43-'underlying numbers'!AC43)*'numbers and coverage by AT'!$C$3+'underlying numbers'!AC43</f>
        <v>20603.199787410002</v>
      </c>
      <c r="AD43" s="1">
        <f>'underlying numbers'!AD43+('underlying numbers'!AC43-'underlying numbers'!AD43)*'numbers and coverage by AT'!$C$4</f>
        <v>19523.99995275</v>
      </c>
      <c r="AE43" s="5">
        <f t="shared" si="6"/>
        <v>22143</v>
      </c>
      <c r="AF43" s="1">
        <f>('underlying numbers'!AE43-'underlying numbers'!AF43)*'numbers and coverage by AT'!$C$3+'underlying numbers'!AF43</f>
        <v>21238.599633130001</v>
      </c>
      <c r="AG43" s="1">
        <f>'underlying numbers'!AG43+('underlying numbers'!AF43-'underlying numbers'!AG43)*'numbers and coverage by AT'!$C$4</f>
        <v>20191.499963300001</v>
      </c>
    </row>
    <row r="44" spans="1:33" x14ac:dyDescent="0.25">
      <c r="A44" t="s">
        <v>109</v>
      </c>
      <c r="B44" t="s">
        <v>110</v>
      </c>
      <c r="C44" t="s">
        <v>111</v>
      </c>
      <c r="D44" s="1">
        <v>2890</v>
      </c>
      <c r="E44" s="1">
        <f>('underlying numbers'!D44-'underlying numbers'!E44)*'numbers and coverage by AT'!$C$3+'underlying numbers'!E44</f>
        <v>2813.1259999999997</v>
      </c>
      <c r="F44" s="1">
        <f>'underlying numbers'!F44+('underlying numbers'!E44-'underlying numbers'!F44)*'numbers and coverage by AT'!$C$4</f>
        <v>2642.9049999999997</v>
      </c>
      <c r="G44" s="1">
        <v>2868</v>
      </c>
      <c r="H44" s="1">
        <f>('underlying numbers'!G44-'underlying numbers'!H44)*'numbers and coverage by AT'!$C$3+'underlying numbers'!H44</f>
        <v>2785.6884</v>
      </c>
      <c r="I44" s="1">
        <f>'underlying numbers'!I44+('underlying numbers'!H44-'underlying numbers'!I44)*'numbers and coverage by AT'!$C$4</f>
        <v>2618.4839999999999</v>
      </c>
      <c r="J44" s="1">
        <v>2686</v>
      </c>
      <c r="K44" s="1">
        <f>('underlying numbers'!J44-'underlying numbers'!K44)*'numbers and coverage by AT'!$C$3+'underlying numbers'!K44</f>
        <v>2599.5108</v>
      </c>
      <c r="L44" s="1">
        <f>'underlying numbers'!L44+('underlying numbers'!K44-'underlying numbers'!L44)*'numbers and coverage by AT'!$C$4</f>
        <v>2425.4579999999996</v>
      </c>
      <c r="M44" s="1">
        <v>2613</v>
      </c>
      <c r="N44" s="1">
        <f>('underlying numbers'!M44-'underlying numbers'!N44)*'numbers and coverage by AT'!$C$3+'underlying numbers'!N44</f>
        <v>2499.5957999999996</v>
      </c>
      <c r="O44" s="1">
        <f>'underlying numbers'!O44+('underlying numbers'!N44-'underlying numbers'!O44)*'numbers and coverage by AT'!$C$4</f>
        <v>2343.8609999999999</v>
      </c>
      <c r="P44" s="1">
        <v>2546</v>
      </c>
      <c r="Q44" s="1">
        <f>('underlying numbers'!P44-'underlying numbers'!Q44)*'numbers and coverage by AT'!$C$3+'underlying numbers'!Q44</f>
        <v>2413.0001170400001</v>
      </c>
      <c r="R44" s="1">
        <f>'underlying numbers'!R44+('underlying numbers'!Q44-'underlying numbers'!R44)*'numbers and coverage by AT'!$C$4</f>
        <v>2260.0000547</v>
      </c>
      <c r="S44" s="1">
        <v>2685</v>
      </c>
      <c r="T44" s="1">
        <f>('underlying numbers'!S44-'underlying numbers'!T44)*'numbers and coverage by AT'!$C$3+'underlying numbers'!T44</f>
        <v>2561.0999769</v>
      </c>
      <c r="U44" s="1">
        <f>'underlying numbers'!U44+('underlying numbers'!T44-'underlying numbers'!U44)*'numbers and coverage by AT'!$C$4</f>
        <v>2343.0000044999997</v>
      </c>
      <c r="V44" s="1">
        <v>2812</v>
      </c>
      <c r="W44" s="1">
        <f>('underlying numbers'!V44-'underlying numbers'!W44)*'numbers and coverage by AT'!$C$3+'underlying numbers'!W44</f>
        <v>2711.8999706</v>
      </c>
      <c r="X44" s="1">
        <f>'underlying numbers'!X44+('underlying numbers'!W44-'underlying numbers'!X44)*'numbers and coverage by AT'!$C$4</f>
        <v>2560.9998957999996</v>
      </c>
      <c r="Y44" s="1">
        <v>2512</v>
      </c>
      <c r="Z44" s="1">
        <f>('underlying numbers'!Y44-'underlying numbers'!Z44)*'numbers and coverage by AT'!$C$3+'underlying numbers'!Z44</f>
        <v>2437.7999159999999</v>
      </c>
      <c r="AA44" s="1">
        <f>'underlying numbers'!AA44+('underlying numbers'!Z44-'underlying numbers'!AA44)*'numbers and coverage by AT'!$C$4</f>
        <v>2349.9999895999999</v>
      </c>
      <c r="AB44" s="1">
        <v>2827</v>
      </c>
      <c r="AC44" s="1">
        <f>('underlying numbers'!AB44-'underlying numbers'!AC44)*'numbers and coverage by AT'!$C$3+'underlying numbers'!AC44</f>
        <v>2720.6000879200001</v>
      </c>
      <c r="AD44" s="1">
        <f>'underlying numbers'!AD44+('underlying numbers'!AC44-'underlying numbers'!AD44)*'numbers and coverage by AT'!$C$4</f>
        <v>2571.5001218500001</v>
      </c>
      <c r="AE44" s="1">
        <v>3087</v>
      </c>
      <c r="AF44" s="1">
        <f>('underlying numbers'!AE44-'underlying numbers'!AF44)*'numbers and coverage by AT'!$C$3+'underlying numbers'!AF44</f>
        <v>2989.0001597400001</v>
      </c>
      <c r="AG44" s="1">
        <f>'underlying numbers'!AG44+('underlying numbers'!AF44-'underlying numbers'!AG44)*'numbers and coverage by AT'!$C$4</f>
        <v>2833.0000964999999</v>
      </c>
    </row>
    <row r="45" spans="1:33" x14ac:dyDescent="0.25">
      <c r="A45" t="s">
        <v>112</v>
      </c>
      <c r="B45" t="s">
        <v>113</v>
      </c>
      <c r="C45" t="s">
        <v>111</v>
      </c>
      <c r="D45" s="1">
        <v>5412</v>
      </c>
      <c r="E45" s="1">
        <f>('underlying numbers'!D45-'underlying numbers'!E45)*'numbers and coverage by AT'!$C$3+'underlying numbers'!E45</f>
        <v>5109.4417999999978</v>
      </c>
      <c r="F45" s="1">
        <f>'underlying numbers'!F45+('underlying numbers'!E45-'underlying numbers'!F45)*'numbers and coverage by AT'!$C$4</f>
        <v>4539.5919999999987</v>
      </c>
      <c r="G45" s="1">
        <v>5479</v>
      </c>
      <c r="H45" s="1">
        <f>('underlying numbers'!G45-'underlying numbers'!H45)*'numbers and coverage by AT'!$C$3+'underlying numbers'!H45</f>
        <v>5186.3678000000009</v>
      </c>
      <c r="I45" s="1">
        <f>'underlying numbers'!I45+('underlying numbers'!H45-'underlying numbers'!I45)*'numbers and coverage by AT'!$C$4</f>
        <v>4646.8480000000009</v>
      </c>
      <c r="J45" s="1">
        <v>6053</v>
      </c>
      <c r="K45" s="1">
        <f>('underlying numbers'!J45-'underlying numbers'!K45)*'numbers and coverage by AT'!$C$3+'underlying numbers'!K45</f>
        <v>5486.9632000000011</v>
      </c>
      <c r="L45" s="1">
        <f>'underlying numbers'!L45+('underlying numbers'!K45-'underlying numbers'!L45)*'numbers and coverage by AT'!$C$4</f>
        <v>4611.7405000000017</v>
      </c>
      <c r="M45" s="1">
        <v>5042</v>
      </c>
      <c r="N45" s="1">
        <f>('underlying numbers'!M45-'underlying numbers'!N45)*'numbers and coverage by AT'!$C$3+'underlying numbers'!N45</f>
        <v>4653.2087999999985</v>
      </c>
      <c r="O45" s="1">
        <f>'underlying numbers'!O45+('underlying numbers'!N45-'underlying numbers'!O45)*'numbers and coverage by AT'!$C$4</f>
        <v>4168.1394999999984</v>
      </c>
      <c r="P45" s="1">
        <v>4947</v>
      </c>
      <c r="Q45" s="1">
        <f>('underlying numbers'!P45-'underlying numbers'!Q45)*'numbers and coverage by AT'!$C$3+'underlying numbers'!Q45</f>
        <v>4525.6000452900007</v>
      </c>
      <c r="R45" s="1">
        <f>'underlying numbers'!R45+('underlying numbers'!Q45-'underlying numbers'!R45)*'numbers and coverage by AT'!$C$4</f>
        <v>4043.5002027000005</v>
      </c>
      <c r="S45" s="1">
        <v>5113</v>
      </c>
      <c r="T45" s="1">
        <f>('underlying numbers'!S45-'underlying numbers'!T45)*'numbers and coverage by AT'!$C$3+'underlying numbers'!T45</f>
        <v>4718.8999303500004</v>
      </c>
      <c r="U45" s="1">
        <f>'underlying numbers'!U45+('underlying numbers'!T45-'underlying numbers'!U45)*'numbers and coverage by AT'!$C$4</f>
        <v>4254.9999968499997</v>
      </c>
      <c r="V45" s="1">
        <v>5218</v>
      </c>
      <c r="W45" s="1">
        <f>('underlying numbers'!V45-'underlying numbers'!W45)*'numbers and coverage by AT'!$C$3+'underlying numbers'!W45</f>
        <v>4951.3002973599996</v>
      </c>
      <c r="X45" s="1">
        <f>'underlying numbers'!X45+('underlying numbers'!W45-'underlying numbers'!X45)*'numbers and coverage by AT'!$C$4</f>
        <v>4636.0001948999998</v>
      </c>
      <c r="Y45" s="1">
        <v>5245</v>
      </c>
      <c r="Z45" s="1">
        <f>('underlying numbers'!Y45-'underlying numbers'!Z45)*'numbers and coverage by AT'!$C$3+'underlying numbers'!Z45</f>
        <v>4975.5001511999999</v>
      </c>
      <c r="AA45" s="1">
        <f>'underlying numbers'!AA45+('underlying numbers'!Z45-'underlying numbers'!AA45)*'numbers and coverage by AT'!$C$4</f>
        <v>4674.5000387500004</v>
      </c>
      <c r="AB45" s="1">
        <v>5390</v>
      </c>
      <c r="AC45" s="1">
        <f>('underlying numbers'!AB45-'underlying numbers'!AC45)*'numbers and coverage by AT'!$C$3+'underlying numbers'!AC45</f>
        <v>5111.4001707999996</v>
      </c>
      <c r="AD45" s="1">
        <f>'underlying numbers'!AD45+('underlying numbers'!AC45-'underlying numbers'!AD45)*'numbers and coverage by AT'!$C$4</f>
        <v>4771.0002724999995</v>
      </c>
      <c r="AE45" s="1">
        <v>5637</v>
      </c>
      <c r="AF45" s="1">
        <f>('underlying numbers'!AE45-'underlying numbers'!AF45)*'numbers and coverage by AT'!$C$3+'underlying numbers'!AF45</f>
        <v>5401.7998954199993</v>
      </c>
      <c r="AG45" s="1">
        <f>'underlying numbers'!AG45+('underlying numbers'!AF45-'underlying numbers'!AG45)*'numbers and coverage by AT'!$C$4</f>
        <v>5056.0000469999995</v>
      </c>
    </row>
    <row r="46" spans="1:33" x14ac:dyDescent="0.25">
      <c r="A46" t="s">
        <v>114</v>
      </c>
      <c r="B46" t="s">
        <v>115</v>
      </c>
      <c r="C46" t="s">
        <v>111</v>
      </c>
      <c r="D46" s="1">
        <v>7456</v>
      </c>
      <c r="E46" s="1">
        <f>('underlying numbers'!D46-'underlying numbers'!E46)*'numbers and coverage by AT'!$C$3+'underlying numbers'!E46</f>
        <v>7059.7761999999993</v>
      </c>
      <c r="F46" s="1">
        <f>'underlying numbers'!F46+('underlying numbers'!E46-'underlying numbers'!F46)*'numbers and coverage by AT'!$C$4</f>
        <v>6425.6749999999993</v>
      </c>
      <c r="G46" s="1">
        <v>7215</v>
      </c>
      <c r="H46" s="1">
        <f>('underlying numbers'!G46-'underlying numbers'!H46)*'numbers and coverage by AT'!$C$3+'underlying numbers'!H46</f>
        <v>6832.8755999999985</v>
      </c>
      <c r="I46" s="1">
        <f>'underlying numbers'!I46+('underlying numbers'!H46-'underlying numbers'!I46)*'numbers and coverage by AT'!$C$4</f>
        <v>6239.0809999999974</v>
      </c>
      <c r="J46" s="1">
        <v>7694</v>
      </c>
      <c r="K46" s="1">
        <f>('underlying numbers'!J46-'underlying numbers'!K46)*'numbers and coverage by AT'!$C$3+'underlying numbers'!K46</f>
        <v>7103.2091000000009</v>
      </c>
      <c r="L46" s="1">
        <f>'underlying numbers'!L46+('underlying numbers'!K46-'underlying numbers'!L46)*'numbers and coverage by AT'!$C$4</f>
        <v>6325.8140000000021</v>
      </c>
      <c r="M46" s="1">
        <v>6949</v>
      </c>
      <c r="N46" s="1">
        <f>('underlying numbers'!M46-'underlying numbers'!N46)*'numbers and coverage by AT'!$C$3+'underlying numbers'!N46</f>
        <v>6351.995200000003</v>
      </c>
      <c r="O46" s="1">
        <f>'underlying numbers'!O46+('underlying numbers'!N46-'underlying numbers'!O46)*'numbers and coverage by AT'!$C$4</f>
        <v>5785.2775000000038</v>
      </c>
      <c r="P46" s="1">
        <v>6749</v>
      </c>
      <c r="Q46" s="1">
        <f>('underlying numbers'!P46-'underlying numbers'!Q46)*'numbers and coverage by AT'!$C$3+'underlying numbers'!Q46</f>
        <v>6139.2997943400005</v>
      </c>
      <c r="R46" s="1">
        <f>'underlying numbers'!R46+('underlying numbers'!Q46-'underlying numbers'!R46)*'numbers and coverage by AT'!$C$4</f>
        <v>5584.4998691000001</v>
      </c>
      <c r="S46" s="1">
        <v>6863</v>
      </c>
      <c r="T46" s="1">
        <f>('underlying numbers'!S46-'underlying numbers'!T46)*'numbers and coverage by AT'!$C$3+'underlying numbers'!T46</f>
        <v>6337.30030807</v>
      </c>
      <c r="U46" s="1">
        <f>'underlying numbers'!U46+('underlying numbers'!T46-'underlying numbers'!U46)*'numbers and coverage by AT'!$C$4</f>
        <v>5810.0003017999998</v>
      </c>
      <c r="V46" s="1">
        <v>7290</v>
      </c>
      <c r="W46" s="1">
        <f>('underlying numbers'!V46-'underlying numbers'!W46)*'numbers and coverage by AT'!$C$3+'underlying numbers'!W46</f>
        <v>6774.5969999999998</v>
      </c>
      <c r="X46" s="1">
        <f>'underlying numbers'!X46+('underlying numbers'!W46-'underlying numbers'!X46)*'numbers and coverage by AT'!$C$4</f>
        <v>6273.0450000000001</v>
      </c>
      <c r="Y46" s="1">
        <v>6738</v>
      </c>
      <c r="Z46" s="1">
        <f>('underlying numbers'!Y46-'underlying numbers'!Z46)*'numbers and coverage by AT'!$C$3+'underlying numbers'!Z46</f>
        <v>6355.8002238600002</v>
      </c>
      <c r="AA46" s="1">
        <f>'underlying numbers'!AA46+('underlying numbers'!Z46-'underlying numbers'!AA46)*'numbers and coverage by AT'!$C$4</f>
        <v>6085.5001656000004</v>
      </c>
      <c r="AB46" s="1">
        <v>7511</v>
      </c>
      <c r="AC46" s="1">
        <f>('underlying numbers'!AB46-'underlying numbers'!AC46)*'numbers and coverage by AT'!$C$3+'underlying numbers'!AC46</f>
        <v>7028.0003379600003</v>
      </c>
      <c r="AD46" s="1">
        <f>'underlying numbers'!AD46+('underlying numbers'!AC46-'underlying numbers'!AD46)*'numbers and coverage by AT'!$C$4</f>
        <v>6596.0002156999999</v>
      </c>
      <c r="AE46" s="1">
        <v>7562</v>
      </c>
      <c r="AF46" s="1">
        <f>('underlying numbers'!AE46-'underlying numbers'!AF46)*'numbers and coverage by AT'!$C$3+'underlying numbers'!AF46</f>
        <v>7142.7002578799993</v>
      </c>
      <c r="AG46" s="1">
        <f>'underlying numbers'!AG46+('underlying numbers'!AF46-'underlying numbers'!AG46)*'numbers and coverage by AT'!$C$4</f>
        <v>6705.5002786999994</v>
      </c>
    </row>
    <row r="47" spans="1:33" x14ac:dyDescent="0.25">
      <c r="A47" t="s">
        <v>116</v>
      </c>
      <c r="B47" t="s">
        <v>117</v>
      </c>
      <c r="C47" t="s">
        <v>111</v>
      </c>
      <c r="D47" s="1">
        <v>1450</v>
      </c>
      <c r="E47" s="1">
        <f>('underlying numbers'!D47-'underlying numbers'!E47)*'numbers and coverage by AT'!$C$3+'underlying numbers'!E47</f>
        <v>1346.47</v>
      </c>
      <c r="F47" s="1">
        <f>'underlying numbers'!F47+('underlying numbers'!E47-'underlying numbers'!F47)*'numbers and coverage by AT'!$C$4</f>
        <v>1187.5500000000002</v>
      </c>
      <c r="G47" s="1">
        <v>1504</v>
      </c>
      <c r="H47" s="1">
        <f>('underlying numbers'!G47-'underlying numbers'!H47)*'numbers and coverage by AT'!$C$3+'underlying numbers'!H47</f>
        <v>1417.6704</v>
      </c>
      <c r="I47" s="1">
        <f>'underlying numbers'!I47+('underlying numbers'!H47-'underlying numbers'!I47)*'numbers and coverage by AT'!$C$4</f>
        <v>1276.8960000000002</v>
      </c>
      <c r="J47" s="1">
        <v>1403</v>
      </c>
      <c r="K47" s="1">
        <f>('underlying numbers'!J47-'underlying numbers'!K47)*'numbers and coverage by AT'!$C$3+'underlying numbers'!K47</f>
        <v>1289.0763999999999</v>
      </c>
      <c r="L47" s="1">
        <f>'underlying numbers'!L47+('underlying numbers'!K47-'underlying numbers'!L47)*'numbers and coverage by AT'!$C$4</f>
        <v>1143.4449999999999</v>
      </c>
      <c r="M47" s="1">
        <v>1268</v>
      </c>
      <c r="N47" s="1">
        <f>('underlying numbers'!M47-'underlying numbers'!N47)*'numbers and coverage by AT'!$C$3+'underlying numbers'!N47</f>
        <v>1176.5771999999999</v>
      </c>
      <c r="O47" s="1">
        <f>'underlying numbers'!O47+('underlying numbers'!N47-'underlying numbers'!O47)*'numbers and coverage by AT'!$C$4</f>
        <v>1075.2640000000001</v>
      </c>
      <c r="P47" s="1">
        <v>1233</v>
      </c>
      <c r="Q47" s="1">
        <f>('underlying numbers'!P47-'underlying numbers'!Q47)*'numbers and coverage by AT'!$C$3+'underlying numbers'!Q47</f>
        <v>1121.6999752199999</v>
      </c>
      <c r="R47" s="1">
        <f>'underlying numbers'!R47+('underlying numbers'!Q47-'underlying numbers'!R47)*'numbers and coverage by AT'!$C$4</f>
        <v>1014.0000268499999</v>
      </c>
      <c r="S47" s="1">
        <v>1325</v>
      </c>
      <c r="T47" s="1">
        <f>('underlying numbers'!S47-'underlying numbers'!T47)*'numbers and coverage by AT'!$C$3+'underlying numbers'!T47</f>
        <v>1222.0999964999999</v>
      </c>
      <c r="U47" s="1">
        <f>'underlying numbers'!U47+('underlying numbers'!T47-'underlying numbers'!U47)*'numbers and coverage by AT'!$C$4</f>
        <v>1112.5000112500002</v>
      </c>
      <c r="V47" s="1">
        <v>1395</v>
      </c>
      <c r="W47" s="1">
        <f>('underlying numbers'!V47-'underlying numbers'!W47)*'numbers and coverage by AT'!$C$3+'underlying numbers'!W47</f>
        <v>1317.2999926499999</v>
      </c>
      <c r="X47" s="1">
        <f>'underlying numbers'!X47+('underlying numbers'!W47-'underlying numbers'!X47)*'numbers and coverage by AT'!$C$4</f>
        <v>1221.5000137500001</v>
      </c>
      <c r="Y47" s="1">
        <v>1187</v>
      </c>
      <c r="Z47" s="1">
        <f>('underlying numbers'!Y47-'underlying numbers'!Z47)*'numbers and coverage by AT'!$C$3+'underlying numbers'!Z47</f>
        <v>1135.8999823600002</v>
      </c>
      <c r="AA47" s="1">
        <f>'underlying numbers'!AA47+('underlying numbers'!Z47-'underlying numbers'!AA47)*'numbers and coverage by AT'!$C$4</f>
        <v>1113.4999510500002</v>
      </c>
      <c r="AB47" s="1">
        <v>1393</v>
      </c>
      <c r="AC47" s="1">
        <f>('underlying numbers'!AB47-'underlying numbers'!AC47)*'numbers and coverage by AT'!$C$3+'underlying numbers'!AC47</f>
        <v>1304.1000354900002</v>
      </c>
      <c r="AD47" s="1">
        <f>'underlying numbers'!AD47+('underlying numbers'!AC47-'underlying numbers'!AD47)*'numbers and coverage by AT'!$C$4</f>
        <v>1213.5000398500001</v>
      </c>
      <c r="AE47" s="1">
        <v>1461</v>
      </c>
      <c r="AF47" s="1">
        <f>('underlying numbers'!AE47-'underlying numbers'!AF47)*'numbers and coverage by AT'!$C$3+'underlying numbers'!AF47</f>
        <v>1393.0999811700001</v>
      </c>
      <c r="AG47" s="1">
        <f>'underlying numbers'!AG47+('underlying numbers'!AF47-'underlying numbers'!AG47)*'numbers and coverage by AT'!$C$4</f>
        <v>1303.4999631000001</v>
      </c>
    </row>
    <row r="48" spans="1:33" s="4" customFormat="1" x14ac:dyDescent="0.25">
      <c r="A48" s="4" t="s">
        <v>441</v>
      </c>
      <c r="B48" s="4" t="s">
        <v>433</v>
      </c>
      <c r="C48" t="s">
        <v>111</v>
      </c>
      <c r="D48" s="5">
        <f t="shared" ref="D48:AE48" si="7">SUM(D44:D47)</f>
        <v>17208</v>
      </c>
      <c r="E48" s="1">
        <f>('underlying numbers'!D48-'underlying numbers'!E48)*'numbers and coverage by AT'!$C$3+'underlying numbers'!E48</f>
        <v>16328.813999999997</v>
      </c>
      <c r="F48" s="1">
        <f>'underlying numbers'!F48+('underlying numbers'!E48-'underlying numbers'!F48)*'numbers and coverage by AT'!$C$4</f>
        <v>14795.721999999998</v>
      </c>
      <c r="G48" s="5">
        <f t="shared" si="7"/>
        <v>17066</v>
      </c>
      <c r="H48" s="1">
        <f>('underlying numbers'!G48-'underlying numbers'!H48)*'numbers and coverage by AT'!$C$3+'underlying numbers'!H48</f>
        <v>16222.602200000001</v>
      </c>
      <c r="I48" s="1">
        <f>'underlying numbers'!I48+('underlying numbers'!H48-'underlying numbers'!I48)*'numbers and coverage by AT'!$C$4</f>
        <v>14781.308999999999</v>
      </c>
      <c r="J48" s="5">
        <f t="shared" si="7"/>
        <v>17836</v>
      </c>
      <c r="K48" s="1">
        <f>('underlying numbers'!J48-'underlying numbers'!K48)*'numbers and coverage by AT'!$C$3+'underlying numbers'!K48</f>
        <v>16478.7595</v>
      </c>
      <c r="L48" s="1">
        <f>'underlying numbers'!L48+('underlying numbers'!K48-'underlying numbers'!L48)*'numbers and coverage by AT'!$C$4</f>
        <v>14506.457500000004</v>
      </c>
      <c r="M48" s="5">
        <f t="shared" si="7"/>
        <v>15872</v>
      </c>
      <c r="N48" s="1">
        <f>('underlying numbers'!M48-'underlying numbers'!N48)*'numbers and coverage by AT'!$C$3+'underlying numbers'!N48</f>
        <v>14681.377000000002</v>
      </c>
      <c r="O48" s="1">
        <f>'underlying numbers'!O48+('underlying numbers'!N48-'underlying numbers'!O48)*'numbers and coverage by AT'!$C$4</f>
        <v>13372.542000000001</v>
      </c>
      <c r="P48" s="5">
        <f t="shared" si="7"/>
        <v>15475</v>
      </c>
      <c r="Q48" s="1">
        <f>('underlying numbers'!P48-'underlying numbers'!Q48)*'numbers and coverage by AT'!$C$3+'underlying numbers'!Q48</f>
        <v>14199.599931890001</v>
      </c>
      <c r="R48" s="1">
        <f>'underlying numbers'!R48+('underlying numbers'!Q48-'underlying numbers'!R48)*'numbers and coverage by AT'!$C$4</f>
        <v>12902.00015335</v>
      </c>
      <c r="S48" s="5">
        <f t="shared" si="7"/>
        <v>15986</v>
      </c>
      <c r="T48" s="1">
        <f>('underlying numbers'!S48-'underlying numbers'!T48)*'numbers and coverage by AT'!$C$3+'underlying numbers'!T48</f>
        <v>14839.400211820001</v>
      </c>
      <c r="U48" s="1">
        <f>'underlying numbers'!U48+('underlying numbers'!T48-'underlying numbers'!U48)*'numbers and coverage by AT'!$C$4</f>
        <v>13520.5003144</v>
      </c>
      <c r="V48" s="5">
        <f t="shared" si="7"/>
        <v>16715</v>
      </c>
      <c r="W48" s="1">
        <f>('underlying numbers'!V48-'underlying numbers'!W48)*'numbers and coverage by AT'!$C$3+'underlying numbers'!W48</f>
        <v>15755.09726061</v>
      </c>
      <c r="X48" s="1">
        <f>'underlying numbers'!X48+('underlying numbers'!W48-'underlying numbers'!X48)*'numbers and coverage by AT'!$C$4</f>
        <v>14691.545104450001</v>
      </c>
      <c r="Y48" s="5">
        <f t="shared" si="7"/>
        <v>15682</v>
      </c>
      <c r="Z48" s="1">
        <f>('underlying numbers'!Y48-'underlying numbers'!Z48)*'numbers and coverage by AT'!$C$3+'underlying numbers'!Z48</f>
        <v>14905.000273420001</v>
      </c>
      <c r="AA48" s="1">
        <f>'underlying numbers'!AA48+('underlying numbers'!Z48-'underlying numbers'!AA48)*'numbers and coverage by AT'!$C$4</f>
        <v>14223.500145</v>
      </c>
      <c r="AB48" s="5">
        <f t="shared" si="7"/>
        <v>17121</v>
      </c>
      <c r="AC48" s="1">
        <f>('underlying numbers'!AB48-'underlying numbers'!AC48)*'numbers and coverage by AT'!$C$3+'underlying numbers'!AC48</f>
        <v>16164.100632170001</v>
      </c>
      <c r="AD48" s="1">
        <f>'underlying numbers'!AD48+('underlying numbers'!AC48-'underlying numbers'!AD48)*'numbers and coverage by AT'!$C$4</f>
        <v>15152.000649900001</v>
      </c>
      <c r="AE48" s="5">
        <f t="shared" si="7"/>
        <v>17747</v>
      </c>
      <c r="AF48" s="1">
        <f>('underlying numbers'!AE48-'underlying numbers'!AF48)*'numbers and coverage by AT'!$C$3+'underlying numbers'!AF48</f>
        <v>16926.600294209999</v>
      </c>
      <c r="AG48" s="1">
        <f>'underlying numbers'!AG48+('underlying numbers'!AF48-'underlying numbers'!AG48)*'numbers and coverage by AT'!$C$4</f>
        <v>15898.0003853</v>
      </c>
    </row>
    <row r="49" spans="1:33" x14ac:dyDescent="0.25">
      <c r="A49" t="s">
        <v>118</v>
      </c>
      <c r="B49" t="s">
        <v>119</v>
      </c>
      <c r="C49" t="s">
        <v>120</v>
      </c>
      <c r="D49" s="3">
        <v>1099</v>
      </c>
      <c r="E49" s="1">
        <f>('underlying numbers'!D49-'underlying numbers'!E49)*'numbers and coverage by AT'!$C$3+'underlying numbers'!E49</f>
        <v>1047.9000000000001</v>
      </c>
      <c r="F49" s="1">
        <f>'underlying numbers'!F49+('underlying numbers'!E49-'underlying numbers'!F49)*'numbers and coverage by AT'!$C$4</f>
        <v>955</v>
      </c>
      <c r="G49" s="3">
        <v>1099</v>
      </c>
      <c r="H49" s="1">
        <f>('underlying numbers'!G49-'underlying numbers'!H49)*'numbers and coverage by AT'!$C$3+'underlying numbers'!H49</f>
        <v>1045.0999999999999</v>
      </c>
      <c r="I49" s="1">
        <f>'underlying numbers'!I49+('underlying numbers'!H49-'underlying numbers'!I49)*'numbers and coverage by AT'!$C$4</f>
        <v>956</v>
      </c>
      <c r="J49" s="1">
        <v>1094</v>
      </c>
      <c r="K49" s="1">
        <f>('underlying numbers'!J49-'underlying numbers'!K49)*'numbers and coverage by AT'!$C$3+'underlying numbers'!K49</f>
        <v>1045.7546</v>
      </c>
      <c r="L49" s="1">
        <f>'underlying numbers'!L49+('underlying numbers'!K49-'underlying numbers'!L49)*'numbers and coverage by AT'!$C$4</f>
        <v>951.78</v>
      </c>
      <c r="M49" s="1">
        <v>1069</v>
      </c>
      <c r="N49" s="1">
        <f>('underlying numbers'!M49-'underlying numbers'!N49)*'numbers and coverage by AT'!$C$3+'underlying numbers'!N49</f>
        <v>1010.6326</v>
      </c>
      <c r="O49" s="1">
        <f>'underlying numbers'!O49+('underlying numbers'!N49-'underlying numbers'!O49)*'numbers and coverage by AT'!$C$4</f>
        <v>905.44299999999998</v>
      </c>
      <c r="P49" s="1">
        <v>1020</v>
      </c>
      <c r="Q49" s="1">
        <f>('underlying numbers'!P49-'underlying numbers'!Q49)*'numbers and coverage by AT'!$C$3+'underlying numbers'!Q49</f>
        <v>952.10002800000007</v>
      </c>
      <c r="R49" s="1">
        <f>'underlying numbers'!R49+('underlying numbers'!Q49-'underlying numbers'!R49)*'numbers and coverage by AT'!$C$4</f>
        <v>864.00002700000005</v>
      </c>
      <c r="S49" s="1">
        <v>1012</v>
      </c>
      <c r="T49" s="1">
        <f>('underlying numbers'!S49-'underlying numbers'!T49)*'numbers and coverage by AT'!$C$3+'underlying numbers'!T49</f>
        <v>953.90000727999995</v>
      </c>
      <c r="U49" s="1">
        <f>'underlying numbers'!U49+('underlying numbers'!T49-'underlying numbers'!U49)*'numbers and coverage by AT'!$C$4</f>
        <v>874.99999400000002</v>
      </c>
      <c r="V49" s="1">
        <v>1043</v>
      </c>
      <c r="W49" s="1">
        <f>('underlying numbers'!V49-'underlying numbers'!W49)*'numbers and coverage by AT'!$C$3+'underlying numbers'!W49</f>
        <v>994.70001547000004</v>
      </c>
      <c r="X49" s="1">
        <f>'underlying numbers'!X49+('underlying numbers'!W49-'underlying numbers'!X49)*'numbers and coverage by AT'!$C$4</f>
        <v>913.50002485000005</v>
      </c>
      <c r="Y49" s="1">
        <v>1089</v>
      </c>
      <c r="Z49" s="1">
        <f>('underlying numbers'!Y49-'underlying numbers'!Z49)*'numbers and coverage by AT'!$C$3+'underlying numbers'!Z49</f>
        <v>1052.6000225400001</v>
      </c>
      <c r="AA49" s="1">
        <f>'underlying numbers'!AA49+('underlying numbers'!Z49-'underlying numbers'!AA49)*'numbers and coverage by AT'!$C$4</f>
        <v>980.50004415000001</v>
      </c>
      <c r="AB49" s="1">
        <v>1157</v>
      </c>
      <c r="AC49" s="1">
        <f>('underlying numbers'!AB49-'underlying numbers'!AC49)*'numbers and coverage by AT'!$C$3+'underlying numbers'!AC49</f>
        <v>1119.2000232400001</v>
      </c>
      <c r="AD49" s="1">
        <f>'underlying numbers'!AD49+('underlying numbers'!AC49-'underlying numbers'!AD49)*'numbers and coverage by AT'!$C$4</f>
        <v>1056.0000321</v>
      </c>
      <c r="AE49" s="1">
        <v>1099</v>
      </c>
      <c r="AF49" s="1">
        <f>('underlying numbers'!AE49-'underlying numbers'!AF49)*'numbers and coverage by AT'!$C$3+'underlying numbers'!AF49</f>
        <v>1056.3000035</v>
      </c>
      <c r="AG49" s="1">
        <f>'underlying numbers'!AG49+('underlying numbers'!AF49-'underlying numbers'!AG49)*'numbers and coverage by AT'!$C$4</f>
        <v>996.00001654999994</v>
      </c>
    </row>
    <row r="50" spans="1:33" x14ac:dyDescent="0.25">
      <c r="A50" t="s">
        <v>121</v>
      </c>
      <c r="B50" t="s">
        <v>122</v>
      </c>
      <c r="C50" t="s">
        <v>120</v>
      </c>
      <c r="D50" s="3">
        <v>2242</v>
      </c>
      <c r="E50" s="1">
        <f>('underlying numbers'!D50-'underlying numbers'!E50)*'numbers and coverage by AT'!$C$3+'underlying numbers'!E50</f>
        <v>2138.4</v>
      </c>
      <c r="F50" s="1">
        <f>'underlying numbers'!F50+('underlying numbers'!E50-'underlying numbers'!F50)*'numbers and coverage by AT'!$C$4</f>
        <v>1946.5</v>
      </c>
      <c r="G50" s="3">
        <v>2242</v>
      </c>
      <c r="H50" s="1">
        <f>('underlying numbers'!G50-'underlying numbers'!H50)*'numbers and coverage by AT'!$C$3+'underlying numbers'!H50</f>
        <v>2125.1</v>
      </c>
      <c r="I50" s="1">
        <f>'underlying numbers'!I50+('underlying numbers'!H50-'underlying numbers'!I50)*'numbers and coverage by AT'!$C$4</f>
        <v>1932</v>
      </c>
      <c r="J50" s="1">
        <v>2106</v>
      </c>
      <c r="K50" s="1">
        <f>('underlying numbers'!J50-'underlying numbers'!K50)*'numbers and coverage by AT'!$C$3+'underlying numbers'!K50</f>
        <v>2026.3932</v>
      </c>
      <c r="L50" s="1">
        <f>'underlying numbers'!L50+('underlying numbers'!K50-'underlying numbers'!L50)*'numbers and coverage by AT'!$C$4</f>
        <v>1853.2799999999997</v>
      </c>
      <c r="M50" s="1">
        <v>1997</v>
      </c>
      <c r="N50" s="1">
        <f>('underlying numbers'!M50-'underlying numbers'!N50)*'numbers and coverage by AT'!$C$3+'underlying numbers'!N50</f>
        <v>1901.9428</v>
      </c>
      <c r="O50" s="1">
        <f>'underlying numbers'!O50+('underlying numbers'!N50-'underlying numbers'!O50)*'numbers and coverage by AT'!$C$4</f>
        <v>1728.4035000000001</v>
      </c>
      <c r="P50" s="1">
        <v>1995</v>
      </c>
      <c r="Q50" s="1">
        <f>('underlying numbers'!P50-'underlying numbers'!Q50)*'numbers and coverage by AT'!$C$3+'underlying numbers'!Q50</f>
        <v>1909.5999751499999</v>
      </c>
      <c r="R50" s="1">
        <f>'underlying numbers'!R50+('underlying numbers'!Q50-'underlying numbers'!R50)*'numbers and coverage by AT'!$C$4</f>
        <v>1763.9999475</v>
      </c>
      <c r="S50" s="1">
        <v>2085</v>
      </c>
      <c r="T50" s="1">
        <f>('underlying numbers'!S50-'underlying numbers'!T50)*'numbers and coverage by AT'!$C$3+'underlying numbers'!T50</f>
        <v>1994.00002905</v>
      </c>
      <c r="U50" s="1">
        <f>'underlying numbers'!U50+('underlying numbers'!T50-'underlying numbers'!U50)*'numbers and coverage by AT'!$C$4</f>
        <v>1855.00000125</v>
      </c>
      <c r="V50" s="1">
        <v>2135</v>
      </c>
      <c r="W50" s="1">
        <f>('underlying numbers'!V50-'underlying numbers'!W50)*'numbers and coverage by AT'!$C$3+'underlying numbers'!W50</f>
        <v>2067.8001064</v>
      </c>
      <c r="X50" s="1">
        <f>'underlying numbers'!X50+('underlying numbers'!W50-'underlying numbers'!X50)*'numbers and coverage by AT'!$C$4</f>
        <v>1953.5001272499999</v>
      </c>
      <c r="Y50" s="1">
        <v>2176</v>
      </c>
      <c r="Z50" s="1">
        <f>('underlying numbers'!Y50-'underlying numbers'!Z50)*'numbers and coverage by AT'!$C$3+'underlying numbers'!Z50</f>
        <v>2107.3999462400002</v>
      </c>
      <c r="AA50" s="1">
        <f>'underlying numbers'!AA50+('underlying numbers'!Z50-'underlying numbers'!AA50)*'numbers and coverage by AT'!$C$4</f>
        <v>2014.5</v>
      </c>
      <c r="AB50" s="1">
        <v>2263</v>
      </c>
      <c r="AC50" s="1">
        <f>('underlying numbers'!AB50-'underlying numbers'!AC50)*'numbers and coverage by AT'!$C$3+'underlying numbers'!AC50</f>
        <v>2193.0000466900001</v>
      </c>
      <c r="AD50" s="1">
        <f>'underlying numbers'!AD50+('underlying numbers'!AC50-'underlying numbers'!AD50)*'numbers and coverage by AT'!$C$4</f>
        <v>2095.4999816</v>
      </c>
      <c r="AE50" s="1">
        <v>2510</v>
      </c>
      <c r="AF50" s="1">
        <f>('underlying numbers'!AE50-'underlying numbers'!AF50)*'numbers and coverage by AT'!$C$3+'underlying numbers'!AF50</f>
        <v>2385.3998852</v>
      </c>
      <c r="AG50" s="1">
        <f>'underlying numbers'!AG50+('underlying numbers'!AF50-'underlying numbers'!AG50)*'numbers and coverage by AT'!$C$4</f>
        <v>2257.4998985000002</v>
      </c>
    </row>
    <row r="51" spans="1:33" x14ac:dyDescent="0.25">
      <c r="A51" t="s">
        <v>123</v>
      </c>
      <c r="B51" t="s">
        <v>124</v>
      </c>
      <c r="C51" t="s">
        <v>120</v>
      </c>
      <c r="D51" s="1">
        <v>1151</v>
      </c>
      <c r="E51" s="1">
        <f>('underlying numbers'!D51-'underlying numbers'!E51)*'numbers and coverage by AT'!$C$3+'underlying numbers'!E51</f>
        <v>1107.4921999999999</v>
      </c>
      <c r="F51" s="1">
        <f>'underlying numbers'!F51+('underlying numbers'!E51-'underlying numbers'!F51)*'numbers and coverage by AT'!$C$4</f>
        <v>1008.8515</v>
      </c>
      <c r="G51" s="1">
        <v>1177</v>
      </c>
      <c r="H51" s="1">
        <f>('underlying numbers'!G51-'underlying numbers'!H51)*'numbers and coverage by AT'!$C$3+'underlying numbers'!H51</f>
        <v>1128.3899000000001</v>
      </c>
      <c r="I51" s="1">
        <f>'underlying numbers'!I51+('underlying numbers'!H51-'underlying numbers'!I51)*'numbers and coverage by AT'!$C$4</f>
        <v>1021.0475</v>
      </c>
      <c r="J51" s="1">
        <v>1172</v>
      </c>
      <c r="K51" s="1">
        <f>('underlying numbers'!J51-'underlying numbers'!K51)*'numbers and coverage by AT'!$C$3+'underlying numbers'!K51</f>
        <v>1110.47</v>
      </c>
      <c r="L51" s="1">
        <f>'underlying numbers'!L51+('underlying numbers'!K51-'underlying numbers'!L51)*'numbers and coverage by AT'!$C$4</f>
        <v>1011.4360000000001</v>
      </c>
      <c r="M51" s="1">
        <v>1093</v>
      </c>
      <c r="N51" s="1">
        <f>('underlying numbers'!M51-'underlying numbers'!N51)*'numbers and coverage by AT'!$C$3+'underlying numbers'!N51</f>
        <v>1023.3759</v>
      </c>
      <c r="O51" s="1">
        <f>'underlying numbers'!O51+('underlying numbers'!N51-'underlying numbers'!O51)*'numbers and coverage by AT'!$C$4</f>
        <v>914.84100000000001</v>
      </c>
      <c r="P51" s="1">
        <v>1039</v>
      </c>
      <c r="Q51" s="1">
        <f>('underlying numbers'!P51-'underlying numbers'!Q51)*'numbers and coverage by AT'!$C$3+'underlying numbers'!Q51</f>
        <v>971.80002554999999</v>
      </c>
      <c r="R51" s="1">
        <f>'underlying numbers'!R51+('underlying numbers'!Q51-'underlying numbers'!R51)*'numbers and coverage by AT'!$C$4</f>
        <v>890.00002309999991</v>
      </c>
      <c r="S51" s="1">
        <v>1211</v>
      </c>
      <c r="T51" s="1">
        <f>('underlying numbers'!S51-'underlying numbers'!T51)*'numbers and coverage by AT'!$C$3+'underlying numbers'!T51</f>
        <v>1153.6000289799999</v>
      </c>
      <c r="U51" s="1">
        <f>'underlying numbers'!U51+('underlying numbers'!T51-'underlying numbers'!U51)*'numbers and coverage by AT'!$C$4</f>
        <v>1082.0000415</v>
      </c>
      <c r="V51" s="1">
        <v>1190</v>
      </c>
      <c r="W51" s="1">
        <f>('underlying numbers'!V51-'underlying numbers'!W51)*'numbers and coverage by AT'!$C$3+'underlying numbers'!W51</f>
        <v>1145.8999804</v>
      </c>
      <c r="X51" s="1">
        <f>'underlying numbers'!X51+('underlying numbers'!W51-'underlying numbers'!X51)*'numbers and coverage by AT'!$C$4</f>
        <v>1098.5000075</v>
      </c>
      <c r="Y51" s="1">
        <v>1239</v>
      </c>
      <c r="Z51" s="1">
        <f>('underlying numbers'!Y51-'underlying numbers'!Z51)*'numbers and coverage by AT'!$C$3+'underlying numbers'!Z51</f>
        <v>1188.6000695099999</v>
      </c>
      <c r="AA51" s="1">
        <f>'underlying numbers'!AA51+('underlying numbers'!Z51-'underlying numbers'!AA51)*'numbers and coverage by AT'!$C$4</f>
        <v>1142.5000513499999</v>
      </c>
      <c r="AB51" s="1">
        <v>1187</v>
      </c>
      <c r="AC51" s="1">
        <f>('underlying numbers'!AB51-'underlying numbers'!AC51)*'numbers and coverage by AT'!$C$3+'underlying numbers'!AC51</f>
        <v>1154.1000159600001</v>
      </c>
      <c r="AD51" s="1">
        <f>'underlying numbers'!AD51+('underlying numbers'!AC51-'underlying numbers'!AD51)*'numbers and coverage by AT'!$C$4</f>
        <v>1080.0000216000001</v>
      </c>
      <c r="AE51" s="1">
        <v>1178</v>
      </c>
      <c r="AF51" s="1">
        <f>('underlying numbers'!AE51-'underlying numbers'!AF51)*'numbers and coverage by AT'!$C$3+'underlying numbers'!AF51</f>
        <v>1137.3999944</v>
      </c>
      <c r="AG51" s="1">
        <f>'underlying numbers'!AG51+('underlying numbers'!AF51-'underlying numbers'!AG51)*'numbers and coverage by AT'!$C$4</f>
        <v>1083.5000153999999</v>
      </c>
    </row>
    <row r="52" spans="1:33" x14ac:dyDescent="0.25">
      <c r="A52" t="s">
        <v>125</v>
      </c>
      <c r="B52" t="s">
        <v>126</v>
      </c>
      <c r="C52" t="s">
        <v>120</v>
      </c>
      <c r="D52" s="1">
        <v>3538</v>
      </c>
      <c r="E52" s="1">
        <f>('underlying numbers'!D52-'underlying numbers'!E52)*'numbers and coverage by AT'!$C$3+'underlying numbers'!E52</f>
        <v>3292.8166000000001</v>
      </c>
      <c r="F52" s="1">
        <f>'underlying numbers'!F52+('underlying numbers'!E52-'underlying numbers'!F52)*'numbers and coverage by AT'!$C$4</f>
        <v>2970.1510000000003</v>
      </c>
      <c r="G52" s="1">
        <v>3359</v>
      </c>
      <c r="H52" s="1">
        <f>('underlying numbers'!G52-'underlying numbers'!H52)*'numbers and coverage by AT'!$C$3+'underlying numbers'!H52</f>
        <v>3086.2492000000002</v>
      </c>
      <c r="I52" s="1">
        <f>'underlying numbers'!I52+('underlying numbers'!H52-'underlying numbers'!I52)*'numbers and coverage by AT'!$C$4</f>
        <v>2769.4955</v>
      </c>
      <c r="J52" s="1">
        <v>3403</v>
      </c>
      <c r="K52" s="1">
        <f>('underlying numbers'!J52-'underlying numbers'!K52)*'numbers and coverage by AT'!$C$3+'underlying numbers'!K52</f>
        <v>3093.3270000000002</v>
      </c>
      <c r="L52" s="1">
        <f>'underlying numbers'!L52+('underlying numbers'!K52-'underlying numbers'!L52)*'numbers and coverage by AT'!$C$4</f>
        <v>2798.9675000000002</v>
      </c>
      <c r="M52" s="1">
        <v>3244</v>
      </c>
      <c r="N52" s="1">
        <f>('underlying numbers'!M52-'underlying numbers'!N52)*'numbers and coverage by AT'!$C$3+'underlying numbers'!N52</f>
        <v>2926.0880000000002</v>
      </c>
      <c r="O52" s="1">
        <f>'underlying numbers'!O52+('underlying numbers'!N52-'underlying numbers'!O52)*'numbers and coverage by AT'!$C$4</f>
        <v>2626.018</v>
      </c>
      <c r="P52" s="1">
        <v>3053</v>
      </c>
      <c r="Q52" s="1">
        <f>('underlying numbers'!P52-'underlying numbers'!Q52)*'numbers and coverage by AT'!$C$3+'underlying numbers'!Q52</f>
        <v>2838.0998490100001</v>
      </c>
      <c r="R52" s="1">
        <f>'underlying numbers'!R52+('underlying numbers'!Q52-'underlying numbers'!R52)*'numbers and coverage by AT'!$C$4</f>
        <v>2618.4997877000001</v>
      </c>
      <c r="S52" s="1">
        <v>3000</v>
      </c>
      <c r="T52" s="1">
        <f>('underlying numbers'!S52-'underlying numbers'!T52)*'numbers and coverage by AT'!$C$3+'underlying numbers'!T52</f>
        <v>2802.6000000000004</v>
      </c>
      <c r="U52" s="1">
        <f>'underlying numbers'!U52+('underlying numbers'!T52-'underlying numbers'!U52)*'numbers and coverage by AT'!$C$4</f>
        <v>2620.9999500000004</v>
      </c>
      <c r="V52" s="1">
        <v>1848</v>
      </c>
      <c r="W52" s="1">
        <f>('underlying numbers'!V52-'underlying numbers'!W52)*'numbers and coverage by AT'!$C$3+'underlying numbers'!W52</f>
        <v>1710.1000408800001</v>
      </c>
      <c r="X52" s="1">
        <f>'underlying numbers'!X52+('underlying numbers'!W52-'underlying numbers'!X52)*'numbers and coverage by AT'!$C$4</f>
        <v>1594.5000456000002</v>
      </c>
      <c r="Y52" s="1">
        <v>1872</v>
      </c>
      <c r="Z52" s="1">
        <f>('underlying numbers'!Y52-'underlying numbers'!Z52)*'numbers and coverage by AT'!$C$3+'underlying numbers'!Z52</f>
        <v>1785.2000212800001</v>
      </c>
      <c r="AA52" s="1">
        <f>'underlying numbers'!AA52+('underlying numbers'!Z52-'underlying numbers'!AA52)*'numbers and coverage by AT'!$C$4</f>
        <v>1692.0000863999999</v>
      </c>
      <c r="AB52" s="1">
        <v>1881</v>
      </c>
      <c r="AC52" s="1">
        <f>('underlying numbers'!AB52-'underlying numbers'!AC52)*'numbers and coverage by AT'!$C$3+'underlying numbers'!AC52</f>
        <v>1784.4000411600002</v>
      </c>
      <c r="AD52" s="1">
        <f>'underlying numbers'!AD52+('underlying numbers'!AC52-'underlying numbers'!AD52)*'numbers and coverage by AT'!$C$4</f>
        <v>1699.0000830000001</v>
      </c>
      <c r="AE52" s="1">
        <v>1918</v>
      </c>
      <c r="AF52" s="1">
        <f>('underlying numbers'!AE52-'underlying numbers'!AF52)*'numbers and coverage by AT'!$C$3+'underlying numbers'!AF52</f>
        <v>1826.30001722</v>
      </c>
      <c r="AG52" s="1">
        <f>'underlying numbers'!AG52+('underlying numbers'!AF52-'underlying numbers'!AG52)*'numbers and coverage by AT'!$C$4</f>
        <v>1742.0000044999999</v>
      </c>
    </row>
    <row r="53" spans="1:33" x14ac:dyDescent="0.25">
      <c r="A53" t="s">
        <v>127</v>
      </c>
      <c r="B53" t="s">
        <v>128</v>
      </c>
      <c r="C53" t="s">
        <v>120</v>
      </c>
      <c r="D53" s="1">
        <v>4960</v>
      </c>
      <c r="E53" s="1">
        <f>('underlying numbers'!D53-'underlying numbers'!E53)*'numbers and coverage by AT'!$C$3+'underlying numbers'!E53</f>
        <v>4762.5810999999976</v>
      </c>
      <c r="F53" s="1">
        <f>'underlying numbers'!F53+('underlying numbers'!E53-'underlying numbers'!F53)*'numbers and coverage by AT'!$C$4</f>
        <v>4449.0724999999984</v>
      </c>
      <c r="G53" s="1">
        <v>4827</v>
      </c>
      <c r="H53" s="1">
        <f>('underlying numbers'!G53-'underlying numbers'!H53)*'numbers and coverage by AT'!$C$3+'underlying numbers'!H53</f>
        <v>4678.1337999999996</v>
      </c>
      <c r="I53" s="1">
        <f>'underlying numbers'!I53+('underlying numbers'!H53-'underlying numbers'!I53)*'numbers and coverage by AT'!$C$4</f>
        <v>4394.8500000000004</v>
      </c>
      <c r="J53" s="1">
        <v>5369</v>
      </c>
      <c r="K53" s="1">
        <f>('underlying numbers'!J53-'underlying numbers'!K53)*'numbers and coverage by AT'!$C$3+'underlying numbers'!K53</f>
        <v>5147.9175999999989</v>
      </c>
      <c r="L53" s="1">
        <f>'underlying numbers'!L53+('underlying numbers'!K53-'underlying numbers'!L53)*'numbers and coverage by AT'!$C$4</f>
        <v>4781.2290000000003</v>
      </c>
      <c r="M53" s="1">
        <v>5090</v>
      </c>
      <c r="N53" s="1">
        <f>('underlying numbers'!M53-'underlying numbers'!N53)*'numbers and coverage by AT'!$C$3+'underlying numbers'!N53</f>
        <v>4808.9129000000012</v>
      </c>
      <c r="O53" s="1">
        <f>'underlying numbers'!O53+('underlying numbers'!N53-'underlying numbers'!O53)*'numbers and coverage by AT'!$C$4</f>
        <v>4485.3675000000003</v>
      </c>
      <c r="P53" s="1">
        <v>4912</v>
      </c>
      <c r="Q53" s="1">
        <f>('underlying numbers'!P53-'underlying numbers'!Q53)*'numbers and coverage by AT'!$C$3+'underlying numbers'!Q53</f>
        <v>4613.0998880000006</v>
      </c>
      <c r="R53" s="1">
        <f>'underlying numbers'!R53+('underlying numbers'!Q53-'underlying numbers'!R53)*'numbers and coverage by AT'!$C$4</f>
        <v>4316.4998200000009</v>
      </c>
      <c r="S53" s="1">
        <v>4937</v>
      </c>
      <c r="T53" s="1">
        <f>('underlying numbers'!S53-'underlying numbers'!T53)*'numbers and coverage by AT'!$C$3+'underlying numbers'!T53</f>
        <v>4674.5002037000004</v>
      </c>
      <c r="U53" s="1">
        <f>'underlying numbers'!U53+('underlying numbers'!T53-'underlying numbers'!U53)*'numbers and coverage by AT'!$C$4</f>
        <v>4421.5001828000004</v>
      </c>
      <c r="V53" s="1">
        <v>5340</v>
      </c>
      <c r="W53" s="1">
        <f>('underlying numbers'!V53-'underlying numbers'!W53)*'numbers and coverage by AT'!$C$3+'underlying numbers'!W53</f>
        <v>5116.7001036000001</v>
      </c>
      <c r="X53" s="1">
        <f>'underlying numbers'!X53+('underlying numbers'!W53-'underlying numbers'!X53)*'numbers and coverage by AT'!$C$4</f>
        <v>4866.5000639999998</v>
      </c>
      <c r="Y53" s="1">
        <v>5436</v>
      </c>
      <c r="Z53" s="1">
        <f>('underlying numbers'!Y53-'underlying numbers'!Z53)*'numbers and coverage by AT'!$C$3+'underlying numbers'!Z53</f>
        <v>5249.8001483999997</v>
      </c>
      <c r="AA53" s="1">
        <f>'underlying numbers'!AA53+('underlying numbers'!Z53-'underlying numbers'!AA53)*'numbers and coverage by AT'!$C$4</f>
        <v>5112.5001066000004</v>
      </c>
      <c r="AB53" s="6">
        <v>5188</v>
      </c>
      <c r="AC53" s="1">
        <f>('underlying numbers'!AB53-'underlying numbers'!AC53)*'numbers and coverage by AT'!$C$3+'underlying numbers'!AC53</f>
        <v>4975.2</v>
      </c>
      <c r="AD53" s="1">
        <f>'underlying numbers'!AD53+('underlying numbers'!AC53-'underlying numbers'!AD53)*'numbers and coverage by AT'!$C$4</f>
        <v>4795.5</v>
      </c>
      <c r="AE53" s="2">
        <v>5644</v>
      </c>
      <c r="AF53" s="1">
        <f>('underlying numbers'!AE53-'underlying numbers'!AF53)*'numbers and coverage by AT'!$C$3+'underlying numbers'!AF53</f>
        <v>5484.3999274800008</v>
      </c>
      <c r="AG53" s="1">
        <f>'underlying numbers'!AG53+('underlying numbers'!AF53-'underlying numbers'!AG53)*'numbers and coverage by AT'!$C$4</f>
        <v>5302.4999029999999</v>
      </c>
    </row>
    <row r="54" spans="1:33" x14ac:dyDescent="0.25">
      <c r="A54" t="s">
        <v>129</v>
      </c>
      <c r="B54" t="s">
        <v>130</v>
      </c>
      <c r="C54" t="s">
        <v>120</v>
      </c>
      <c r="D54" s="3">
        <v>1559</v>
      </c>
      <c r="E54" s="1">
        <f>('underlying numbers'!D54-'underlying numbers'!E54)*'numbers and coverage by AT'!$C$3+'underlying numbers'!E54</f>
        <v>1488.3</v>
      </c>
      <c r="F54" s="1">
        <f>'underlying numbers'!F54+('underlying numbers'!E54-'underlying numbers'!F54)*'numbers and coverage by AT'!$C$4</f>
        <v>1408</v>
      </c>
      <c r="G54" s="3">
        <v>1559</v>
      </c>
      <c r="H54" s="1">
        <f>('underlying numbers'!G54-'underlying numbers'!H54)*'numbers and coverage by AT'!$C$3+'underlying numbers'!H54</f>
        <v>1482</v>
      </c>
      <c r="I54" s="1">
        <f>'underlying numbers'!I54+('underlying numbers'!H54-'underlying numbers'!I54)*'numbers and coverage by AT'!$C$4</f>
        <v>1394</v>
      </c>
      <c r="J54" s="3">
        <v>1559</v>
      </c>
      <c r="K54" s="1">
        <f>('underlying numbers'!J54-'underlying numbers'!K54)*'numbers and coverage by AT'!$C$3+'underlying numbers'!K54</f>
        <v>1470.1</v>
      </c>
      <c r="L54" s="1">
        <f>'underlying numbers'!L54+('underlying numbers'!K54-'underlying numbers'!L54)*'numbers and coverage by AT'!$C$4</f>
        <v>1369</v>
      </c>
      <c r="M54" s="3">
        <v>1559</v>
      </c>
      <c r="N54" s="1">
        <f>('underlying numbers'!M54-'underlying numbers'!N54)*'numbers and coverage by AT'!$C$3+'underlying numbers'!N54</f>
        <v>1461.7</v>
      </c>
      <c r="O54" s="1">
        <f>'underlying numbers'!O54+('underlying numbers'!N54-'underlying numbers'!O54)*'numbers and coverage by AT'!$C$4</f>
        <v>1351</v>
      </c>
      <c r="P54" s="3">
        <v>1559</v>
      </c>
      <c r="Q54" s="1">
        <f>('underlying numbers'!P54-'underlying numbers'!Q54)*'numbers and coverage by AT'!$C$3+'underlying numbers'!Q54</f>
        <v>1430.9</v>
      </c>
      <c r="R54" s="1">
        <f>'underlying numbers'!R54+('underlying numbers'!Q54-'underlying numbers'!R54)*'numbers and coverage by AT'!$C$4</f>
        <v>1285</v>
      </c>
      <c r="S54" s="3">
        <v>1559</v>
      </c>
      <c r="T54" s="1">
        <f>('underlying numbers'!S54-'underlying numbers'!T54)*'numbers and coverage by AT'!$C$3+'underlying numbers'!T54</f>
        <v>1476.4</v>
      </c>
      <c r="U54" s="1">
        <f>'underlying numbers'!U54+('underlying numbers'!T54-'underlying numbers'!U54)*'numbers and coverage by AT'!$C$4</f>
        <v>1382.5</v>
      </c>
      <c r="V54" s="1">
        <v>1429</v>
      </c>
      <c r="W54" s="1">
        <f>('underlying numbers'!V54-'underlying numbers'!W54)*'numbers and coverage by AT'!$C$3+'underlying numbers'!W54</f>
        <v>1322.6</v>
      </c>
      <c r="X54" s="1">
        <f>'underlying numbers'!X54+('underlying numbers'!W54-'underlying numbers'!X54)*'numbers and coverage by AT'!$C$4</f>
        <v>1253.5</v>
      </c>
      <c r="Y54" s="1">
        <v>1471</v>
      </c>
      <c r="Z54" s="1">
        <f>('underlying numbers'!Y54-'underlying numbers'!Z54)*'numbers and coverage by AT'!$C$3+'underlying numbers'!Z54</f>
        <v>1403.1</v>
      </c>
      <c r="AA54" s="1">
        <f>'underlying numbers'!AA54+('underlying numbers'!Z54-'underlying numbers'!AA54)*'numbers and coverage by AT'!$C$4</f>
        <v>1348</v>
      </c>
      <c r="AB54" s="1">
        <v>1499</v>
      </c>
      <c r="AC54" s="1">
        <f>('underlying numbers'!AB54-'underlying numbers'!AC54)*'numbers and coverage by AT'!$C$3+'underlying numbers'!AC54</f>
        <v>1454.2</v>
      </c>
      <c r="AD54" s="1">
        <f>'underlying numbers'!AD54+('underlying numbers'!AC54-'underlying numbers'!AD54)*'numbers and coverage by AT'!$C$4</f>
        <v>1406.5</v>
      </c>
      <c r="AE54" s="1">
        <v>1489</v>
      </c>
      <c r="AF54" s="1">
        <f>('underlying numbers'!AE54-'underlying numbers'!AF54)*'numbers and coverage by AT'!$C$3+'underlying numbers'!AF54</f>
        <v>1439.3</v>
      </c>
      <c r="AG54" s="1">
        <f>'underlying numbers'!AG54+('underlying numbers'!AF54-'underlying numbers'!AG54)*'numbers and coverage by AT'!$C$4</f>
        <v>1385.5</v>
      </c>
    </row>
    <row r="55" spans="1:33" s="4" customFormat="1" x14ac:dyDescent="0.25">
      <c r="A55" s="4" t="s">
        <v>442</v>
      </c>
      <c r="B55" s="4" t="s">
        <v>433</v>
      </c>
      <c r="C55" t="s">
        <v>120</v>
      </c>
      <c r="D55" s="5">
        <f>SUM(D49:D54)</f>
        <v>14549</v>
      </c>
      <c r="E55" s="1">
        <f>('underlying numbers'!D55-'underlying numbers'!E55)*'numbers and coverage by AT'!$C$3+'underlying numbers'!E55</f>
        <v>13837.489899999999</v>
      </c>
      <c r="F55" s="1">
        <f>'underlying numbers'!F55+('underlying numbers'!E55-'underlying numbers'!F55)*'numbers and coverage by AT'!$C$4</f>
        <v>12737.574999999999</v>
      </c>
      <c r="G55" s="5">
        <f t="shared" ref="G55:AE55" si="8">SUM(G49:G54)</f>
        <v>14263</v>
      </c>
      <c r="H55" s="1">
        <f>('underlying numbers'!G55-'underlying numbers'!H55)*'numbers and coverage by AT'!$C$3+'underlying numbers'!H55</f>
        <v>13544.972899999999</v>
      </c>
      <c r="I55" s="1">
        <f>'underlying numbers'!I55+('underlying numbers'!H55-'underlying numbers'!I55)*'numbers and coverage by AT'!$C$4</f>
        <v>12467.393</v>
      </c>
      <c r="J55" s="5">
        <f t="shared" si="8"/>
        <v>14703</v>
      </c>
      <c r="K55" s="1">
        <f>('underlying numbers'!J55-'underlying numbers'!K55)*'numbers and coverage by AT'!$C$3+'underlying numbers'!K55</f>
        <v>13893.962399999999</v>
      </c>
      <c r="L55" s="1">
        <f>'underlying numbers'!L55+('underlying numbers'!K55-'underlying numbers'!L55)*'numbers and coverage by AT'!$C$4</f>
        <v>12765.692500000001</v>
      </c>
      <c r="M55" s="5">
        <f t="shared" si="8"/>
        <v>14052</v>
      </c>
      <c r="N55" s="1">
        <f>('underlying numbers'!M55-'underlying numbers'!N55)*'numbers and coverage by AT'!$C$3+'underlying numbers'!N55</f>
        <v>13132.6522</v>
      </c>
      <c r="O55" s="1">
        <f>'underlying numbers'!O55+('underlying numbers'!N55-'underlying numbers'!O55)*'numbers and coverage by AT'!$C$4</f>
        <v>12011.073</v>
      </c>
      <c r="P55" s="5">
        <f t="shared" si="8"/>
        <v>13578</v>
      </c>
      <c r="Q55" s="1">
        <f>('underlying numbers'!P55-'underlying numbers'!Q55)*'numbers and coverage by AT'!$C$3+'underlying numbers'!Q55</f>
        <v>12715.59976571</v>
      </c>
      <c r="R55" s="1">
        <f>'underlying numbers'!R55+('underlying numbers'!Q55-'underlying numbers'!R55)*'numbers and coverage by AT'!$C$4</f>
        <v>11737.9996053</v>
      </c>
      <c r="S55" s="5">
        <f t="shared" si="8"/>
        <v>13804</v>
      </c>
      <c r="T55" s="1">
        <f>('underlying numbers'!S55-'underlying numbers'!T55)*'numbers and coverage by AT'!$C$3+'underlying numbers'!T55</f>
        <v>13055.000269010001</v>
      </c>
      <c r="U55" s="1">
        <f>'underlying numbers'!U55+('underlying numbers'!T55-'underlying numbers'!U55)*'numbers and coverage by AT'!$C$4</f>
        <v>12237.000169550001</v>
      </c>
      <c r="V55" s="5">
        <f t="shared" si="8"/>
        <v>12985</v>
      </c>
      <c r="W55" s="1">
        <f>('underlying numbers'!V55-'underlying numbers'!W55)*'numbers and coverage by AT'!$C$3+'underlying numbers'!W55</f>
        <v>12357.800246749999</v>
      </c>
      <c r="X55" s="1">
        <f>'underlying numbers'!X55+('underlying numbers'!W55-'underlying numbers'!X55)*'numbers and coverage by AT'!$C$4</f>
        <v>11680.0002692</v>
      </c>
      <c r="Y55" s="5">
        <f t="shared" si="8"/>
        <v>13283</v>
      </c>
      <c r="Z55" s="1">
        <f>('underlying numbers'!Y55-'underlying numbers'!Z55)*'numbers and coverage by AT'!$C$3+'underlying numbers'!Z55</f>
        <v>12786.70020797</v>
      </c>
      <c r="AA55" s="1">
        <f>'underlying numbers'!AA55+('underlying numbers'!Z55-'underlying numbers'!AA55)*'numbers and coverage by AT'!$C$4</f>
        <v>12290.000288499999</v>
      </c>
      <c r="AB55" s="5">
        <f t="shared" si="8"/>
        <v>13175</v>
      </c>
      <c r="AC55" s="1">
        <f>('underlying numbers'!AB55-'underlying numbers'!AC55)*'numbers and coverage by AT'!$C$3+'underlying numbers'!AC55</f>
        <v>12680.10012705</v>
      </c>
      <c r="AD55" s="1">
        <f>'underlying numbers'!AD55+('underlying numbers'!AC55-'underlying numbers'!AD55)*'numbers and coverage by AT'!$C$4</f>
        <v>12132.500118299999</v>
      </c>
      <c r="AE55" s="5">
        <f t="shared" si="8"/>
        <v>13838</v>
      </c>
      <c r="AF55" s="1">
        <f>('underlying numbers'!AE55-'underlying numbers'!AF55)*'numbers and coverage by AT'!$C$3+'underlying numbers'!AF55</f>
        <v>13329.099827800001</v>
      </c>
      <c r="AG55" s="1">
        <f>'underlying numbers'!AG55+('underlying numbers'!AF55-'underlying numbers'!AG55)*'numbers and coverage by AT'!$C$4</f>
        <v>12766.999837949999</v>
      </c>
    </row>
    <row r="56" spans="1:33" x14ac:dyDescent="0.25">
      <c r="A56" t="s">
        <v>131</v>
      </c>
      <c r="B56" t="s">
        <v>132</v>
      </c>
      <c r="C56" t="s">
        <v>133</v>
      </c>
      <c r="D56" s="1">
        <v>2308</v>
      </c>
      <c r="E56" s="1">
        <f>('underlying numbers'!D56-'underlying numbers'!E56)*'numbers and coverage by AT'!$C$3+'underlying numbers'!E56</f>
        <v>2253.0429999999997</v>
      </c>
      <c r="F56" s="1">
        <f>'underlying numbers'!F56+('underlying numbers'!E56-'underlying numbers'!F56)*'numbers and coverage by AT'!$C$4</f>
        <v>2156.5704999999998</v>
      </c>
      <c r="G56" s="1">
        <v>2434</v>
      </c>
      <c r="H56" s="1">
        <f>('underlying numbers'!G56-'underlying numbers'!H56)*'numbers and coverage by AT'!$C$3+'underlying numbers'!H56</f>
        <v>2334.4914999999992</v>
      </c>
      <c r="I56" s="1">
        <f>'underlying numbers'!I56+('underlying numbers'!H56-'underlying numbers'!I56)*'numbers and coverage by AT'!$C$4</f>
        <v>2195.4444999999996</v>
      </c>
      <c r="J56" s="1">
        <v>2638</v>
      </c>
      <c r="K56" s="1">
        <f>('underlying numbers'!J56-'underlying numbers'!K56)*'numbers and coverage by AT'!$C$3+'underlying numbers'!K56</f>
        <v>2508.3788999999997</v>
      </c>
      <c r="L56" s="1">
        <f>'underlying numbers'!L56+('underlying numbers'!K56-'underlying numbers'!L56)*'numbers and coverage by AT'!$C$4</f>
        <v>2327.5079999999998</v>
      </c>
      <c r="M56" s="1">
        <v>2449</v>
      </c>
      <c r="N56" s="1">
        <f>('underlying numbers'!M56-'underlying numbers'!N56)*'numbers and coverage by AT'!$C$3+'underlying numbers'!N56</f>
        <v>2308.3903</v>
      </c>
      <c r="O56" s="1">
        <f>'underlying numbers'!O56+('underlying numbers'!N56-'underlying numbers'!O56)*'numbers and coverage by AT'!$C$4</f>
        <v>2169.0210000000002</v>
      </c>
      <c r="P56" s="1">
        <v>2455</v>
      </c>
      <c r="Q56" s="1">
        <f>('underlying numbers'!P56-'underlying numbers'!Q56)*'numbers and coverage by AT'!$C$3+'underlying numbers'!Q56</f>
        <v>2288.4000175000001</v>
      </c>
      <c r="R56" s="1">
        <f>'underlying numbers'!R56+('underlying numbers'!Q56-'underlying numbers'!R56)*'numbers and coverage by AT'!$C$4</f>
        <v>2137.9999662499999</v>
      </c>
      <c r="S56" s="1">
        <v>2501</v>
      </c>
      <c r="T56" s="1">
        <f>('underlying numbers'!S56-'underlying numbers'!T56)*'numbers and coverage by AT'!$C$3+'underlying numbers'!T56</f>
        <v>2328.0999926499999</v>
      </c>
      <c r="U56" s="1">
        <f>'underlying numbers'!U56+('underlying numbers'!T56-'underlying numbers'!U56)*'numbers and coverage by AT'!$C$4</f>
        <v>2119.9999109</v>
      </c>
      <c r="V56" s="1">
        <v>2211</v>
      </c>
      <c r="W56" s="1">
        <f>('underlying numbers'!V56-'underlying numbers'!W56)*'numbers and coverage by AT'!$C$3+'underlying numbers'!W56</f>
        <v>2085.6999104700003</v>
      </c>
      <c r="X56" s="1">
        <f>'underlying numbers'!X56+('underlying numbers'!W56-'underlying numbers'!X56)*'numbers and coverage by AT'!$C$4</f>
        <v>1939.00001625</v>
      </c>
      <c r="Y56" s="1">
        <v>2444</v>
      </c>
      <c r="Z56" s="1">
        <f>('underlying numbers'!Y56-'underlying numbers'!Z56)*'numbers and coverage by AT'!$C$3+'underlying numbers'!Z56</f>
        <v>2290.7000022399998</v>
      </c>
      <c r="AA56" s="1">
        <f>'underlying numbers'!AA56+('underlying numbers'!Z56-'underlying numbers'!AA56)*'numbers and coverage by AT'!$C$4</f>
        <v>2102.4998799999998</v>
      </c>
      <c r="AB56" s="1">
        <v>2378</v>
      </c>
      <c r="AC56" s="1">
        <f>('underlying numbers'!AB56-'underlying numbers'!AC56)*'numbers and coverage by AT'!$C$3+'underlying numbers'!AC56</f>
        <v>2226.7998875799999</v>
      </c>
      <c r="AD56" s="1">
        <f>'underlying numbers'!AD56+('underlying numbers'!AC56-'underlying numbers'!AD56)*'numbers and coverage by AT'!$C$4</f>
        <v>2051.9999800000001</v>
      </c>
      <c r="AE56" s="1">
        <v>2715</v>
      </c>
      <c r="AF56" s="1">
        <f>('underlying numbers'!AE56-'underlying numbers'!AF56)*'numbers and coverage by AT'!$C$3+'underlying numbers'!AF56</f>
        <v>2567.2999817999998</v>
      </c>
      <c r="AG56" s="1">
        <f>'underlying numbers'!AG56+('underlying numbers'!AF56-'underlying numbers'!AG56)*'numbers and coverage by AT'!$C$4</f>
        <v>2418.99997575</v>
      </c>
    </row>
    <row r="57" spans="1:33" x14ac:dyDescent="0.25">
      <c r="A57" t="s">
        <v>134</v>
      </c>
      <c r="B57" t="s">
        <v>135</v>
      </c>
      <c r="C57" t="s">
        <v>133</v>
      </c>
      <c r="D57" s="1">
        <v>6092</v>
      </c>
      <c r="E57" s="1">
        <f>('underlying numbers'!D57-'underlying numbers'!E57)*'numbers and coverage by AT'!$C$3+'underlying numbers'!E57</f>
        <v>5660.0468000000019</v>
      </c>
      <c r="F57" s="1">
        <f>'underlying numbers'!F57+('underlying numbers'!E57-'underlying numbers'!F57)*'numbers and coverage by AT'!$C$4</f>
        <v>5123.7085000000025</v>
      </c>
      <c r="G57" s="1">
        <v>5154</v>
      </c>
      <c r="H57" s="1">
        <f>('underlying numbers'!G57-'underlying numbers'!H57)*'numbers and coverage by AT'!$C$3+'underlying numbers'!H57</f>
        <v>4794.0578999999998</v>
      </c>
      <c r="I57" s="1">
        <f>'underlying numbers'!I57+('underlying numbers'!H57-'underlying numbers'!I57)*'numbers and coverage by AT'!$C$4</f>
        <v>4387.6314999999995</v>
      </c>
      <c r="J57" s="1">
        <v>4519</v>
      </c>
      <c r="K57" s="1">
        <f>('underlying numbers'!J57-'underlying numbers'!K57)*'numbers and coverage by AT'!$C$3+'underlying numbers'!K57</f>
        <v>4128.3082999999988</v>
      </c>
      <c r="L57" s="1">
        <f>'underlying numbers'!L57+('underlying numbers'!K57-'underlying numbers'!L57)*'numbers and coverage by AT'!$C$4</f>
        <v>3769.6024999999991</v>
      </c>
      <c r="M57" s="1">
        <v>4539</v>
      </c>
      <c r="N57" s="1">
        <f>('underlying numbers'!M57-'underlying numbers'!N57)*'numbers and coverage by AT'!$C$3+'underlying numbers'!N57</f>
        <v>4061.4957000000009</v>
      </c>
      <c r="O57" s="1">
        <f>'underlying numbers'!O57+('underlying numbers'!N57-'underlying numbers'!O57)*'numbers and coverage by AT'!$C$4</f>
        <v>3752.9440000000013</v>
      </c>
      <c r="P57" s="1">
        <v>5867</v>
      </c>
      <c r="Q57" s="1">
        <f>('underlying numbers'!P57-'underlying numbers'!Q57)*'numbers and coverage by AT'!$C$3+'underlying numbers'!Q57</f>
        <v>5122.2001322300002</v>
      </c>
      <c r="R57" s="1">
        <f>'underlying numbers'!R57+('underlying numbers'!Q57-'underlying numbers'!R57)*'numbers and coverage by AT'!$C$4</f>
        <v>4671.0000226499997</v>
      </c>
      <c r="S57" s="1">
        <v>5922</v>
      </c>
      <c r="T57" s="1">
        <f>('underlying numbers'!S57-'underlying numbers'!T57)*'numbers and coverage by AT'!$C$3+'underlying numbers'!T57</f>
        <v>5245.7998647599998</v>
      </c>
      <c r="U57" s="1">
        <f>'underlying numbers'!U57+('underlying numbers'!T57-'underlying numbers'!U57)*'numbers and coverage by AT'!$C$4</f>
        <v>4792.4999010000001</v>
      </c>
      <c r="V57" s="1">
        <v>6813</v>
      </c>
      <c r="W57" s="1">
        <f>('underlying numbers'!V57-'underlying numbers'!W57)*'numbers and coverage by AT'!$C$3+'underlying numbers'!W57</f>
        <v>6107.1731999999993</v>
      </c>
      <c r="X57" s="1">
        <f>'underlying numbers'!X57+('underlying numbers'!W57-'underlying numbers'!X57)*'numbers and coverage by AT'!$C$4</f>
        <v>5610.5054999999993</v>
      </c>
      <c r="Y57" s="1">
        <v>6487</v>
      </c>
      <c r="Z57" s="1">
        <f>('underlying numbers'!Y57-'underlying numbers'!Z57)*'numbers and coverage by AT'!$C$3+'underlying numbers'!Z57</f>
        <v>5921.40002688</v>
      </c>
      <c r="AA57" s="1">
        <f>'underlying numbers'!AA57+('underlying numbers'!Z57-'underlying numbers'!AA57)*'numbers and coverage by AT'!$C$4</f>
        <v>5582.0002517499997</v>
      </c>
      <c r="AB57" s="1">
        <v>6811</v>
      </c>
      <c r="AC57" s="1">
        <f>('underlying numbers'!AB57-'underlying numbers'!AC57)*'numbers and coverage by AT'!$C$3+'underlying numbers'!AC57</f>
        <v>6237.0003868200001</v>
      </c>
      <c r="AD57" s="1">
        <f>'underlying numbers'!AD57+('underlying numbers'!AC57-'underlying numbers'!AD57)*'numbers and coverage by AT'!$C$4</f>
        <v>5906.0002942500005</v>
      </c>
      <c r="AE57" s="1">
        <v>7084</v>
      </c>
      <c r="AF57" s="1">
        <f>('underlying numbers'!AE57-'underlying numbers'!AF57)*'numbers and coverage by AT'!$C$3+'underlying numbers'!AF57</f>
        <v>6594.7003276000005</v>
      </c>
      <c r="AG57" s="1">
        <f>'underlying numbers'!AG57+('underlying numbers'!AF57-'underlying numbers'!AG57)*'numbers and coverage by AT'!$C$4</f>
        <v>6221.0002007999992</v>
      </c>
    </row>
    <row r="58" spans="1:33" x14ac:dyDescent="0.25">
      <c r="A58" t="s">
        <v>136</v>
      </c>
      <c r="B58" t="s">
        <v>137</v>
      </c>
      <c r="C58" t="s">
        <v>133</v>
      </c>
      <c r="D58" s="1">
        <v>7236</v>
      </c>
      <c r="E58" s="1">
        <f>('underlying numbers'!D58-'underlying numbers'!E58)*'numbers and coverage by AT'!$C$3+'underlying numbers'!E58</f>
        <v>6957.0528000000013</v>
      </c>
      <c r="F58" s="1">
        <f>'underlying numbers'!F58+('underlying numbers'!E58-'underlying numbers'!F58)*'numbers and coverage by AT'!$C$4</f>
        <v>6378.097999999999</v>
      </c>
      <c r="G58" s="1">
        <v>7375</v>
      </c>
      <c r="H58" s="1">
        <f>('underlying numbers'!G58-'underlying numbers'!H58)*'numbers and coverage by AT'!$C$3+'underlying numbers'!H58</f>
        <v>7085.7536999999993</v>
      </c>
      <c r="I58" s="1">
        <f>'underlying numbers'!I58+('underlying numbers'!H58-'underlying numbers'!I58)*'numbers and coverage by AT'!$C$4</f>
        <v>6594.8084999999974</v>
      </c>
      <c r="J58" s="1">
        <v>7047</v>
      </c>
      <c r="K58" s="1">
        <f>('underlying numbers'!J58-'underlying numbers'!K58)*'numbers and coverage by AT'!$C$3+'underlying numbers'!K58</f>
        <v>6689.1383000000005</v>
      </c>
      <c r="L58" s="1">
        <f>'underlying numbers'!L58+('underlying numbers'!K58-'underlying numbers'!L58)*'numbers and coverage by AT'!$C$4</f>
        <v>6153.1364999999987</v>
      </c>
      <c r="M58" s="1">
        <v>7026</v>
      </c>
      <c r="N58" s="1">
        <f>('underlying numbers'!M58-'underlying numbers'!N58)*'numbers and coverage by AT'!$C$3+'underlying numbers'!N58</f>
        <v>6558.9698000000017</v>
      </c>
      <c r="O58" s="1">
        <f>'underlying numbers'!O58+('underlying numbers'!N58-'underlying numbers'!O58)*'numbers and coverage by AT'!$C$4</f>
        <v>6017.8550000000032</v>
      </c>
      <c r="P58" s="1">
        <v>6728</v>
      </c>
      <c r="Q58" s="1">
        <f>('underlying numbers'!P58-'underlying numbers'!Q58)*'numbers and coverage by AT'!$C$3+'underlying numbers'!Q58</f>
        <v>6167.9998314400009</v>
      </c>
      <c r="R58" s="1">
        <f>'underlying numbers'!R58+('underlying numbers'!Q58-'underlying numbers'!R58)*'numbers and coverage by AT'!$C$4</f>
        <v>5525.4998504000005</v>
      </c>
      <c r="S58" s="1">
        <v>7553</v>
      </c>
      <c r="T58" s="1">
        <f>('underlying numbers'!S58-'underlying numbers'!T58)*'numbers and coverage by AT'!$C$3+'underlying numbers'!T58</f>
        <v>6927.8998224799998</v>
      </c>
      <c r="U58" s="1">
        <f>'underlying numbers'!U58+('underlying numbers'!T58-'underlying numbers'!U58)*'numbers and coverage by AT'!$C$4</f>
        <v>6102.4999762999996</v>
      </c>
      <c r="V58" s="1">
        <v>7329</v>
      </c>
      <c r="W58" s="1">
        <f>('underlying numbers'!V58-'underlying numbers'!W58)*'numbers and coverage by AT'!$C$3+'underlying numbers'!W58</f>
        <v>6860.7000596400003</v>
      </c>
      <c r="X58" s="1">
        <f>'underlying numbers'!X58+('underlying numbers'!W58-'underlying numbers'!X58)*'numbers and coverage by AT'!$C$4</f>
        <v>6236.5000498499994</v>
      </c>
      <c r="Y58" s="1">
        <v>7403</v>
      </c>
      <c r="Z58" s="1">
        <f>('underlying numbers'!Y58-'underlying numbers'!Z58)*'numbers and coverage by AT'!$C$3+'underlying numbers'!Z58</f>
        <v>6924.2003887099991</v>
      </c>
      <c r="AA58" s="1">
        <f>'underlying numbers'!AA58+('underlying numbers'!Z58-'underlying numbers'!AA58)*'numbers and coverage by AT'!$C$4</f>
        <v>6492.5002180499996</v>
      </c>
      <c r="AB58" s="1">
        <v>7354</v>
      </c>
      <c r="AC58" s="1">
        <f>('underlying numbers'!AB58-'underlying numbers'!AC58)*'numbers and coverage by AT'!$C$3+'underlying numbers'!AC58</f>
        <v>6863.2998640599999</v>
      </c>
      <c r="AD58" s="1">
        <f>'underlying numbers'!AD58+('underlying numbers'!AC58-'underlying numbers'!AD58)*'numbers and coverage by AT'!$C$4</f>
        <v>6381.9997579999999</v>
      </c>
      <c r="AE58" s="1">
        <v>7842</v>
      </c>
      <c r="AF58" s="1">
        <f>('underlying numbers'!AE58-'underlying numbers'!AF58)*'numbers and coverage by AT'!$C$3+'underlying numbers'!AF58</f>
        <v>7367.4001994999999</v>
      </c>
      <c r="AG58" s="1">
        <f>'underlying numbers'!AG58+('underlying numbers'!AF58-'underlying numbers'!AG58)*'numbers and coverage by AT'!$C$4</f>
        <v>6901.4999216999995</v>
      </c>
    </row>
    <row r="59" spans="1:33" x14ac:dyDescent="0.25">
      <c r="A59" t="s">
        <v>138</v>
      </c>
      <c r="B59" t="s">
        <v>139</v>
      </c>
      <c r="C59" t="s">
        <v>133</v>
      </c>
      <c r="D59" s="1">
        <v>2441</v>
      </c>
      <c r="E59" s="1">
        <f>('underlying numbers'!D59-'underlying numbers'!E59)*'numbers and coverage by AT'!$C$3+'underlying numbers'!E59</f>
        <v>2278.8078999999993</v>
      </c>
      <c r="F59" s="1">
        <f>'underlying numbers'!F59+('underlying numbers'!E59-'underlying numbers'!F59)*'numbers and coverage by AT'!$C$4</f>
        <v>2100.0024999999996</v>
      </c>
      <c r="G59" s="1">
        <v>2434</v>
      </c>
      <c r="H59" s="1">
        <f>('underlying numbers'!G59-'underlying numbers'!H59)*'numbers and coverage by AT'!$C$3+'underlying numbers'!H59</f>
        <v>2260.9873000000007</v>
      </c>
      <c r="I59" s="1">
        <f>'underlying numbers'!I59+('underlying numbers'!H59-'underlying numbers'!I59)*'numbers and coverage by AT'!$C$4</f>
        <v>2041.4090000000006</v>
      </c>
      <c r="J59" s="1">
        <v>2355</v>
      </c>
      <c r="K59" s="1">
        <f>('underlying numbers'!J59-'underlying numbers'!K59)*'numbers and coverage by AT'!$C$3+'underlying numbers'!K59</f>
        <v>2171.8359000000005</v>
      </c>
      <c r="L59" s="1">
        <f>'underlying numbers'!L59+('underlying numbers'!K59-'underlying numbers'!L59)*'numbers and coverage by AT'!$C$4</f>
        <v>1909.2525000000005</v>
      </c>
      <c r="M59" s="1">
        <v>2222</v>
      </c>
      <c r="N59" s="1">
        <f>('underlying numbers'!M59-'underlying numbers'!N59)*'numbers and coverage by AT'!$C$3+'underlying numbers'!N59</f>
        <v>2061.8847999999998</v>
      </c>
      <c r="O59" s="1">
        <f>'underlying numbers'!O59+('underlying numbers'!N59-'underlying numbers'!O59)*'numbers and coverage by AT'!$C$4</f>
        <v>1864.8679999999995</v>
      </c>
      <c r="P59" s="1">
        <v>2221</v>
      </c>
      <c r="Q59" s="1">
        <f>('underlying numbers'!P59-'underlying numbers'!Q59)*'numbers and coverage by AT'!$C$3+'underlying numbers'!Q59</f>
        <v>2058.5999247499999</v>
      </c>
      <c r="R59" s="1">
        <f>'underlying numbers'!R59+('underlying numbers'!Q59-'underlying numbers'!R59)*'numbers and coverage by AT'!$C$4</f>
        <v>1837.9999881499998</v>
      </c>
      <c r="S59" s="1">
        <v>2266</v>
      </c>
      <c r="T59" s="1">
        <f>('underlying numbers'!S59-'underlying numbers'!T59)*'numbers and coverage by AT'!$C$3+'underlying numbers'!T59</f>
        <v>2070.7000767200002</v>
      </c>
      <c r="U59" s="1">
        <f>'underlying numbers'!U59+('underlying numbers'!T59-'underlying numbers'!U59)*'numbers and coverage by AT'!$C$4</f>
        <v>1804.4999819</v>
      </c>
      <c r="V59" s="1">
        <v>2473</v>
      </c>
      <c r="W59" s="1">
        <f>('underlying numbers'!V59-'underlying numbers'!W59)*'numbers and coverage by AT'!$C$3+'underlying numbers'!W59</f>
        <v>2295.2001038799999</v>
      </c>
      <c r="X59" s="1">
        <f>'underlying numbers'!X59+('underlying numbers'!W59-'underlying numbers'!X59)*'numbers and coverage by AT'!$C$4</f>
        <v>2079.9999901000001</v>
      </c>
      <c r="Y59" s="1">
        <v>2229</v>
      </c>
      <c r="Z59" s="1">
        <f>('underlying numbers'!Y59-'underlying numbers'!Z59)*'numbers and coverage by AT'!$C$3+'underlying numbers'!Z59</f>
        <v>2080.6000230299996</v>
      </c>
      <c r="AA59" s="1">
        <f>'underlying numbers'!AA59+('underlying numbers'!Z59-'underlying numbers'!AA59)*'numbers and coverage by AT'!$C$4</f>
        <v>1927.4999989499997</v>
      </c>
      <c r="AB59" s="1">
        <v>2304</v>
      </c>
      <c r="AC59" s="1">
        <f>('underlying numbers'!AB59-'underlying numbers'!AC59)*'numbers and coverage by AT'!$C$3+'underlying numbers'!AC59</f>
        <v>2122.0000358400002</v>
      </c>
      <c r="AD59" s="1">
        <f>'underlying numbers'!AD59+('underlying numbers'!AC59-'underlying numbers'!AD59)*'numbers and coverage by AT'!$C$4</f>
        <v>1950.0000768</v>
      </c>
      <c r="AE59" s="1">
        <v>2353</v>
      </c>
      <c r="AF59" s="1">
        <f>('underlying numbers'!AE59-'underlying numbers'!AF59)*'numbers and coverage by AT'!$C$3+'underlying numbers'!AF59</f>
        <v>2227.6999969899998</v>
      </c>
      <c r="AG59" s="1">
        <f>'underlying numbers'!AG59+('underlying numbers'!AF59-'underlying numbers'!AG59)*'numbers and coverage by AT'!$C$4</f>
        <v>2088.4999759000002</v>
      </c>
    </row>
    <row r="60" spans="1:33" x14ac:dyDescent="0.25">
      <c r="A60" t="s">
        <v>140</v>
      </c>
      <c r="B60" t="s">
        <v>141</v>
      </c>
      <c r="C60" t="s">
        <v>133</v>
      </c>
      <c r="D60" s="1">
        <v>6546</v>
      </c>
      <c r="E60" s="1">
        <f>('underlying numbers'!D60-'underlying numbers'!E60)*'numbers and coverage by AT'!$C$3+'underlying numbers'!E60</f>
        <v>6135.1833000000006</v>
      </c>
      <c r="F60" s="1">
        <f>'underlying numbers'!F60+('underlying numbers'!E60-'underlying numbers'!F60)*'numbers and coverage by AT'!$C$4</f>
        <v>5628.6824999999999</v>
      </c>
      <c r="G60" s="1">
        <v>6555</v>
      </c>
      <c r="H60" s="1">
        <f>('underlying numbers'!G60-'underlying numbers'!H60)*'numbers and coverage by AT'!$C$3+'underlying numbers'!H60</f>
        <v>6101.1255999999994</v>
      </c>
      <c r="I60" s="1">
        <f>'underlying numbers'!I60+('underlying numbers'!H60-'underlying numbers'!I60)*'numbers and coverage by AT'!$C$4</f>
        <v>5407.4139999999989</v>
      </c>
      <c r="J60" s="1">
        <v>6429</v>
      </c>
      <c r="K60" s="1">
        <f>('underlying numbers'!J60-'underlying numbers'!K60)*'numbers and coverage by AT'!$C$3+'underlying numbers'!K60</f>
        <v>5939.5200999999988</v>
      </c>
      <c r="L60" s="1">
        <f>'underlying numbers'!L60+('underlying numbers'!K60-'underlying numbers'!L60)*'numbers and coverage by AT'!$C$4</f>
        <v>5236.5550000000003</v>
      </c>
      <c r="M60" s="1">
        <v>6182</v>
      </c>
      <c r="N60" s="1">
        <f>('underlying numbers'!M60-'underlying numbers'!N60)*'numbers and coverage by AT'!$C$3+'underlying numbers'!N60</f>
        <v>5599.7400000000007</v>
      </c>
      <c r="O60" s="1">
        <f>'underlying numbers'!O60+('underlying numbers'!N60-'underlying numbers'!O60)*'numbers and coverage by AT'!$C$4</f>
        <v>5079.7310000000007</v>
      </c>
      <c r="P60" s="1">
        <v>3773</v>
      </c>
      <c r="Q60" s="1">
        <f>('underlying numbers'!P60-'underlying numbers'!Q60)*'numbers and coverage by AT'!$C$3+'underlying numbers'!Q60</f>
        <v>3380.3001232000001</v>
      </c>
      <c r="R60" s="1">
        <f>'underlying numbers'!R60+('underlying numbers'!Q60-'underlying numbers'!R60)*'numbers and coverage by AT'!$C$4</f>
        <v>2988.5001069</v>
      </c>
      <c r="S60" s="1">
        <v>6332</v>
      </c>
      <c r="T60" s="1">
        <f>('underlying numbers'!S60-'underlying numbers'!T60)*'numbers and coverage by AT'!$C$3+'underlying numbers'!T60</f>
        <v>5572.4998384400005</v>
      </c>
      <c r="U60" s="1">
        <f>'underlying numbers'!U60+('underlying numbers'!T60-'underlying numbers'!U60)*'numbers and coverage by AT'!$C$4</f>
        <v>4872.9998726000003</v>
      </c>
      <c r="V60" s="1">
        <v>6698</v>
      </c>
      <c r="W60" s="1">
        <f>('underlying numbers'!V60-'underlying numbers'!W60)*'numbers and coverage by AT'!$C$3+'underlying numbers'!W60</f>
        <v>6121.8999964999994</v>
      </c>
      <c r="X60" s="1">
        <f>'underlying numbers'!X60+('underlying numbers'!W60-'underlying numbers'!X60)*'numbers and coverage by AT'!$C$4</f>
        <v>5617.5000736000002</v>
      </c>
      <c r="Y60" s="1">
        <v>6837</v>
      </c>
      <c r="Z60" s="1">
        <f>('underlying numbers'!Y60-'underlying numbers'!Z60)*'numbers and coverage by AT'!$C$3+'underlying numbers'!Z60</f>
        <v>6312.7003476899999</v>
      </c>
      <c r="AA60" s="1">
        <f>'underlying numbers'!AA60+('underlying numbers'!Z60-'underlying numbers'!AA60)*'numbers and coverage by AT'!$C$4</f>
        <v>5877.0000793500003</v>
      </c>
      <c r="AB60" s="1">
        <v>6879</v>
      </c>
      <c r="AC60" s="1">
        <f>('underlying numbers'!AB60-'underlying numbers'!AC60)*'numbers and coverage by AT'!$C$3+'underlying numbers'!AC60</f>
        <v>6373.6000763699994</v>
      </c>
      <c r="AD60" s="1">
        <f>'underlying numbers'!AD60+('underlying numbers'!AC60-'underlying numbers'!AD60)*'numbers and coverage by AT'!$C$4</f>
        <v>5988.50003595</v>
      </c>
      <c r="AE60" s="1">
        <v>6776</v>
      </c>
      <c r="AF60" s="1">
        <f>('underlying numbers'!AE60-'underlying numbers'!AF60)*'numbers and coverage by AT'!$C$3+'underlying numbers'!AF60</f>
        <v>6424.6000279999998</v>
      </c>
      <c r="AG60" s="1">
        <f>'underlying numbers'!AG60+('underlying numbers'!AF60-'underlying numbers'!AG60)*'numbers and coverage by AT'!$C$4</f>
        <v>6100.4998823999995</v>
      </c>
    </row>
    <row r="61" spans="1:33" s="4" customFormat="1" x14ac:dyDescent="0.25">
      <c r="A61" s="4" t="s">
        <v>443</v>
      </c>
      <c r="B61" s="4" t="s">
        <v>433</v>
      </c>
      <c r="C61" t="s">
        <v>133</v>
      </c>
      <c r="D61" s="5">
        <f>SUM(D56:D60)</f>
        <v>24623</v>
      </c>
      <c r="E61" s="1">
        <f>('underlying numbers'!D61-'underlying numbers'!E61)*'numbers and coverage by AT'!$C$3+'underlying numbers'!E61</f>
        <v>23284.133800000003</v>
      </c>
      <c r="F61" s="1">
        <f>'underlying numbers'!F61+('underlying numbers'!E61-'underlying numbers'!F61)*'numbers and coverage by AT'!$C$4</f>
        <v>21387.062000000002</v>
      </c>
      <c r="G61" s="5">
        <f t="shared" ref="G61:AE61" si="9">SUM(G56:G60)</f>
        <v>23952</v>
      </c>
      <c r="H61" s="1">
        <f>('underlying numbers'!G61-'underlying numbers'!H61)*'numbers and coverage by AT'!$C$3+'underlying numbers'!H61</f>
        <v>22576.415999999997</v>
      </c>
      <c r="I61" s="1">
        <f>'underlying numbers'!I61+('underlying numbers'!H61-'underlying numbers'!I61)*'numbers and coverage by AT'!$C$4</f>
        <v>20626.707499999997</v>
      </c>
      <c r="J61" s="5">
        <f t="shared" si="9"/>
        <v>22988</v>
      </c>
      <c r="K61" s="1">
        <f>('underlying numbers'!J61-'underlying numbers'!K61)*'numbers and coverage by AT'!$C$3+'underlying numbers'!K61</f>
        <v>21437.181499999999</v>
      </c>
      <c r="L61" s="1">
        <f>'underlying numbers'!L61+('underlying numbers'!K61-'underlying numbers'!L61)*'numbers and coverage by AT'!$C$4</f>
        <v>19396.054499999998</v>
      </c>
      <c r="M61" s="5">
        <f t="shared" si="9"/>
        <v>22418</v>
      </c>
      <c r="N61" s="1">
        <f>('underlying numbers'!M61-'underlying numbers'!N61)*'numbers and coverage by AT'!$C$3+'underlying numbers'!N61</f>
        <v>20590.480600000003</v>
      </c>
      <c r="O61" s="1">
        <f>'underlying numbers'!O61+('underlying numbers'!N61-'underlying numbers'!O61)*'numbers and coverage by AT'!$C$4</f>
        <v>18884.419000000002</v>
      </c>
      <c r="P61" s="5">
        <f t="shared" si="9"/>
        <v>21044</v>
      </c>
      <c r="Q61" s="1">
        <f>('underlying numbers'!P61-'underlying numbers'!Q61)*'numbers and coverage by AT'!$C$3+'underlying numbers'!Q61</f>
        <v>19017.500029120001</v>
      </c>
      <c r="R61" s="1">
        <f>'underlying numbers'!R61+('underlying numbers'!Q61-'underlying numbers'!R61)*'numbers and coverage by AT'!$C$4</f>
        <v>17160.999934350002</v>
      </c>
      <c r="S61" s="5">
        <f t="shared" si="9"/>
        <v>24574</v>
      </c>
      <c r="T61" s="1">
        <f>('underlying numbers'!S61-'underlying numbers'!T61)*'numbers and coverage by AT'!$C$3+'underlying numbers'!T61</f>
        <v>22144.999595050002</v>
      </c>
      <c r="U61" s="1">
        <f>'underlying numbers'!U61+('underlying numbers'!T61-'underlying numbers'!U61)*'numbers and coverage by AT'!$C$4</f>
        <v>19692.499642700001</v>
      </c>
      <c r="V61" s="5">
        <f t="shared" si="9"/>
        <v>25524</v>
      </c>
      <c r="W61" s="1">
        <f>('underlying numbers'!V61-'underlying numbers'!W61)*'numbers and coverage by AT'!$C$3+'underlying numbers'!W61</f>
        <v>23470.673270489999</v>
      </c>
      <c r="X61" s="1">
        <f>'underlying numbers'!X61+('underlying numbers'!W61-'underlying numbers'!X61)*'numbers and coverage by AT'!$C$4</f>
        <v>21483.505629799998</v>
      </c>
      <c r="Y61" s="5">
        <f t="shared" si="9"/>
        <v>25400</v>
      </c>
      <c r="Z61" s="1">
        <f>('underlying numbers'!Y61-'underlying numbers'!Z61)*'numbers and coverage by AT'!$C$3+'underlying numbers'!Z61</f>
        <v>23529.600788549997</v>
      </c>
      <c r="AA61" s="1">
        <f>'underlying numbers'!AA61+('underlying numbers'!Z61-'underlying numbers'!AA61)*'numbers and coverage by AT'!$C$4</f>
        <v>21981.5004281</v>
      </c>
      <c r="AB61" s="5">
        <f t="shared" si="9"/>
        <v>25726</v>
      </c>
      <c r="AC61" s="1">
        <f>('underlying numbers'!AB61-'underlying numbers'!AC61)*'numbers and coverage by AT'!$C$3+'underlying numbers'!AC61</f>
        <v>23822.700250669997</v>
      </c>
      <c r="AD61" s="1">
        <f>'underlying numbers'!AD61+('underlying numbers'!AC61-'underlying numbers'!AD61)*'numbers and coverage by AT'!$C$4</f>
        <v>22278.500144999998</v>
      </c>
      <c r="AE61" s="5">
        <f t="shared" si="9"/>
        <v>26770</v>
      </c>
      <c r="AF61" s="1">
        <f>('underlying numbers'!AE61-'underlying numbers'!AF61)*'numbers and coverage by AT'!$C$3+'underlying numbers'!AF61</f>
        <v>25181.700533889998</v>
      </c>
      <c r="AG61" s="1">
        <f>'underlying numbers'!AG61+('underlying numbers'!AF61-'underlying numbers'!AG61)*'numbers and coverage by AT'!$C$4</f>
        <v>23730.499956549997</v>
      </c>
    </row>
    <row r="62" spans="1:33" x14ac:dyDescent="0.25">
      <c r="A62" t="s">
        <v>142</v>
      </c>
      <c r="B62" t="s">
        <v>143</v>
      </c>
      <c r="C62" t="s">
        <v>144</v>
      </c>
      <c r="D62" s="1">
        <v>4059</v>
      </c>
      <c r="E62" s="1">
        <f>('underlying numbers'!D62-'underlying numbers'!E62)*'numbers and coverage by AT'!$C$3+'underlying numbers'!E62</f>
        <v>3820.739599999999</v>
      </c>
      <c r="F62" s="1">
        <f>'underlying numbers'!F62+('underlying numbers'!E62-'underlying numbers'!F62)*'numbers and coverage by AT'!$C$4</f>
        <v>3482.6159999999986</v>
      </c>
      <c r="G62" s="1">
        <v>3867</v>
      </c>
      <c r="H62" s="1">
        <f>('underlying numbers'!G62-'underlying numbers'!H62)*'numbers and coverage by AT'!$C$3+'underlying numbers'!H62</f>
        <v>3612.6731999999997</v>
      </c>
      <c r="I62" s="1">
        <f>'underlying numbers'!I62+('underlying numbers'!H62-'underlying numbers'!I62)*'numbers and coverage by AT'!$C$4</f>
        <v>3250.2555000000002</v>
      </c>
      <c r="J62" s="1">
        <v>3811</v>
      </c>
      <c r="K62" s="1">
        <f>('underlying numbers'!J62-'underlying numbers'!K62)*'numbers and coverage by AT'!$C$3+'underlying numbers'!K62</f>
        <v>3474.0081</v>
      </c>
      <c r="L62" s="1">
        <f>'underlying numbers'!L62+('underlying numbers'!K62-'underlying numbers'!L62)*'numbers and coverage by AT'!$C$4</f>
        <v>3065.3964999999994</v>
      </c>
      <c r="M62" s="1">
        <v>3641</v>
      </c>
      <c r="N62" s="1">
        <f>('underlying numbers'!M62-'underlying numbers'!N62)*'numbers and coverage by AT'!$C$3+'underlying numbers'!N62</f>
        <v>3213.7578000000003</v>
      </c>
      <c r="O62" s="1">
        <f>'underlying numbers'!O62+('underlying numbers'!N62-'underlying numbers'!O62)*'numbers and coverage by AT'!$C$4</f>
        <v>2793.8019999999997</v>
      </c>
      <c r="P62" s="1">
        <v>3726</v>
      </c>
      <c r="Q62" s="1">
        <f>('underlying numbers'!P62-'underlying numbers'!Q62)*'numbers and coverage by AT'!$C$3+'underlying numbers'!Q62</f>
        <v>3295.4998975199996</v>
      </c>
      <c r="R62" s="1">
        <f>'underlying numbers'!R62+('underlying numbers'!Q62-'underlying numbers'!R62)*'numbers and coverage by AT'!$C$4</f>
        <v>2914.9999577999997</v>
      </c>
      <c r="S62" s="1">
        <v>3669</v>
      </c>
      <c r="T62" s="1">
        <f>('underlying numbers'!S62-'underlying numbers'!T62)*'numbers and coverage by AT'!$C$3+'underlying numbers'!T62</f>
        <v>3270.7000742700002</v>
      </c>
      <c r="U62" s="1">
        <f>'underlying numbers'!U62+('underlying numbers'!T62-'underlying numbers'!U62)*'numbers and coverage by AT'!$C$4</f>
        <v>2953.9999560000001</v>
      </c>
      <c r="V62" s="1">
        <v>3753</v>
      </c>
      <c r="W62" s="1">
        <f>('underlying numbers'!V62-'underlying numbers'!W62)*'numbers and coverage by AT'!$C$3+'underlying numbers'!W62</f>
        <v>3404.39985531</v>
      </c>
      <c r="X62" s="1">
        <f>'underlying numbers'!X62+('underlying numbers'!W62-'underlying numbers'!X62)*'numbers and coverage by AT'!$C$4</f>
        <v>3104.4999896999998</v>
      </c>
      <c r="Y62" s="1">
        <v>3768</v>
      </c>
      <c r="Z62" s="1">
        <f>('underlying numbers'!Y62-'underlying numbers'!Z62)*'numbers and coverage by AT'!$C$3+'underlying numbers'!Z62</f>
        <v>3487.3000139999995</v>
      </c>
      <c r="AA62" s="1">
        <f>'underlying numbers'!AA62+('underlying numbers'!Z62-'underlying numbers'!AA62)*'numbers and coverage by AT'!$C$4</f>
        <v>3263.0000172</v>
      </c>
      <c r="AB62" s="1">
        <v>3776</v>
      </c>
      <c r="AC62" s="1">
        <f>('underlying numbers'!AB62-'underlying numbers'!AC62)*'numbers and coverage by AT'!$C$3+'underlying numbers'!AC62</f>
        <v>3523.30003584</v>
      </c>
      <c r="AD62" s="1">
        <f>'underlying numbers'!AD62+('underlying numbers'!AC62-'underlying numbers'!AD62)*'numbers and coverage by AT'!$C$4</f>
        <v>3339.4998752000001</v>
      </c>
      <c r="AE62" s="1">
        <v>4040</v>
      </c>
      <c r="AF62" s="1">
        <f>('underlying numbers'!AE62-'underlying numbers'!AF62)*'numbers and coverage by AT'!$C$3+'underlying numbers'!AF62</f>
        <v>3817.4002015999999</v>
      </c>
      <c r="AG62" s="1">
        <f>'underlying numbers'!AG62+('underlying numbers'!AF62-'underlying numbers'!AG62)*'numbers and coverage by AT'!$C$4</f>
        <v>3630.5001460000003</v>
      </c>
    </row>
    <row r="63" spans="1:33" x14ac:dyDescent="0.25">
      <c r="A63" t="s">
        <v>145</v>
      </c>
      <c r="B63" t="s">
        <v>146</v>
      </c>
      <c r="C63" t="s">
        <v>144</v>
      </c>
      <c r="D63" s="1">
        <v>3339</v>
      </c>
      <c r="E63" s="1">
        <f>('underlying numbers'!D63-'underlying numbers'!E63)*'numbers and coverage by AT'!$C$3+'underlying numbers'!E63</f>
        <v>3023.5260999999987</v>
      </c>
      <c r="F63" s="1">
        <f>'underlying numbers'!F63+('underlying numbers'!E63-'underlying numbers'!F63)*'numbers and coverage by AT'!$C$4</f>
        <v>2744.6924999999992</v>
      </c>
      <c r="G63" s="1">
        <v>3199</v>
      </c>
      <c r="H63" s="1">
        <f>('underlying numbers'!G63-'underlying numbers'!H63)*'numbers and coverage by AT'!$C$3+'underlying numbers'!H63</f>
        <v>2931.1533999999992</v>
      </c>
      <c r="I63" s="1">
        <f>'underlying numbers'!I63+('underlying numbers'!H63-'underlying numbers'!I63)*'numbers and coverage by AT'!$C$4</f>
        <v>2674.1969999999992</v>
      </c>
      <c r="J63" s="1">
        <v>3248</v>
      </c>
      <c r="K63" s="1">
        <f>('underlying numbers'!J63-'underlying numbers'!K63)*'numbers and coverage by AT'!$C$3+'underlying numbers'!K63</f>
        <v>2920.2053999999998</v>
      </c>
      <c r="L63" s="1">
        <f>'underlying numbers'!L63+('underlying numbers'!K63-'underlying numbers'!L63)*'numbers and coverage by AT'!$C$4</f>
        <v>2594.2954999999993</v>
      </c>
      <c r="M63" s="1">
        <v>3159</v>
      </c>
      <c r="N63" s="1">
        <f>('underlying numbers'!M63-'underlying numbers'!N63)*'numbers and coverage by AT'!$C$3+'underlying numbers'!N63</f>
        <v>2778.7250000000004</v>
      </c>
      <c r="O63" s="1">
        <f>'underlying numbers'!O63+('underlying numbers'!N63-'underlying numbers'!O63)*'numbers and coverage by AT'!$C$4</f>
        <v>2455.1255000000006</v>
      </c>
      <c r="P63" s="1">
        <v>3056</v>
      </c>
      <c r="Q63" s="1">
        <f>('underlying numbers'!P63-'underlying numbers'!Q63)*'numbers and coverage by AT'!$C$3+'underlying numbers'!Q63</f>
        <v>2792.09994512</v>
      </c>
      <c r="R63" s="1">
        <f>'underlying numbers'!R63+('underlying numbers'!Q63-'underlying numbers'!R63)*'numbers and coverage by AT'!$C$4</f>
        <v>2462.4998936000002</v>
      </c>
      <c r="S63" s="1">
        <v>3116</v>
      </c>
      <c r="T63" s="1">
        <f>('underlying numbers'!S63-'underlying numbers'!T63)*'numbers and coverage by AT'!$C$3+'underlying numbers'!T63</f>
        <v>2752.6999823599999</v>
      </c>
      <c r="U63" s="1">
        <f>'underlying numbers'!U63+('underlying numbers'!T63-'underlying numbers'!U63)*'numbers and coverage by AT'!$C$4</f>
        <v>2494.4999337999998</v>
      </c>
      <c r="V63" s="1">
        <v>3298</v>
      </c>
      <c r="W63" s="1">
        <f>('underlying numbers'!V63-'underlying numbers'!W63)*'numbers and coverage by AT'!$C$3+'underlying numbers'!W63</f>
        <v>3027.80007084</v>
      </c>
      <c r="X63" s="1">
        <f>'underlying numbers'!X63+('underlying numbers'!W63-'underlying numbers'!X63)*'numbers and coverage by AT'!$C$4</f>
        <v>2779.0001711000004</v>
      </c>
      <c r="Y63" s="1">
        <v>3250</v>
      </c>
      <c r="Z63" s="1">
        <f>('underlying numbers'!Y63-'underlying numbers'!Z63)*'numbers and coverage by AT'!$C$3+'underlying numbers'!Z63</f>
        <v>2982.5999124999998</v>
      </c>
      <c r="AA63" s="1">
        <f>'underlying numbers'!AA63+('underlying numbers'!Z63-'underlying numbers'!AA63)*'numbers and coverage by AT'!$C$4</f>
        <v>2778.4999124999999</v>
      </c>
      <c r="AB63" s="1">
        <v>3441</v>
      </c>
      <c r="AC63" s="1">
        <f>('underlying numbers'!AB63-'underlying numbers'!AC63)*'numbers and coverage by AT'!$C$3+'underlying numbers'!AC63</f>
        <v>3172.1999191499999</v>
      </c>
      <c r="AD63" s="1">
        <f>'underlying numbers'!AD63+('underlying numbers'!AC63-'underlying numbers'!AD63)*'numbers and coverage by AT'!$C$4</f>
        <v>2996.0000731499999</v>
      </c>
      <c r="AE63" s="1">
        <v>3603</v>
      </c>
      <c r="AF63" s="1">
        <f>('underlying numbers'!AE63-'underlying numbers'!AF63)*'numbers and coverage by AT'!$C$3+'underlying numbers'!AF63</f>
        <v>3368.49993399</v>
      </c>
      <c r="AG63" s="1">
        <f>'underlying numbers'!AG63+('underlying numbers'!AF63-'underlying numbers'!AG63)*'numbers and coverage by AT'!$C$4</f>
        <v>3188.9999872500002</v>
      </c>
    </row>
    <row r="64" spans="1:33" x14ac:dyDescent="0.25">
      <c r="A64" t="s">
        <v>147</v>
      </c>
      <c r="B64" t="s">
        <v>148</v>
      </c>
      <c r="C64" t="s">
        <v>144</v>
      </c>
      <c r="D64" s="1">
        <v>3474</v>
      </c>
      <c r="E64" s="1">
        <f>('underlying numbers'!D64-'underlying numbers'!E64)*'numbers and coverage by AT'!$C$3+'underlying numbers'!E64</f>
        <v>3091.2582000000007</v>
      </c>
      <c r="F64" s="1">
        <f>'underlying numbers'!F64+('underlying numbers'!E64-'underlying numbers'!F64)*'numbers and coverage by AT'!$C$4</f>
        <v>2692.527000000001</v>
      </c>
      <c r="G64" s="1">
        <v>3205</v>
      </c>
      <c r="H64" s="1">
        <f>('underlying numbers'!G64-'underlying numbers'!H64)*'numbers and coverage by AT'!$C$3+'underlying numbers'!H64</f>
        <v>2846.7463000000007</v>
      </c>
      <c r="I64" s="1">
        <f>'underlying numbers'!I64+('underlying numbers'!H64-'underlying numbers'!I64)*'numbers and coverage by AT'!$C$4</f>
        <v>2548.9260000000008</v>
      </c>
      <c r="J64" s="1">
        <v>3187</v>
      </c>
      <c r="K64" s="1">
        <f>('underlying numbers'!J64-'underlying numbers'!K64)*'numbers and coverage by AT'!$C$3+'underlying numbers'!K64</f>
        <v>2817.4139999999989</v>
      </c>
      <c r="L64" s="1">
        <f>'underlying numbers'!L64+('underlying numbers'!K64-'underlying numbers'!L64)*'numbers and coverage by AT'!$C$4</f>
        <v>2529.6669999999986</v>
      </c>
      <c r="M64" s="1">
        <v>3306</v>
      </c>
      <c r="N64" s="1">
        <f>('underlying numbers'!M64-'underlying numbers'!N64)*'numbers and coverage by AT'!$C$3+'underlying numbers'!N64</f>
        <v>2807.4411</v>
      </c>
      <c r="O64" s="1">
        <f>'underlying numbers'!O64+('underlying numbers'!N64-'underlying numbers'!O64)*'numbers and coverage by AT'!$C$4</f>
        <v>2521.8705</v>
      </c>
      <c r="P64" s="1">
        <v>3119</v>
      </c>
      <c r="Q64" s="1">
        <f>('underlying numbers'!P64-'underlying numbers'!Q64)*'numbers and coverage by AT'!$C$3+'underlying numbers'!Q64</f>
        <v>2734.6999006000001</v>
      </c>
      <c r="R64" s="1">
        <f>'underlying numbers'!R64+('underlying numbers'!Q64-'underlying numbers'!R64)*'numbers and coverage by AT'!$C$4</f>
        <v>2463.49988755</v>
      </c>
      <c r="S64" s="1">
        <v>3222</v>
      </c>
      <c r="T64" s="1">
        <f>('underlying numbers'!S64-'underlying numbers'!T64)*'numbers and coverage by AT'!$C$3+'underlying numbers'!T64</f>
        <v>2841.9001444800001</v>
      </c>
      <c r="U64" s="1">
        <f>'underlying numbers'!U64+('underlying numbers'!T64-'underlying numbers'!U64)*'numbers and coverage by AT'!$C$4</f>
        <v>2537.0002224</v>
      </c>
      <c r="V64" s="1">
        <v>3325</v>
      </c>
      <c r="W64" s="1">
        <f>('underlying numbers'!V64-'underlying numbers'!W64)*'numbers and coverage by AT'!$C$3+'underlying numbers'!W64</f>
        <v>2965.1999212499995</v>
      </c>
      <c r="X64" s="1">
        <f>'underlying numbers'!X64+('underlying numbers'!W64-'underlying numbers'!X64)*'numbers and coverage by AT'!$C$4</f>
        <v>2675.0000725</v>
      </c>
      <c r="Y64" s="1">
        <v>3442</v>
      </c>
      <c r="Z64" s="1">
        <f>('underlying numbers'!Y64-'underlying numbers'!Z64)*'numbers and coverage by AT'!$C$3+'underlying numbers'!Z64</f>
        <v>3146.6000908599999</v>
      </c>
      <c r="AA64" s="1">
        <f>'underlying numbers'!AA64+('underlying numbers'!Z64-'underlying numbers'!AA64)*'numbers and coverage by AT'!$C$4</f>
        <v>2894.0000405000001</v>
      </c>
      <c r="AB64" s="1">
        <v>3436</v>
      </c>
      <c r="AC64" s="1">
        <f>('underlying numbers'!AB64-'underlying numbers'!AC64)*'numbers and coverage by AT'!$C$3+'underlying numbers'!AC64</f>
        <v>3172.7999260799998</v>
      </c>
      <c r="AD64" s="1">
        <f>'underlying numbers'!AD64+('underlying numbers'!AC64-'underlying numbers'!AD64)*'numbers and coverage by AT'!$C$4</f>
        <v>2959.4999868</v>
      </c>
      <c r="AE64" s="1">
        <v>3518</v>
      </c>
      <c r="AF64" s="1">
        <f>('underlying numbers'!AE64-'underlying numbers'!AF64)*'numbers and coverage by AT'!$C$3+'underlying numbers'!AF64</f>
        <v>3319.9000831599997</v>
      </c>
      <c r="AG64" s="1">
        <f>'underlying numbers'!AG64+('underlying numbers'!AF64-'underlying numbers'!AG64)*'numbers and coverage by AT'!$C$4</f>
        <v>3150.5000454999999</v>
      </c>
    </row>
    <row r="65" spans="1:33" x14ac:dyDescent="0.25">
      <c r="A65" t="s">
        <v>149</v>
      </c>
      <c r="B65" t="s">
        <v>150</v>
      </c>
      <c r="C65" t="s">
        <v>144</v>
      </c>
      <c r="D65" s="1">
        <v>4022</v>
      </c>
      <c r="E65" s="1">
        <f>('underlying numbers'!D65-'underlying numbers'!E65)*'numbers and coverage by AT'!$C$3+'underlying numbers'!E65</f>
        <v>3844.6088</v>
      </c>
      <c r="F65" s="1">
        <f>'underlying numbers'!F65+('underlying numbers'!E65-'underlying numbers'!F65)*'numbers and coverage by AT'!$C$4</f>
        <v>3603.6690000000008</v>
      </c>
      <c r="G65" s="1">
        <v>4298</v>
      </c>
      <c r="H65" s="1">
        <f>('underlying numbers'!G65-'underlying numbers'!H65)*'numbers and coverage by AT'!$C$3+'underlying numbers'!H65</f>
        <v>4061.4392000000003</v>
      </c>
      <c r="I65" s="1">
        <f>'underlying numbers'!I65+('underlying numbers'!H65-'underlying numbers'!I65)*'numbers and coverage by AT'!$C$4</f>
        <v>3900.8249999999998</v>
      </c>
      <c r="J65" s="1">
        <v>4147</v>
      </c>
      <c r="K65" s="1">
        <f>('underlying numbers'!J65-'underlying numbers'!K65)*'numbers and coverage by AT'!$C$3+'underlying numbers'!K65</f>
        <v>3835.6581999999985</v>
      </c>
      <c r="L65" s="1">
        <f>'underlying numbers'!L65+('underlying numbers'!K65-'underlying numbers'!L65)*'numbers and coverage by AT'!$C$4</f>
        <v>3682.3154999999983</v>
      </c>
      <c r="M65" s="1">
        <v>4292</v>
      </c>
      <c r="N65" s="1">
        <f>('underlying numbers'!M65-'underlying numbers'!N65)*'numbers and coverage by AT'!$C$3+'underlying numbers'!N65</f>
        <v>3876.6192999999994</v>
      </c>
      <c r="O65" s="1">
        <f>'underlying numbers'!O65+('underlying numbers'!N65-'underlying numbers'!O65)*'numbers and coverage by AT'!$C$4</f>
        <v>3565.9745000000003</v>
      </c>
      <c r="P65" s="1">
        <v>4117</v>
      </c>
      <c r="Q65" s="1">
        <f>('underlying numbers'!P65-'underlying numbers'!Q65)*'numbers and coverage by AT'!$C$3+'underlying numbers'!Q65</f>
        <v>3627.6997785899994</v>
      </c>
      <c r="R65" s="1">
        <f>'underlying numbers'!R65+('underlying numbers'!Q65-'underlying numbers'!R65)*'numbers and coverage by AT'!$C$4</f>
        <v>3342.4998733499997</v>
      </c>
      <c r="S65" s="1">
        <v>3776</v>
      </c>
      <c r="T65" s="1">
        <f>('underlying numbers'!S65-'underlying numbers'!T65)*'numbers and coverage by AT'!$C$3+'underlying numbers'!T65</f>
        <v>3349.7002105600004</v>
      </c>
      <c r="U65" s="1">
        <f>'underlying numbers'!U65+('underlying numbers'!T65-'underlying numbers'!U65)*'numbers and coverage by AT'!$C$4</f>
        <v>3068</v>
      </c>
      <c r="V65" s="1">
        <v>3870</v>
      </c>
      <c r="W65" s="1">
        <f>('underlying numbers'!V65-'underlying numbers'!W65)*'numbers and coverage by AT'!$C$3+'underlying numbers'!W65</f>
        <v>3514.3998641999997</v>
      </c>
      <c r="X65" s="1">
        <f>'underlying numbers'!X65+('underlying numbers'!W65-'underlying numbers'!X65)*'numbers and coverage by AT'!$C$4</f>
        <v>3292.4998304999999</v>
      </c>
      <c r="Y65" s="1">
        <v>4283</v>
      </c>
      <c r="Z65" s="1">
        <f>('underlying numbers'!Y65-'underlying numbers'!Z65)*'numbers and coverage by AT'!$C$3+'underlying numbers'!Z65</f>
        <v>3944.20000931</v>
      </c>
      <c r="AA65" s="1">
        <f>'underlying numbers'!AA65+('underlying numbers'!Z65-'underlying numbers'!AA65)*'numbers and coverage by AT'!$C$4</f>
        <v>3730.0000267000005</v>
      </c>
      <c r="AB65" s="1">
        <v>4299</v>
      </c>
      <c r="AC65" s="1">
        <f>('underlying numbers'!AB65-'underlying numbers'!AC65)*'numbers and coverage by AT'!$C$3+'underlying numbers'!AC65</f>
        <v>3970.6998146399997</v>
      </c>
      <c r="AD65" s="1">
        <f>'underlying numbers'!AD65+('underlying numbers'!AC65-'underlying numbers'!AD65)*'numbers and coverage by AT'!$C$4</f>
        <v>3750.9998065499994</v>
      </c>
      <c r="AE65" s="1">
        <v>4218</v>
      </c>
      <c r="AF65" s="1">
        <f>('underlying numbers'!AE65-'underlying numbers'!AF65)*'numbers and coverage by AT'!$C$3+'underlying numbers'!AF65</f>
        <v>3903.00009744</v>
      </c>
      <c r="AG65" s="1">
        <f>'underlying numbers'!AG65+('underlying numbers'!AF65-'underlying numbers'!AG65)*'numbers and coverage by AT'!$C$4</f>
        <v>3699.5000301</v>
      </c>
    </row>
    <row r="66" spans="1:33" x14ac:dyDescent="0.25">
      <c r="A66" t="s">
        <v>151</v>
      </c>
      <c r="B66" t="s">
        <v>152</v>
      </c>
      <c r="C66" t="s">
        <v>144</v>
      </c>
      <c r="D66" s="1">
        <v>4112</v>
      </c>
      <c r="E66" s="1">
        <f>('underlying numbers'!D66-'underlying numbers'!E66)*'numbers and coverage by AT'!$C$3+'underlying numbers'!E66</f>
        <v>3895.4676000000004</v>
      </c>
      <c r="F66" s="1">
        <f>'underlying numbers'!F66+('underlying numbers'!E66-'underlying numbers'!F66)*'numbers and coverage by AT'!$C$4</f>
        <v>3507.7530000000006</v>
      </c>
      <c r="G66" s="1">
        <v>5056</v>
      </c>
      <c r="H66" s="1">
        <f>('underlying numbers'!G66-'underlying numbers'!H66)*'numbers and coverage by AT'!$C$3+'underlying numbers'!H66</f>
        <v>4715.8895999999995</v>
      </c>
      <c r="I66" s="1">
        <f>'underlying numbers'!I66+('underlying numbers'!H66-'underlying numbers'!I66)*'numbers and coverage by AT'!$C$4</f>
        <v>4214.6164999999983</v>
      </c>
      <c r="J66" s="1">
        <v>4835</v>
      </c>
      <c r="K66" s="1">
        <f>('underlying numbers'!J66-'underlying numbers'!K66)*'numbers and coverage by AT'!$C$3+'underlying numbers'!K66</f>
        <v>4369.1696000000011</v>
      </c>
      <c r="L66" s="1">
        <f>'underlying numbers'!L66+('underlying numbers'!K66-'underlying numbers'!L66)*'numbers and coverage by AT'!$C$4</f>
        <v>3794.2090000000017</v>
      </c>
      <c r="M66" s="1">
        <v>4711</v>
      </c>
      <c r="N66" s="1">
        <f>('underlying numbers'!M66-'underlying numbers'!N66)*'numbers and coverage by AT'!$C$3+'underlying numbers'!N66</f>
        <v>4197.7978000000003</v>
      </c>
      <c r="O66" s="1">
        <f>'underlying numbers'!O66+('underlying numbers'!N66-'underlying numbers'!O66)*'numbers and coverage by AT'!$C$4</f>
        <v>3615.5055000000002</v>
      </c>
      <c r="P66" s="1">
        <v>4915</v>
      </c>
      <c r="Q66" s="1">
        <f>('underlying numbers'!P66-'underlying numbers'!Q66)*'numbers and coverage by AT'!$C$3+'underlying numbers'!Q66</f>
        <v>4287.1001487500007</v>
      </c>
      <c r="R66" s="1">
        <f>'underlying numbers'!R66+('underlying numbers'!Q66-'underlying numbers'!R66)*'numbers and coverage by AT'!$C$4</f>
        <v>3737.0000782500001</v>
      </c>
      <c r="S66" s="1">
        <v>4912</v>
      </c>
      <c r="T66" s="1">
        <f>('underlying numbers'!S66-'underlying numbers'!T66)*'numbers and coverage by AT'!$C$3+'underlying numbers'!T66</f>
        <v>4381.4002094400003</v>
      </c>
      <c r="U66" s="1">
        <f>'underlying numbers'!U66+('underlying numbers'!T66-'underlying numbers'!U66)*'numbers and coverage by AT'!$C$4</f>
        <v>3874.5001311999999</v>
      </c>
      <c r="V66" s="1">
        <v>5255</v>
      </c>
      <c r="W66" s="1">
        <f>('underlying numbers'!V66-'underlying numbers'!W66)*'numbers and coverage by AT'!$C$3+'underlying numbers'!W66</f>
        <v>4757.2996856999998</v>
      </c>
      <c r="X66" s="1">
        <f>'underlying numbers'!X66+('underlying numbers'!W66-'underlying numbers'!X66)*'numbers and coverage by AT'!$C$4</f>
        <v>4288.4998745000003</v>
      </c>
      <c r="Y66" s="1">
        <v>5204</v>
      </c>
      <c r="Z66" s="1">
        <f>('underlying numbers'!Y66-'underlying numbers'!Z66)*'numbers and coverage by AT'!$C$3+'underlying numbers'!Z66</f>
        <v>4857.5001425199998</v>
      </c>
      <c r="AA66" s="1">
        <f>'underlying numbers'!AA66+('underlying numbers'!Z66-'underlying numbers'!AA66)*'numbers and coverage by AT'!$C$4</f>
        <v>4515.5001317999995</v>
      </c>
      <c r="AB66" s="1">
        <v>5336</v>
      </c>
      <c r="AC66" s="1">
        <f>('underlying numbers'!AB66-'underlying numbers'!AC66)*'numbers and coverage by AT'!$C$3+'underlying numbers'!AC66</f>
        <v>5002.1000134400001</v>
      </c>
      <c r="AD66" s="1">
        <f>'underlying numbers'!AD66+('underlying numbers'!AC66-'underlying numbers'!AD66)*'numbers and coverage by AT'!$C$4</f>
        <v>4737.0001164000005</v>
      </c>
      <c r="AE66" s="1">
        <v>5510</v>
      </c>
      <c r="AF66" s="1">
        <f>('underlying numbers'!AE66-'underlying numbers'!AF66)*'numbers and coverage by AT'!$C$3+'underlying numbers'!AF66</f>
        <v>5203.3997417</v>
      </c>
      <c r="AG66" s="1">
        <f>'underlying numbers'!AG66+('underlying numbers'!AF66-'underlying numbers'!AG66)*'numbers and coverage by AT'!$C$4</f>
        <v>4930.4998004999998</v>
      </c>
    </row>
    <row r="67" spans="1:33" s="4" customFormat="1" x14ac:dyDescent="0.25">
      <c r="A67" s="4" t="s">
        <v>444</v>
      </c>
      <c r="B67" s="4" t="s">
        <v>433</v>
      </c>
      <c r="C67" t="s">
        <v>144</v>
      </c>
      <c r="D67" s="5">
        <f>SUM(D62:D66)</f>
        <v>19006</v>
      </c>
      <c r="E67" s="1">
        <f>('underlying numbers'!D67-'underlying numbers'!E67)*'numbers and coverage by AT'!$C$3+'underlying numbers'!E67</f>
        <v>17675.600299999998</v>
      </c>
      <c r="F67" s="1">
        <f>'underlying numbers'!F67+('underlying numbers'!E67-'underlying numbers'!F67)*'numbers and coverage by AT'!$C$4</f>
        <v>16031.257500000003</v>
      </c>
      <c r="G67" s="5">
        <f t="shared" ref="G67:AE67" si="10">SUM(G62:G66)</f>
        <v>19625</v>
      </c>
      <c r="H67" s="1">
        <f>('underlying numbers'!G67-'underlying numbers'!H67)*'numbers and coverage by AT'!$C$3+'underlying numbers'!H67</f>
        <v>18167.901699999999</v>
      </c>
      <c r="I67" s="1">
        <f>'underlying numbers'!I67+('underlying numbers'!H67-'underlying numbers'!I67)*'numbers and coverage by AT'!$C$4</f>
        <v>16588.819999999996</v>
      </c>
      <c r="J67" s="5">
        <f t="shared" si="10"/>
        <v>19228</v>
      </c>
      <c r="K67" s="1">
        <f>('underlying numbers'!J67-'underlying numbers'!K67)*'numbers and coverage by AT'!$C$3+'underlying numbers'!K67</f>
        <v>17416.455299999998</v>
      </c>
      <c r="L67" s="1">
        <f>'underlying numbers'!L67+('underlying numbers'!K67-'underlying numbers'!L67)*'numbers and coverage by AT'!$C$4</f>
        <v>15665.883499999996</v>
      </c>
      <c r="M67" s="5">
        <f t="shared" si="10"/>
        <v>19109</v>
      </c>
      <c r="N67" s="1">
        <f>('underlying numbers'!M67-'underlying numbers'!N67)*'numbers and coverage by AT'!$C$3+'underlying numbers'!N67</f>
        <v>16874.341</v>
      </c>
      <c r="O67" s="1">
        <f>'underlying numbers'!O67+('underlying numbers'!N67-'underlying numbers'!O67)*'numbers and coverage by AT'!$C$4</f>
        <v>14952.278</v>
      </c>
      <c r="P67" s="5">
        <f t="shared" si="10"/>
        <v>18933</v>
      </c>
      <c r="Q67" s="1">
        <f>('underlying numbers'!P67-'underlying numbers'!Q67)*'numbers and coverage by AT'!$C$3+'underlying numbers'!Q67</f>
        <v>16737.099670580003</v>
      </c>
      <c r="R67" s="1">
        <f>'underlying numbers'!R67+('underlying numbers'!Q67-'underlying numbers'!R67)*'numbers and coverage by AT'!$C$4</f>
        <v>14920.499690550001</v>
      </c>
      <c r="S67" s="5">
        <f t="shared" si="10"/>
        <v>18695</v>
      </c>
      <c r="T67" s="1">
        <f>('underlying numbers'!S67-'underlying numbers'!T67)*'numbers and coverage by AT'!$C$3+'underlying numbers'!T67</f>
        <v>16596.400621109999</v>
      </c>
      <c r="U67" s="1">
        <f>'underlying numbers'!U67+('underlying numbers'!T67-'underlying numbers'!U67)*'numbers and coverage by AT'!$C$4</f>
        <v>14928.0002434</v>
      </c>
      <c r="V67" s="5">
        <f t="shared" si="10"/>
        <v>19501</v>
      </c>
      <c r="W67" s="1">
        <f>('underlying numbers'!V67-'underlying numbers'!W67)*'numbers and coverage by AT'!$C$3+'underlying numbers'!W67</f>
        <v>17669.0993973</v>
      </c>
      <c r="X67" s="1">
        <f>'underlying numbers'!X67+('underlying numbers'!W67-'underlying numbers'!X67)*'numbers and coverage by AT'!$C$4</f>
        <v>16139.499938299999</v>
      </c>
      <c r="Y67" s="5">
        <f t="shared" si="10"/>
        <v>19947</v>
      </c>
      <c r="Z67" s="1">
        <f>('underlying numbers'!Y67-'underlying numbers'!Z67)*'numbers and coverage by AT'!$C$3+'underlying numbers'!Z67</f>
        <v>18418.20016919</v>
      </c>
      <c r="AA67" s="1">
        <f>'underlying numbers'!AA67+('underlying numbers'!Z67-'underlying numbers'!AA67)*'numbers and coverage by AT'!$C$4</f>
        <v>17181.000128700001</v>
      </c>
      <c r="AB67" s="5">
        <f t="shared" si="10"/>
        <v>20288</v>
      </c>
      <c r="AC67" s="1">
        <f>('underlying numbers'!AB67-'underlying numbers'!AC67)*'numbers and coverage by AT'!$C$3+'underlying numbers'!AC67</f>
        <v>18841.099709149999</v>
      </c>
      <c r="AD67" s="1">
        <f>'underlying numbers'!AD67+('underlying numbers'!AC67-'underlying numbers'!AD67)*'numbers and coverage by AT'!$C$4</f>
        <v>17782.9998581</v>
      </c>
      <c r="AE67" s="5">
        <f t="shared" si="10"/>
        <v>20889</v>
      </c>
      <c r="AF67" s="1">
        <f>('underlying numbers'!AE67-'underlying numbers'!AF67)*'numbers and coverage by AT'!$C$3+'underlying numbers'!AF67</f>
        <v>19612.200057890001</v>
      </c>
      <c r="AG67" s="1">
        <f>'underlying numbers'!AG67+('underlying numbers'!AF67-'underlying numbers'!AG67)*'numbers and coverage by AT'!$C$4</f>
        <v>18600.000009349998</v>
      </c>
    </row>
    <row r="68" spans="1:33" x14ac:dyDescent="0.25">
      <c r="A68" t="s">
        <v>153</v>
      </c>
      <c r="B68" t="s">
        <v>154</v>
      </c>
      <c r="C68" t="s">
        <v>155</v>
      </c>
      <c r="D68" s="1">
        <v>2609</v>
      </c>
      <c r="E68" s="1">
        <f>('underlying numbers'!D68-'underlying numbers'!E68)*'numbers and coverage by AT'!$C$3+'underlying numbers'!E68</f>
        <v>2490.2905000000001</v>
      </c>
      <c r="F68" s="1">
        <f>'underlying numbers'!F68+('underlying numbers'!E68-'underlying numbers'!F68)*'numbers and coverage by AT'!$C$4</f>
        <v>2264.6120000000001</v>
      </c>
      <c r="G68" s="1">
        <v>2839</v>
      </c>
      <c r="H68" s="1">
        <f>('underlying numbers'!G68-'underlying numbers'!H68)*'numbers and coverage by AT'!$C$3+'underlying numbers'!H68</f>
        <v>2685.9778999999999</v>
      </c>
      <c r="I68" s="1">
        <f>'underlying numbers'!I68+('underlying numbers'!H68-'underlying numbers'!I68)*'numbers and coverage by AT'!$C$4</f>
        <v>2406.0524999999998</v>
      </c>
      <c r="J68" s="1">
        <v>2406</v>
      </c>
      <c r="K68" s="1">
        <f>('underlying numbers'!J68-'underlying numbers'!K68)*'numbers and coverage by AT'!$C$3+'underlying numbers'!K68</f>
        <v>2267.8955999999998</v>
      </c>
      <c r="L68" s="1">
        <f>'underlying numbers'!L68+('underlying numbers'!K68-'underlying numbers'!L68)*'numbers and coverage by AT'!$C$4</f>
        <v>2054.7240000000002</v>
      </c>
      <c r="M68" s="1">
        <v>2458</v>
      </c>
      <c r="N68" s="1">
        <f>('underlying numbers'!M68-'underlying numbers'!N68)*'numbers and coverage by AT'!$C$3+'underlying numbers'!N68</f>
        <v>2275.6164000000003</v>
      </c>
      <c r="O68" s="1">
        <f>'underlying numbers'!O68+('underlying numbers'!N68-'underlying numbers'!O68)*'numbers and coverage by AT'!$C$4</f>
        <v>2026.6210000000001</v>
      </c>
      <c r="P68" s="1">
        <v>2494</v>
      </c>
      <c r="Q68" s="1">
        <f>('underlying numbers'!P68-'underlying numbers'!Q68)*'numbers and coverage by AT'!$C$3+'underlying numbers'!Q68</f>
        <v>2299.4000384999999</v>
      </c>
      <c r="R68" s="1">
        <f>'underlying numbers'!R68+('underlying numbers'!Q68-'underlying numbers'!R68)*'numbers and coverage by AT'!$C$4</f>
        <v>2063.5000605</v>
      </c>
      <c r="S68" s="1">
        <v>2555</v>
      </c>
      <c r="T68" s="1">
        <f>('underlying numbers'!S68-'underlying numbers'!T68)*'numbers and coverage by AT'!$C$3+'underlying numbers'!T68</f>
        <v>2395.3999832</v>
      </c>
      <c r="U68" s="1">
        <f>'underlying numbers'!U68+('underlying numbers'!T68-'underlying numbers'!U68)*'numbers and coverage by AT'!$C$4</f>
        <v>2160.49995175</v>
      </c>
      <c r="V68" s="1">
        <v>2634</v>
      </c>
      <c r="W68" s="1">
        <f>('underlying numbers'!V68-'underlying numbers'!W68)*'numbers and coverage by AT'!$C$3+'underlying numbers'!W68</f>
        <v>2496.8000763</v>
      </c>
      <c r="X68" s="1">
        <f>'underlying numbers'!X68+('underlying numbers'!W68-'underlying numbers'!X68)*'numbers and coverage by AT'!$C$4</f>
        <v>2268.4999700999997</v>
      </c>
      <c r="Y68" s="1">
        <v>2680</v>
      </c>
      <c r="Z68" s="1">
        <f>('underlying numbers'!Y68-'underlying numbers'!Z68)*'numbers and coverage by AT'!$C$3+'underlying numbers'!Z68</f>
        <v>2565.9001791999999</v>
      </c>
      <c r="AA68" s="1">
        <f>'underlying numbers'!AA68+('underlying numbers'!Z68-'underlying numbers'!AA68)*'numbers and coverage by AT'!$C$4</f>
        <v>2485.5000719999998</v>
      </c>
      <c r="AB68" s="1">
        <v>2859</v>
      </c>
      <c r="AC68" s="1">
        <f>('underlying numbers'!AB68-'underlying numbers'!AC68)*'numbers and coverage by AT'!$C$3+'underlying numbers'!AC68</f>
        <v>2805.8000424899997</v>
      </c>
      <c r="AD68" s="1">
        <f>'underlying numbers'!AD68+('underlying numbers'!AC68-'underlying numbers'!AD68)*'numbers and coverage by AT'!$C$4</f>
        <v>2750.5000922999998</v>
      </c>
      <c r="AE68" s="1">
        <v>3038</v>
      </c>
      <c r="AF68" s="1">
        <f>('underlying numbers'!AE68-'underlying numbers'!AF68)*'numbers and coverage by AT'!$C$3+'underlying numbers'!AF68</f>
        <v>2979.9000120400001</v>
      </c>
      <c r="AG68" s="1">
        <f>'underlying numbers'!AG68+('underlying numbers'!AF68-'underlying numbers'!AG68)*'numbers and coverage by AT'!$C$4</f>
        <v>2924.5000162000001</v>
      </c>
    </row>
    <row r="69" spans="1:33" x14ac:dyDescent="0.25">
      <c r="A69" t="s">
        <v>156</v>
      </c>
      <c r="B69" t="s">
        <v>157</v>
      </c>
      <c r="C69" t="s">
        <v>155</v>
      </c>
      <c r="D69" s="1">
        <v>3318</v>
      </c>
      <c r="E69" s="1">
        <f>('underlying numbers'!D69-'underlying numbers'!E69)*'numbers and coverage by AT'!$C$3+'underlying numbers'!E69</f>
        <v>3204.1925999999999</v>
      </c>
      <c r="F69" s="1">
        <f>'underlying numbers'!F69+('underlying numbers'!E69-'underlying numbers'!F69)*'numbers and coverage by AT'!$C$4</f>
        <v>2843.5259999999998</v>
      </c>
      <c r="G69" s="1">
        <v>2776</v>
      </c>
      <c r="H69" s="1">
        <f>('underlying numbers'!G69-'underlying numbers'!H69)*'numbers and coverage by AT'!$C$3+'underlying numbers'!H69</f>
        <v>2678.8399999999997</v>
      </c>
      <c r="I69" s="1">
        <f>'underlying numbers'!I69+('underlying numbers'!H69-'underlying numbers'!I69)*'numbers and coverage by AT'!$C$4</f>
        <v>2409.5680000000002</v>
      </c>
      <c r="J69" s="1">
        <v>2960</v>
      </c>
      <c r="K69" s="1">
        <f>('underlying numbers'!J69-'underlying numbers'!K69)*'numbers and coverage by AT'!$C$3+'underlying numbers'!K69</f>
        <v>2837.752</v>
      </c>
      <c r="L69" s="1">
        <f>'underlying numbers'!L69+('underlying numbers'!K69-'underlying numbers'!L69)*'numbers and coverage by AT'!$C$4</f>
        <v>2560.3999999999996</v>
      </c>
      <c r="M69" s="1">
        <v>2751</v>
      </c>
      <c r="N69" s="1">
        <f>('underlying numbers'!M69-'underlying numbers'!N69)*'numbers and coverage by AT'!$C$3+'underlying numbers'!N69</f>
        <v>2616.201</v>
      </c>
      <c r="O69" s="1">
        <f>'underlying numbers'!O69+('underlying numbers'!N69-'underlying numbers'!O69)*'numbers and coverage by AT'!$C$4</f>
        <v>2376.8640000000005</v>
      </c>
      <c r="P69" s="1">
        <v>2720</v>
      </c>
      <c r="Q69" s="1">
        <f>('underlying numbers'!P69-'underlying numbers'!Q69)*'numbers and coverage by AT'!$C$3+'underlying numbers'!Q69</f>
        <v>2606.6000448000004</v>
      </c>
      <c r="R69" s="1">
        <f>'underlying numbers'!R69+('underlying numbers'!Q69-'underlying numbers'!R69)*'numbers and coverage by AT'!$C$4</f>
        <v>2408.5001600000001</v>
      </c>
      <c r="S69" s="1">
        <v>2840</v>
      </c>
      <c r="T69" s="1">
        <f>('underlying numbers'!S69-'underlying numbers'!T69)*'numbers and coverage by AT'!$C$3+'underlying numbers'!T69</f>
        <v>2732.9000784</v>
      </c>
      <c r="U69" s="1">
        <f>'underlying numbers'!U69+('underlying numbers'!T69-'underlying numbers'!U69)*'numbers and coverage by AT'!$C$4</f>
        <v>2527.0000500000001</v>
      </c>
      <c r="V69" s="1">
        <v>3099</v>
      </c>
      <c r="W69" s="1">
        <f>('underlying numbers'!V69-'underlying numbers'!W69)*'numbers and coverage by AT'!$C$3+'underlying numbers'!W69</f>
        <v>2990.5000742699999</v>
      </c>
      <c r="X69" s="1">
        <f>'underlying numbers'!X69+('underlying numbers'!W69-'underlying numbers'!X69)*'numbers and coverage by AT'!$C$4</f>
        <v>2775.0000148499998</v>
      </c>
      <c r="Y69" s="1">
        <v>3087</v>
      </c>
      <c r="Z69" s="1">
        <f>('underlying numbers'!Y69-'underlying numbers'!Z69)*'numbers and coverage by AT'!$C$3+'underlying numbers'!Z69</f>
        <v>3012.80009625</v>
      </c>
      <c r="AA69" s="1">
        <f>'underlying numbers'!AA69+('underlying numbers'!Z69-'underlying numbers'!AA69)*'numbers and coverage by AT'!$C$4</f>
        <v>2846.5000105499998</v>
      </c>
      <c r="AB69" s="1">
        <v>3127</v>
      </c>
      <c r="AC69" s="1">
        <f>('underlying numbers'!AB69-'underlying numbers'!AC69)*'numbers and coverage by AT'!$C$3+'underlying numbers'!AC69</f>
        <v>3041.6000665000001</v>
      </c>
      <c r="AD69" s="1">
        <f>'underlying numbers'!AD69+('underlying numbers'!AC69-'underlying numbers'!AD69)*'numbers and coverage by AT'!$C$4</f>
        <v>2846.00011885</v>
      </c>
      <c r="AE69" s="1">
        <v>3345</v>
      </c>
      <c r="AF69" s="1">
        <f>('underlying numbers'!AE69-'underlying numbers'!AF69)*'numbers and coverage by AT'!$C$3+'underlying numbers'!AF69</f>
        <v>3261.6999667499999</v>
      </c>
      <c r="AG69" s="1">
        <f>'underlying numbers'!AG69+('underlying numbers'!AF69-'underlying numbers'!AG69)*'numbers and coverage by AT'!$C$4</f>
        <v>3104.0001089999996</v>
      </c>
    </row>
    <row r="70" spans="1:33" x14ac:dyDescent="0.25">
      <c r="A70" t="s">
        <v>158</v>
      </c>
      <c r="B70" t="s">
        <v>159</v>
      </c>
      <c r="C70" t="s">
        <v>155</v>
      </c>
      <c r="D70" s="1">
        <v>3594</v>
      </c>
      <c r="E70" s="1">
        <f>('underlying numbers'!D70-'underlying numbers'!E70)*'numbers and coverage by AT'!$C$3+'underlying numbers'!E70</f>
        <v>3443.0519999999997</v>
      </c>
      <c r="F70" s="1">
        <f>'underlying numbers'!F70+('underlying numbers'!E70-'underlying numbers'!F70)*'numbers and coverage by AT'!$C$4</f>
        <v>3189.6749999999997</v>
      </c>
      <c r="G70" s="1">
        <v>3622</v>
      </c>
      <c r="H70" s="1">
        <f>('underlying numbers'!G70-'underlying numbers'!H70)*'numbers and coverage by AT'!$C$3+'underlying numbers'!H70</f>
        <v>3454.6636000000003</v>
      </c>
      <c r="I70" s="1">
        <f>'underlying numbers'!I70+('underlying numbers'!H70-'underlying numbers'!I70)*'numbers and coverage by AT'!$C$4</f>
        <v>3221.7690000000002</v>
      </c>
      <c r="J70" s="1">
        <v>3642</v>
      </c>
      <c r="K70" s="1">
        <f>('underlying numbers'!J70-'underlying numbers'!K70)*'numbers and coverage by AT'!$C$3+'underlying numbers'!K70</f>
        <v>3450.7950000000001</v>
      </c>
      <c r="L70" s="1">
        <f>'underlying numbers'!L70+('underlying numbers'!K70-'underlying numbers'!L70)*'numbers and coverage by AT'!$C$4</f>
        <v>3215.8860000000004</v>
      </c>
      <c r="M70" s="1">
        <v>3555</v>
      </c>
      <c r="N70" s="1">
        <f>('underlying numbers'!M70-'underlying numbers'!N70)*'numbers and coverage by AT'!$C$3+'underlying numbers'!N70</f>
        <v>3318.5925000000002</v>
      </c>
      <c r="O70" s="1">
        <f>'underlying numbers'!O70+('underlying numbers'!N70-'underlying numbers'!O70)*'numbers and coverage by AT'!$C$4</f>
        <v>3075.0749999999998</v>
      </c>
      <c r="P70" s="1">
        <v>3451</v>
      </c>
      <c r="Q70" s="1">
        <f>('underlying numbers'!P70-'underlying numbers'!Q70)*'numbers and coverage by AT'!$C$3+'underlying numbers'!Q70</f>
        <v>3195.5001075200003</v>
      </c>
      <c r="R70" s="1">
        <f>'underlying numbers'!R70+('underlying numbers'!Q70-'underlying numbers'!R70)*'numbers and coverage by AT'!$C$4</f>
        <v>2962.0002020000002</v>
      </c>
      <c r="S70" s="1">
        <v>3523</v>
      </c>
      <c r="T70" s="1">
        <f>('underlying numbers'!S70-'underlying numbers'!T70)*'numbers and coverage by AT'!$C$3+'underlying numbers'!T70</f>
        <v>3312.3001151499998</v>
      </c>
      <c r="U70" s="1">
        <f>'underlying numbers'!U70+('underlying numbers'!T70-'underlying numbers'!U70)*'numbers and coverage by AT'!$C$4</f>
        <v>3065.5000492999998</v>
      </c>
      <c r="V70" s="1">
        <v>3499</v>
      </c>
      <c r="W70" s="1">
        <f>('underlying numbers'!V70-'underlying numbers'!W70)*'numbers and coverage by AT'!$C$3+'underlying numbers'!W70</f>
        <v>3316.3000998899997</v>
      </c>
      <c r="X70" s="1">
        <f>'underlying numbers'!X70+('underlying numbers'!W70-'underlying numbers'!X70)*'numbers and coverage by AT'!$C$4</f>
        <v>3083.5000481999996</v>
      </c>
      <c r="Y70" s="1">
        <v>3671</v>
      </c>
      <c r="Z70" s="1">
        <f>('underlying numbers'!Y70-'underlying numbers'!Z70)*'numbers and coverage by AT'!$C$3+'underlying numbers'!Z70</f>
        <v>3512.8000170799996</v>
      </c>
      <c r="AA70" s="1">
        <f>'underlying numbers'!AA70+('underlying numbers'!Z70-'underlying numbers'!AA70)*'numbers and coverage by AT'!$C$4</f>
        <v>3277.5000034999998</v>
      </c>
      <c r="AB70" s="8">
        <v>3708</v>
      </c>
      <c r="AC70" s="1">
        <f>('underlying numbers'!AB70-'underlying numbers'!AC70)*'numbers and coverage by AT'!$C$3+'underlying numbers'!AC70</f>
        <v>3555.4</v>
      </c>
      <c r="AD70" s="1">
        <f>'underlying numbers'!AD70+('underlying numbers'!AC70-'underlying numbers'!AD70)*'numbers and coverage by AT'!$C$4</f>
        <v>3370</v>
      </c>
      <c r="AE70" s="1">
        <v>3679</v>
      </c>
      <c r="AF70" s="1">
        <f>('underlying numbers'!AE70-'underlying numbers'!AF70)*'numbers and coverage by AT'!$C$3+'underlying numbers'!AF70</f>
        <v>3568.3998785499998</v>
      </c>
      <c r="AG70" s="1">
        <f>'underlying numbers'!AG70+('underlying numbers'!AF70-'underlying numbers'!AG70)*'numbers and coverage by AT'!$C$4</f>
        <v>3417.9997832499998</v>
      </c>
    </row>
    <row r="71" spans="1:33" x14ac:dyDescent="0.25">
      <c r="A71" t="s">
        <v>160</v>
      </c>
      <c r="B71" t="s">
        <v>161</v>
      </c>
      <c r="C71" t="s">
        <v>155</v>
      </c>
      <c r="D71" s="1">
        <v>3443</v>
      </c>
      <c r="E71" s="1">
        <f>('underlying numbers'!D71-'underlying numbers'!E71)*'numbers and coverage by AT'!$C$3+'underlying numbers'!E71</f>
        <v>3334.5455000000002</v>
      </c>
      <c r="F71" s="1">
        <f>'underlying numbers'!F71+('underlying numbers'!E71-'underlying numbers'!F71)*'numbers and coverage by AT'!$C$4</f>
        <v>3060.8270000000002</v>
      </c>
      <c r="G71" s="1">
        <v>3394</v>
      </c>
      <c r="H71" s="1">
        <f>('underlying numbers'!G71-'underlying numbers'!H71)*'numbers and coverage by AT'!$C$3+'underlying numbers'!H71</f>
        <v>3282.3373999999999</v>
      </c>
      <c r="I71" s="1">
        <f>'underlying numbers'!I71+('underlying numbers'!H71-'underlying numbers'!I71)*'numbers and coverage by AT'!$C$4</f>
        <v>3037.63</v>
      </c>
      <c r="J71" s="1">
        <v>3352</v>
      </c>
      <c r="K71" s="1">
        <f>('underlying numbers'!J71-'underlying numbers'!K71)*'numbers and coverage by AT'!$C$3+'underlying numbers'!K71</f>
        <v>3206.5232000000001</v>
      </c>
      <c r="L71" s="1">
        <f>'underlying numbers'!L71+('underlying numbers'!K71-'underlying numbers'!L71)*'numbers and coverage by AT'!$C$4</f>
        <v>2958.14</v>
      </c>
      <c r="M71" s="1">
        <v>3197</v>
      </c>
      <c r="N71" s="1">
        <f>('underlying numbers'!M71-'underlying numbers'!N71)*'numbers and coverage by AT'!$C$3+'underlying numbers'!N71</f>
        <v>3033.6333</v>
      </c>
      <c r="O71" s="1">
        <f>'underlying numbers'!O71+('underlying numbers'!N71-'underlying numbers'!O71)*'numbers and coverage by AT'!$C$4</f>
        <v>2800.5720000000001</v>
      </c>
      <c r="P71" s="1">
        <v>3322</v>
      </c>
      <c r="Q71" s="1">
        <f>('underlying numbers'!P71-'underlying numbers'!Q71)*'numbers and coverage by AT'!$C$3+'underlying numbers'!Q71</f>
        <v>3128.7999544999998</v>
      </c>
      <c r="R71" s="1">
        <f>'underlying numbers'!R71+('underlying numbers'!Q71-'underlying numbers'!R71)*'numbers and coverage by AT'!$C$4</f>
        <v>2906.5000195000002</v>
      </c>
      <c r="S71" s="1">
        <v>3270</v>
      </c>
      <c r="T71" s="1">
        <f>('underlying numbers'!S71-'underlying numbers'!T71)*'numbers and coverage by AT'!$C$3+'underlying numbers'!T71</f>
        <v>3144.6999111</v>
      </c>
      <c r="U71" s="1">
        <f>'underlying numbers'!U71+('underlying numbers'!T71-'underlying numbers'!U71)*'numbers and coverage by AT'!$C$4</f>
        <v>2930.9999174999998</v>
      </c>
      <c r="V71" s="1">
        <v>3554</v>
      </c>
      <c r="W71" s="1">
        <f>('underlying numbers'!V71-'underlying numbers'!W71)*'numbers and coverage by AT'!$C$3+'underlying numbers'!W71</f>
        <v>3423.7999918800001</v>
      </c>
      <c r="X71" s="1">
        <f>'underlying numbers'!X71+('underlying numbers'!W71-'underlying numbers'!X71)*'numbers and coverage by AT'!$C$4</f>
        <v>3214.4998851999999</v>
      </c>
      <c r="Y71" s="1">
        <v>3628</v>
      </c>
      <c r="Z71" s="1">
        <f>('underlying numbers'!Y71-'underlying numbers'!Z71)*'numbers and coverage by AT'!$C$3+'underlying numbers'!Z71</f>
        <v>3483.0998205200003</v>
      </c>
      <c r="AA71" s="1">
        <f>'underlying numbers'!AA71+('underlying numbers'!Z71-'underlying numbers'!AA71)*'numbers and coverage by AT'!$C$4</f>
        <v>3303.4998890000002</v>
      </c>
      <c r="AB71" s="1">
        <v>3813</v>
      </c>
      <c r="AC71" s="1">
        <f>('underlying numbers'!AB71-'underlying numbers'!AC71)*'numbers and coverage by AT'!$C$3+'underlying numbers'!AC71</f>
        <v>3694.69988289</v>
      </c>
      <c r="AD71" s="1">
        <f>'underlying numbers'!AD71+('underlying numbers'!AC71-'underlying numbers'!AD71)*'numbers and coverage by AT'!$C$4</f>
        <v>3534.9998894999999</v>
      </c>
      <c r="AE71" s="1">
        <v>3823</v>
      </c>
      <c r="AF71" s="1">
        <f>('underlying numbers'!AE71-'underlying numbers'!AF71)*'numbers and coverage by AT'!$C$3+'underlying numbers'!AF71</f>
        <v>3713.7998662300001</v>
      </c>
      <c r="AG71" s="1">
        <f>'underlying numbers'!AG71+('underlying numbers'!AF71-'underlying numbers'!AG71)*'numbers and coverage by AT'!$C$4</f>
        <v>3561.9999669999997</v>
      </c>
    </row>
    <row r="72" spans="1:33" x14ac:dyDescent="0.25">
      <c r="A72" t="s">
        <v>162</v>
      </c>
      <c r="B72" t="s">
        <v>163</v>
      </c>
      <c r="C72" t="s">
        <v>155</v>
      </c>
      <c r="D72" s="1">
        <v>3008</v>
      </c>
      <c r="E72" s="1">
        <f>('underlying numbers'!D72-'underlying numbers'!E72)*'numbers and coverage by AT'!$C$3+'underlying numbers'!E72</f>
        <v>2915.3535999999999</v>
      </c>
      <c r="F72" s="1">
        <f>'underlying numbers'!F72+('underlying numbers'!E72-'underlying numbers'!F72)*'numbers and coverage by AT'!$C$4</f>
        <v>2677.12</v>
      </c>
      <c r="G72" s="1">
        <v>3095</v>
      </c>
      <c r="H72" s="1">
        <f>('underlying numbers'!G72-'underlying numbers'!H72)*'numbers and coverage by AT'!$C$3+'underlying numbers'!H72</f>
        <v>2995.3409999999999</v>
      </c>
      <c r="I72" s="1">
        <f>'underlying numbers'!I72+('underlying numbers'!H72-'underlying numbers'!I72)*'numbers and coverage by AT'!$C$4</f>
        <v>2723.6</v>
      </c>
      <c r="J72" s="1">
        <v>3049</v>
      </c>
      <c r="K72" s="1">
        <f>('underlying numbers'!J72-'underlying numbers'!K72)*'numbers and coverage by AT'!$C$3+'underlying numbers'!K72</f>
        <v>2931.6134999999999</v>
      </c>
      <c r="L72" s="1">
        <f>'underlying numbers'!L72+('underlying numbers'!K72-'underlying numbers'!L72)*'numbers and coverage by AT'!$C$4</f>
        <v>2666.3505</v>
      </c>
      <c r="M72" s="1">
        <v>3014</v>
      </c>
      <c r="N72" s="1">
        <f>('underlying numbers'!M72-'underlying numbers'!N72)*'numbers and coverage by AT'!$C$3+'underlying numbers'!N72</f>
        <v>2878.9728</v>
      </c>
      <c r="O72" s="1">
        <f>'underlying numbers'!O72+('underlying numbers'!N72-'underlying numbers'!O72)*'numbers and coverage by AT'!$C$4</f>
        <v>2610.1240000000003</v>
      </c>
      <c r="P72" s="1">
        <v>3023</v>
      </c>
      <c r="Q72" s="1">
        <f>('underlying numbers'!P72-'underlying numbers'!Q72)*'numbers and coverage by AT'!$C$3+'underlying numbers'!Q72</f>
        <v>2851.5000406700001</v>
      </c>
      <c r="R72" s="1">
        <f>'underlying numbers'!R72+('underlying numbers'!Q72-'underlying numbers'!R72)*'numbers and coverage by AT'!$C$4</f>
        <v>2601.9999400500001</v>
      </c>
      <c r="S72" s="1">
        <v>3018</v>
      </c>
      <c r="T72" s="1">
        <f>('underlying numbers'!S72-'underlying numbers'!T72)*'numbers and coverage by AT'!$C$3+'underlying numbers'!T72</f>
        <v>2869.5999904800001</v>
      </c>
      <c r="U72" s="1">
        <f>'underlying numbers'!U72+('underlying numbers'!T72-'underlying numbers'!U72)*'numbers and coverage by AT'!$C$4</f>
        <v>2592.9999585</v>
      </c>
      <c r="V72" s="1">
        <v>2835</v>
      </c>
      <c r="W72" s="1">
        <f>('underlying numbers'!V72-'underlying numbers'!W72)*'numbers and coverage by AT'!$C$3+'underlying numbers'!W72</f>
        <v>2643.2000595</v>
      </c>
      <c r="X72" s="1">
        <f>'underlying numbers'!X72+('underlying numbers'!W72-'underlying numbers'!X72)*'numbers and coverage by AT'!$C$4</f>
        <v>2487.5001585</v>
      </c>
      <c r="Y72" s="1">
        <v>3095</v>
      </c>
      <c r="Z72" s="1">
        <f>('underlying numbers'!Y72-'underlying numbers'!Z72)*'numbers and coverage by AT'!$C$3+'underlying numbers'!Z72</f>
        <v>3032.0001298500001</v>
      </c>
      <c r="AA72" s="1">
        <f>'underlying numbers'!AA72+('underlying numbers'!Z72-'underlying numbers'!AA72)*'numbers and coverage by AT'!$C$4</f>
        <v>2915.0000614999999</v>
      </c>
      <c r="AB72" s="1">
        <v>3014</v>
      </c>
      <c r="AC72" s="1">
        <f>('underlying numbers'!AB72-'underlying numbers'!AC72)*'numbers and coverage by AT'!$C$3+'underlying numbers'!AC72</f>
        <v>2944.0000006999999</v>
      </c>
      <c r="AD72" s="1">
        <f>'underlying numbers'!AD72+('underlying numbers'!AC72-'underlying numbers'!AD72)*'numbers and coverage by AT'!$C$4</f>
        <v>2843.4999791</v>
      </c>
      <c r="AE72" s="1">
        <v>3071</v>
      </c>
      <c r="AF72" s="1">
        <f>('underlying numbers'!AE72-'underlying numbers'!AF72)*'numbers and coverage by AT'!$C$3+'underlying numbers'!AF72</f>
        <v>2998.89992188</v>
      </c>
      <c r="AG72" s="1">
        <f>'underlying numbers'!AG72+('underlying numbers'!AF72-'underlying numbers'!AG72)*'numbers and coverage by AT'!$C$4</f>
        <v>2901.0000349500001</v>
      </c>
    </row>
    <row r="73" spans="1:33" x14ac:dyDescent="0.25">
      <c r="A73" t="s">
        <v>164</v>
      </c>
      <c r="B73" t="s">
        <v>165</v>
      </c>
      <c r="C73" t="s">
        <v>155</v>
      </c>
      <c r="D73" s="1">
        <v>2291</v>
      </c>
      <c r="E73" s="1">
        <f>('underlying numbers'!D73-'underlying numbers'!E73)*'numbers and coverage by AT'!$C$3+'underlying numbers'!E73</f>
        <v>2210.8150000000001</v>
      </c>
      <c r="F73" s="1">
        <f>'underlying numbers'!F73+('underlying numbers'!E73-'underlying numbers'!F73)*'numbers and coverage by AT'!$C$4</f>
        <v>2037.8444999999997</v>
      </c>
      <c r="G73" s="1">
        <v>2232</v>
      </c>
      <c r="H73" s="1">
        <f>('underlying numbers'!G73-'underlying numbers'!H73)*'numbers and coverage by AT'!$C$3+'underlying numbers'!H73</f>
        <v>2163.2543999999998</v>
      </c>
      <c r="I73" s="1">
        <f>'underlying numbers'!I73+('underlying numbers'!H73-'underlying numbers'!I73)*'numbers and coverage by AT'!$C$4</f>
        <v>1993.1759999999999</v>
      </c>
      <c r="J73" s="1">
        <v>2119</v>
      </c>
      <c r="K73" s="1">
        <f>('underlying numbers'!J73-'underlying numbers'!K73)*'numbers and coverage by AT'!$C$3+'underlying numbers'!K73</f>
        <v>2032.9685999999999</v>
      </c>
      <c r="L73" s="1">
        <f>'underlying numbers'!L73+('underlying numbers'!K73-'underlying numbers'!L73)*'numbers and coverage by AT'!$C$4</f>
        <v>1855.1845000000001</v>
      </c>
      <c r="M73" s="1">
        <v>2076</v>
      </c>
      <c r="N73" s="1">
        <f>('underlying numbers'!M73-'underlying numbers'!N73)*'numbers and coverage by AT'!$C$3+'underlying numbers'!N73</f>
        <v>1961.1972000000001</v>
      </c>
      <c r="O73" s="1">
        <f>'underlying numbers'!O73+('underlying numbers'!N73-'underlying numbers'!O73)*'numbers and coverage by AT'!$C$4</f>
        <v>1789.5120000000002</v>
      </c>
      <c r="P73" s="1">
        <v>2176</v>
      </c>
      <c r="Q73" s="1">
        <f>('underlying numbers'!P73-'underlying numbers'!Q73)*'numbers and coverage by AT'!$C$3+'underlying numbers'!Q73</f>
        <v>2024.80000896</v>
      </c>
      <c r="R73" s="1">
        <f>'underlying numbers'!R73+('underlying numbers'!Q73-'underlying numbers'!R73)*'numbers and coverage by AT'!$C$4</f>
        <v>1845.5000896000001</v>
      </c>
      <c r="S73" s="1">
        <v>2400</v>
      </c>
      <c r="T73" s="1">
        <f>('underlying numbers'!S73-'underlying numbers'!T73)*'numbers and coverage by AT'!$C$3+'underlying numbers'!T73</f>
        <v>2259.3000000000002</v>
      </c>
      <c r="U73" s="1">
        <f>'underlying numbers'!U73+('underlying numbers'!T73-'underlying numbers'!U73)*'numbers and coverage by AT'!$C$4</f>
        <v>2069.5000800000003</v>
      </c>
      <c r="V73" s="1">
        <v>2326</v>
      </c>
      <c r="W73" s="1">
        <f>('underlying numbers'!V73-'underlying numbers'!W73)*'numbers and coverage by AT'!$C$3+'underlying numbers'!W73</f>
        <v>2219.6000607599999</v>
      </c>
      <c r="X73" s="1">
        <f>'underlying numbers'!X73+('underlying numbers'!W73-'underlying numbers'!X73)*'numbers and coverage by AT'!$C$4</f>
        <v>2066.5000426000001</v>
      </c>
      <c r="Y73" s="1">
        <v>2467</v>
      </c>
      <c r="Z73" s="1">
        <f>('underlying numbers'!Y73-'underlying numbers'!Z73)*'numbers and coverage by AT'!$C$3+'underlying numbers'!Z73</f>
        <v>2355.6999134799999</v>
      </c>
      <c r="AA73" s="1">
        <f>'underlying numbers'!AA73+('underlying numbers'!Z73-'underlying numbers'!AA73)*'numbers and coverage by AT'!$C$4</f>
        <v>2207.4999705</v>
      </c>
      <c r="AB73" s="1">
        <v>2582</v>
      </c>
      <c r="AC73" s="1">
        <f>('underlying numbers'!AB73-'underlying numbers'!AC73)*'numbers and coverage by AT'!$C$3+'underlying numbers'!AC73</f>
        <v>2465.8000851199999</v>
      </c>
      <c r="AD73" s="1">
        <f>'underlying numbers'!AD73+('underlying numbers'!AC73-'underlying numbers'!AD73)*'numbers and coverage by AT'!$C$4</f>
        <v>2272.5000494000001</v>
      </c>
      <c r="AE73" s="1">
        <v>2312</v>
      </c>
      <c r="AF73" s="1">
        <f>('underlying numbers'!AE73-'underlying numbers'!AF73)*'numbers and coverage by AT'!$C$3+'underlying numbers'!AF73</f>
        <v>2245.5001058399998</v>
      </c>
      <c r="AG73" s="1">
        <f>'underlying numbers'!AG73+('underlying numbers'!AF73-'underlying numbers'!AG73)*'numbers and coverage by AT'!$C$4</f>
        <v>2103.9999951999998</v>
      </c>
    </row>
    <row r="74" spans="1:33" x14ac:dyDescent="0.25">
      <c r="A74" t="s">
        <v>166</v>
      </c>
      <c r="B74" t="s">
        <v>167</v>
      </c>
      <c r="C74" t="s">
        <v>155</v>
      </c>
      <c r="D74" s="1">
        <v>3014</v>
      </c>
      <c r="E74" s="1">
        <f>('underlying numbers'!D74-'underlying numbers'!E74)*'numbers and coverage by AT'!$C$3+'underlying numbers'!E74</f>
        <v>2891.6315999999997</v>
      </c>
      <c r="F74" s="1">
        <f>'underlying numbers'!F74+('underlying numbers'!E74-'underlying numbers'!F74)*'numbers and coverage by AT'!$C$4</f>
        <v>2504.634</v>
      </c>
      <c r="G74" s="1">
        <v>3067</v>
      </c>
      <c r="H74" s="1">
        <f>('underlying numbers'!G74-'underlying numbers'!H74)*'numbers and coverage by AT'!$C$3+'underlying numbers'!H74</f>
        <v>2961.8018999999999</v>
      </c>
      <c r="I74" s="1">
        <f>'underlying numbers'!I74+('underlying numbers'!H74-'underlying numbers'!I74)*'numbers and coverage by AT'!$C$4</f>
        <v>2611.5504999999998</v>
      </c>
      <c r="J74" s="1">
        <v>2924</v>
      </c>
      <c r="K74" s="1">
        <f>('underlying numbers'!J74-'underlying numbers'!K74)*'numbers and coverage by AT'!$C$3+'underlying numbers'!K74</f>
        <v>2776.6304</v>
      </c>
      <c r="L74" s="1">
        <f>'underlying numbers'!L74+('underlying numbers'!K74-'underlying numbers'!L74)*'numbers and coverage by AT'!$C$4</f>
        <v>2393.2939999999999</v>
      </c>
      <c r="M74" s="1">
        <v>2778</v>
      </c>
      <c r="N74" s="1">
        <f>('underlying numbers'!M74-'underlying numbers'!N74)*'numbers and coverage by AT'!$C$3+'underlying numbers'!N74</f>
        <v>2602.9859999999999</v>
      </c>
      <c r="O74" s="1">
        <f>'underlying numbers'!O74+('underlying numbers'!N74-'underlying numbers'!O74)*'numbers and coverage by AT'!$C$4</f>
        <v>2308.518</v>
      </c>
      <c r="P74" s="1">
        <v>2836</v>
      </c>
      <c r="Q74" s="1">
        <f>('underlying numbers'!P74-'underlying numbers'!Q74)*'numbers and coverage by AT'!$C$3+'underlying numbers'!Q74</f>
        <v>2655.40000336</v>
      </c>
      <c r="R74" s="1">
        <f>'underlying numbers'!R74+('underlying numbers'!Q74-'underlying numbers'!R74)*'numbers and coverage by AT'!$C$4</f>
        <v>2398.0000774</v>
      </c>
      <c r="S74" s="1">
        <v>2794</v>
      </c>
      <c r="T74" s="1">
        <f>('underlying numbers'!S74-'underlying numbers'!T74)*'numbers and coverage by AT'!$C$3+'underlying numbers'!T74</f>
        <v>2607.10003598</v>
      </c>
      <c r="U74" s="1">
        <f>'underlying numbers'!U74+('underlying numbers'!T74-'underlying numbers'!U74)*'numbers and coverage by AT'!$C$4</f>
        <v>2327.5000694</v>
      </c>
      <c r="V74" s="1">
        <v>2732</v>
      </c>
      <c r="W74" s="1">
        <f>('underlying numbers'!V74-'underlying numbers'!W74)*'numbers and coverage by AT'!$C$3+'underlying numbers'!W74</f>
        <v>2632.6001414000002</v>
      </c>
      <c r="X74" s="1">
        <f>'underlying numbers'!X74+('underlying numbers'!W74-'underlying numbers'!X74)*'numbers and coverage by AT'!$C$4</f>
        <v>2485.5001092000002</v>
      </c>
      <c r="Y74" s="1">
        <v>2718</v>
      </c>
      <c r="Z74" s="1">
        <f>('underlying numbers'!Y74-'underlying numbers'!Z74)*'numbers and coverage by AT'!$C$3+'underlying numbers'!Z74</f>
        <v>2636.7998859000004</v>
      </c>
      <c r="AA74" s="1">
        <f>'underlying numbers'!AA74+('underlying numbers'!Z74-'underlying numbers'!AA74)*'numbers and coverage by AT'!$C$4</f>
        <v>2520.4999275</v>
      </c>
      <c r="AB74" s="1">
        <v>2809</v>
      </c>
      <c r="AC74" s="1">
        <f>('underlying numbers'!AB74-'underlying numbers'!AC74)*'numbers and coverage by AT'!$C$3+'underlying numbers'!AC74</f>
        <v>2720.8000404599998</v>
      </c>
      <c r="AD74" s="1">
        <f>'underlying numbers'!AD74+('underlying numbers'!AC74-'underlying numbers'!AD74)*'numbers and coverage by AT'!$C$4</f>
        <v>2565.5000091499996</v>
      </c>
      <c r="AE74" s="1">
        <v>2797</v>
      </c>
      <c r="AF74" s="1">
        <f>('underlying numbers'!AE74-'underlying numbers'!AF74)*'numbers and coverage by AT'!$C$3+'underlying numbers'!AF74</f>
        <v>2721.40019467</v>
      </c>
      <c r="AG74" s="1">
        <f>'underlying numbers'!AG74+('underlying numbers'!AF74-'underlying numbers'!AG74)*'numbers and coverage by AT'!$C$4</f>
        <v>2584.0001988499998</v>
      </c>
    </row>
    <row r="75" spans="1:33" x14ac:dyDescent="0.25">
      <c r="A75" t="s">
        <v>168</v>
      </c>
      <c r="B75" t="s">
        <v>169</v>
      </c>
      <c r="C75" t="s">
        <v>155</v>
      </c>
      <c r="D75" s="1">
        <v>2765</v>
      </c>
      <c r="E75" s="1">
        <f>('underlying numbers'!D75-'underlying numbers'!E75)*'numbers and coverage by AT'!$C$3+'underlying numbers'!E75</f>
        <v>2651.5292999999997</v>
      </c>
      <c r="F75" s="1">
        <f>'underlying numbers'!F75+('underlying numbers'!E75-'underlying numbers'!F75)*'numbers and coverage by AT'!$C$4</f>
        <v>2448.9184999999989</v>
      </c>
      <c r="G75" s="1">
        <v>2662</v>
      </c>
      <c r="H75" s="1">
        <f>('underlying numbers'!G75-'underlying numbers'!H75)*'numbers and coverage by AT'!$C$3+'underlying numbers'!H75</f>
        <v>2586.0436999999993</v>
      </c>
      <c r="I75" s="1">
        <f>'underlying numbers'!I75+('underlying numbers'!H75-'underlying numbers'!I75)*'numbers and coverage by AT'!$C$4</f>
        <v>2401.8109999999997</v>
      </c>
      <c r="J75" s="1">
        <v>2653</v>
      </c>
      <c r="K75" s="1">
        <f>('underlying numbers'!J75-'underlying numbers'!K75)*'numbers and coverage by AT'!$C$3+'underlying numbers'!K75</f>
        <v>2541.0461999999998</v>
      </c>
      <c r="L75" s="1">
        <f>'underlying numbers'!L75+('underlying numbers'!K75-'underlying numbers'!L75)*'numbers and coverage by AT'!$C$4</f>
        <v>2366.6714999999995</v>
      </c>
      <c r="M75" s="1">
        <v>2543</v>
      </c>
      <c r="N75" s="1">
        <f>('underlying numbers'!M75-'underlying numbers'!N75)*'numbers and coverage by AT'!$C$3+'underlying numbers'!N75</f>
        <v>2424.191800000001</v>
      </c>
      <c r="O75" s="1">
        <f>'underlying numbers'!O75+('underlying numbers'!N75-'underlying numbers'!O75)*'numbers and coverage by AT'!$C$4</f>
        <v>2233.6504999999997</v>
      </c>
      <c r="P75" s="1">
        <v>2546</v>
      </c>
      <c r="Q75" s="1">
        <f>('underlying numbers'!P75-'underlying numbers'!Q75)*'numbers and coverage by AT'!$C$3+'underlying numbers'!Q75</f>
        <v>2412.2998906599996</v>
      </c>
      <c r="R75" s="1">
        <f>'underlying numbers'!R75+('underlying numbers'!Q75-'underlying numbers'!R75)*'numbers and coverage by AT'!$C$4</f>
        <v>2194.9999109</v>
      </c>
      <c r="S75" s="1">
        <v>2607</v>
      </c>
      <c r="T75" s="1">
        <f>('underlying numbers'!S75-'underlying numbers'!T75)*'numbers and coverage by AT'!$C$3+'underlying numbers'!T75</f>
        <v>2497.7999913899998</v>
      </c>
      <c r="U75" s="1">
        <f>'underlying numbers'!U75+('underlying numbers'!T75-'underlying numbers'!U75)*'numbers and coverage by AT'!$C$4</f>
        <v>2313.0000068999998</v>
      </c>
      <c r="V75" s="1">
        <v>2577</v>
      </c>
      <c r="W75" s="1">
        <f>('underlying numbers'!V75-'underlying numbers'!W75)*'numbers and coverage by AT'!$C$3+'underlying numbers'!W75</f>
        <v>2479.0000658700001</v>
      </c>
      <c r="X75" s="1">
        <f>'underlying numbers'!X75+('underlying numbers'!W75-'underlying numbers'!X75)*'numbers and coverage by AT'!$C$4</f>
        <v>2305.5000361499997</v>
      </c>
      <c r="Y75" s="1">
        <v>2653</v>
      </c>
      <c r="Z75" s="1">
        <f>('underlying numbers'!Y75-'underlying numbers'!Z75)*'numbers and coverage by AT'!$C$3+'underlying numbers'!Z75</f>
        <v>2580.2000086100002</v>
      </c>
      <c r="AA75" s="1">
        <f>'underlying numbers'!AA75+('underlying numbers'!Z75-'underlying numbers'!AA75)*'numbers and coverage by AT'!$C$4</f>
        <v>2420.9999253999999</v>
      </c>
      <c r="AB75" s="1">
        <v>2825</v>
      </c>
      <c r="AC75" s="1">
        <f>('underlying numbers'!AB75-'underlying numbers'!AC75)*'numbers and coverage by AT'!$C$3+'underlying numbers'!AC75</f>
        <v>2734.7000332499997</v>
      </c>
      <c r="AD75" s="1">
        <f>'underlying numbers'!AD75+('underlying numbers'!AC75-'underlying numbers'!AD75)*'numbers and coverage by AT'!$C$4</f>
        <v>2595.9999912499998</v>
      </c>
      <c r="AE75" s="1">
        <v>2793</v>
      </c>
      <c r="AF75" s="1">
        <f>('underlying numbers'!AE75-'underlying numbers'!AF75)*'numbers and coverage by AT'!$C$3+'underlying numbers'!AF75</f>
        <v>2723.6999164199997</v>
      </c>
      <c r="AG75" s="1">
        <f>'underlying numbers'!AG75+('underlying numbers'!AF75-'underlying numbers'!AG75)*'numbers and coverage by AT'!$C$4</f>
        <v>2571.9999648000003</v>
      </c>
    </row>
    <row r="76" spans="1:33" x14ac:dyDescent="0.25">
      <c r="A76" t="s">
        <v>170</v>
      </c>
      <c r="B76" t="s">
        <v>171</v>
      </c>
      <c r="C76" t="s">
        <v>155</v>
      </c>
      <c r="D76" s="1">
        <v>2675</v>
      </c>
      <c r="E76" s="1">
        <f>('underlying numbers'!D76-'underlying numbers'!E76)*'numbers and coverage by AT'!$C$3+'underlying numbers'!E76</f>
        <v>2551.6466999999998</v>
      </c>
      <c r="F76" s="1">
        <f>'underlying numbers'!F76+('underlying numbers'!E76-'underlying numbers'!F76)*'numbers and coverage by AT'!$C$4</f>
        <v>2354.6429999999996</v>
      </c>
      <c r="G76" s="1">
        <v>2584</v>
      </c>
      <c r="H76" s="1">
        <f>('underlying numbers'!G76-'underlying numbers'!H76)*'numbers and coverage by AT'!$C$3+'underlying numbers'!H76</f>
        <v>2457.384</v>
      </c>
      <c r="I76" s="1">
        <f>'underlying numbers'!I76+('underlying numbers'!H76-'underlying numbers'!I76)*'numbers and coverage by AT'!$C$4</f>
        <v>2277.8960000000002</v>
      </c>
      <c r="J76" s="1">
        <v>2744</v>
      </c>
      <c r="K76" s="1">
        <f>('underlying numbers'!J76-'underlying numbers'!K76)*'numbers and coverage by AT'!$C$3+'underlying numbers'!K76</f>
        <v>2578.6592999999998</v>
      </c>
      <c r="L76" s="1">
        <f>'underlying numbers'!L76+('underlying numbers'!K76-'underlying numbers'!L76)*'numbers and coverage by AT'!$C$4</f>
        <v>2400.2579999999994</v>
      </c>
      <c r="M76" s="1">
        <v>2526</v>
      </c>
      <c r="N76" s="1">
        <f>('underlying numbers'!M76-'underlying numbers'!N76)*'numbers and coverage by AT'!$C$3+'underlying numbers'!N76</f>
        <v>2353.4136000000003</v>
      </c>
      <c r="O76" s="1">
        <f>'underlying numbers'!O76+('underlying numbers'!N76-'underlying numbers'!O76)*'numbers and coverage by AT'!$C$4</f>
        <v>2175.9829999999993</v>
      </c>
      <c r="P76" s="1">
        <v>2523</v>
      </c>
      <c r="Q76" s="1">
        <f>('underlying numbers'!P76-'underlying numbers'!Q76)*'numbers and coverage by AT'!$C$3+'underlying numbers'!Q76</f>
        <v>2335.3999129200001</v>
      </c>
      <c r="R76" s="1">
        <f>'underlying numbers'!R76+('underlying numbers'!Q76-'underlying numbers'!R76)*'numbers and coverage by AT'!$C$4</f>
        <v>2168.9998883999997</v>
      </c>
      <c r="S76" s="1">
        <v>2644</v>
      </c>
      <c r="T76" s="1">
        <f>('underlying numbers'!S76-'underlying numbers'!T76)*'numbers and coverage by AT'!$C$3+'underlying numbers'!T76</f>
        <v>2459.20002604</v>
      </c>
      <c r="U76" s="1">
        <f>'underlying numbers'!U76+('underlying numbers'!T76-'underlying numbers'!U76)*'numbers and coverage by AT'!$C$4</f>
        <v>2283.0000058000001</v>
      </c>
      <c r="V76" s="1">
        <v>2778</v>
      </c>
      <c r="W76" s="1">
        <f>('underlying numbers'!V76-'underlying numbers'!W76)*'numbers and coverage by AT'!$C$3+'underlying numbers'!W76</f>
        <v>2603.7000571200001</v>
      </c>
      <c r="X76" s="1">
        <f>'underlying numbers'!X76+('underlying numbers'!W76-'underlying numbers'!X76)*'numbers and coverage by AT'!$C$4</f>
        <v>2381.0000480999997</v>
      </c>
      <c r="Y76" s="1">
        <v>2932</v>
      </c>
      <c r="Z76" s="1">
        <f>('underlying numbers'!Y76-'underlying numbers'!Z76)*'numbers and coverage by AT'!$C$3+'underlying numbers'!Z76</f>
        <v>2609.9999902</v>
      </c>
      <c r="AA76" s="1">
        <f>'underlying numbers'!AA76+('underlying numbers'!Z76-'underlying numbers'!AA76)*'numbers and coverage by AT'!$C$4</f>
        <v>2471.9999859999998</v>
      </c>
      <c r="AB76" s="1">
        <v>2881</v>
      </c>
      <c r="AC76" s="1">
        <f>('underlying numbers'!AB76-'underlying numbers'!AC76)*'numbers and coverage by AT'!$C$3+'underlying numbers'!AC76</f>
        <v>2740.3000844199996</v>
      </c>
      <c r="AD76" s="1">
        <f>'underlying numbers'!AD76+('underlying numbers'!AC76-'underlying numbers'!AD76)*'numbers and coverage by AT'!$C$4</f>
        <v>2570.5000809499998</v>
      </c>
      <c r="AE76" s="1">
        <v>3187</v>
      </c>
      <c r="AF76" s="1">
        <f>('underlying numbers'!AE76-'underlying numbers'!AF76)*'numbers and coverage by AT'!$C$3+'underlying numbers'!AF76</f>
        <v>3023.9000164499998</v>
      </c>
      <c r="AG76" s="1">
        <f>'underlying numbers'!AG76+('underlying numbers'!AF76-'underlying numbers'!AG76)*'numbers and coverage by AT'!$C$4</f>
        <v>2791.4999926999999</v>
      </c>
    </row>
    <row r="77" spans="1:33" x14ac:dyDescent="0.25">
      <c r="A77" t="s">
        <v>172</v>
      </c>
      <c r="B77" t="s">
        <v>173</v>
      </c>
      <c r="C77" t="s">
        <v>155</v>
      </c>
      <c r="D77" s="1">
        <v>5361</v>
      </c>
      <c r="E77" s="1">
        <f>('underlying numbers'!D77-'underlying numbers'!E77)*'numbers and coverage by AT'!$C$3+'underlying numbers'!E77</f>
        <v>4955.3520999999992</v>
      </c>
      <c r="F77" s="1">
        <f>'underlying numbers'!F77+('underlying numbers'!E77-'underlying numbers'!F77)*'numbers and coverage by AT'!$C$4</f>
        <v>4219.7714999999998</v>
      </c>
      <c r="G77" s="1">
        <v>5413</v>
      </c>
      <c r="H77" s="1">
        <f>('underlying numbers'!G77-'underlying numbers'!H77)*'numbers and coverage by AT'!$C$3+'underlying numbers'!H77</f>
        <v>4984.3157999999994</v>
      </c>
      <c r="I77" s="1">
        <f>'underlying numbers'!I77+('underlying numbers'!H77-'underlying numbers'!I77)*'numbers and coverage by AT'!$C$4</f>
        <v>4187.4369999999999</v>
      </c>
      <c r="J77" s="1">
        <v>5401</v>
      </c>
      <c r="K77" s="1">
        <f>('underlying numbers'!J77-'underlying numbers'!K77)*'numbers and coverage by AT'!$C$3+'underlying numbers'!K77</f>
        <v>4927.8777000000009</v>
      </c>
      <c r="L77" s="1">
        <f>'underlying numbers'!L77+('underlying numbers'!K77-'underlying numbers'!L77)*'numbers and coverage by AT'!$C$4</f>
        <v>4152.54</v>
      </c>
      <c r="M77" s="1">
        <v>5346</v>
      </c>
      <c r="N77" s="1">
        <f>('underlying numbers'!M77-'underlying numbers'!N77)*'numbers and coverage by AT'!$C$3+'underlying numbers'!N77</f>
        <v>4867.0515999999989</v>
      </c>
      <c r="O77" s="1">
        <f>'underlying numbers'!O77+('underlying numbers'!N77-'underlying numbers'!O77)*'numbers and coverage by AT'!$C$4</f>
        <v>4072.4444999999982</v>
      </c>
      <c r="P77" s="1">
        <v>5299</v>
      </c>
      <c r="Q77" s="1">
        <f>('underlying numbers'!P77-'underlying numbers'!Q77)*'numbers and coverage by AT'!$C$3+'underlying numbers'!Q77</f>
        <v>4862.19987967</v>
      </c>
      <c r="R77" s="1">
        <f>'underlying numbers'!R77+('underlying numbers'!Q77-'underlying numbers'!R77)*'numbers and coverage by AT'!$C$4</f>
        <v>4053.0000287000003</v>
      </c>
      <c r="S77" s="1">
        <v>5689</v>
      </c>
      <c r="T77" s="1">
        <f>('underlying numbers'!S77-'underlying numbers'!T77)*'numbers and coverage by AT'!$C$3+'underlying numbers'!T77</f>
        <v>5196.1999325199995</v>
      </c>
      <c r="U77" s="1">
        <f>'underlying numbers'!U77+('underlying numbers'!T77-'underlying numbers'!U77)*'numbers and coverage by AT'!$C$4</f>
        <v>4482.9999835500003</v>
      </c>
      <c r="V77" s="1">
        <v>5810</v>
      </c>
      <c r="W77" s="1">
        <f>('underlying numbers'!V77-'underlying numbers'!W77)*'numbers and coverage by AT'!$C$3+'underlying numbers'!W77</f>
        <v>5403.3</v>
      </c>
      <c r="X77" s="1">
        <f>'underlying numbers'!X77+('underlying numbers'!W77-'underlying numbers'!X77)*'numbers and coverage by AT'!$C$4</f>
        <v>4805.0001439999996</v>
      </c>
      <c r="Y77" s="1">
        <v>6088</v>
      </c>
      <c r="Z77" s="1">
        <f>('underlying numbers'!Y77-'underlying numbers'!Z77)*'numbers and coverage by AT'!$C$3+'underlying numbers'!Z77</f>
        <v>5706.4998633600007</v>
      </c>
      <c r="AA77" s="1">
        <f>'underlying numbers'!AA77+('underlying numbers'!Z77-'underlying numbers'!AA77)*'numbers and coverage by AT'!$C$4</f>
        <v>5222.9999136000006</v>
      </c>
      <c r="AB77" s="1">
        <v>6343</v>
      </c>
      <c r="AC77" s="1">
        <f>('underlying numbers'!AB77-'underlying numbers'!AC77)*'numbers and coverage by AT'!$C$3+'underlying numbers'!AC77</f>
        <v>5947.4998685399996</v>
      </c>
      <c r="AD77" s="1">
        <f>'underlying numbers'!AD77+('underlying numbers'!AC77-'underlying numbers'!AD77)*'numbers and coverage by AT'!$C$4</f>
        <v>5458.9998762499999</v>
      </c>
      <c r="AE77" s="1">
        <v>6585</v>
      </c>
      <c r="AF77" s="1">
        <f>('underlying numbers'!AE77-'underlying numbers'!AF77)*'numbers and coverage by AT'!$C$3+'underlying numbers'!AF77</f>
        <v>6230.8000276499997</v>
      </c>
      <c r="AG77" s="1">
        <f>'underlying numbers'!AG77+('underlying numbers'!AF77-'underlying numbers'!AG77)*'numbers and coverage by AT'!$C$4</f>
        <v>5790.0001935</v>
      </c>
    </row>
    <row r="78" spans="1:33" s="4" customFormat="1" x14ac:dyDescent="0.25">
      <c r="A78" s="4" t="s">
        <v>445</v>
      </c>
      <c r="B78" s="4" t="s">
        <v>433</v>
      </c>
      <c r="C78" t="s">
        <v>155</v>
      </c>
      <c r="D78" s="5">
        <f>SUM(D68:D77)</f>
        <v>32078</v>
      </c>
      <c r="E78" s="1">
        <f>('underlying numbers'!D78-'underlying numbers'!E78)*'numbers and coverage by AT'!$C$3+'underlying numbers'!E78</f>
        <v>30648.408899999999</v>
      </c>
      <c r="F78" s="1">
        <f>'underlying numbers'!F78+('underlying numbers'!E78-'underlying numbers'!F78)*'numbers and coverage by AT'!$C$4</f>
        <v>27601.571499999998</v>
      </c>
      <c r="G78" s="5">
        <f t="shared" ref="G78:AE78" si="11">SUM(G68:G77)</f>
        <v>31684</v>
      </c>
      <c r="H78" s="1">
        <f>('underlying numbers'!G78-'underlying numbers'!H78)*'numbers and coverage by AT'!$C$3+'underlying numbers'!H78</f>
        <v>30249.959699999999</v>
      </c>
      <c r="I78" s="1">
        <f>'underlying numbers'!I78+('underlying numbers'!H78-'underlying numbers'!I78)*'numbers and coverage by AT'!$C$4</f>
        <v>27270.489999999998</v>
      </c>
      <c r="J78" s="5">
        <f t="shared" si="11"/>
        <v>31250</v>
      </c>
      <c r="K78" s="1">
        <f>('underlying numbers'!J78-'underlying numbers'!K78)*'numbers and coverage by AT'!$C$3+'underlying numbers'!K78</f>
        <v>29551.761500000001</v>
      </c>
      <c r="L78" s="1">
        <f>'underlying numbers'!L78+('underlying numbers'!K78-'underlying numbers'!L78)*'numbers and coverage by AT'!$C$4</f>
        <v>26623.448499999999</v>
      </c>
      <c r="M78" s="5">
        <f t="shared" si="11"/>
        <v>30244</v>
      </c>
      <c r="N78" s="1">
        <f>('underlying numbers'!M78-'underlying numbers'!N78)*'numbers and coverage by AT'!$C$3+'underlying numbers'!N78</f>
        <v>28331.856199999998</v>
      </c>
      <c r="O78" s="1">
        <f>'underlying numbers'!O78+('underlying numbers'!N78-'underlying numbers'!O78)*'numbers and coverage by AT'!$C$4</f>
        <v>25469.363999999998</v>
      </c>
      <c r="P78" s="5">
        <f t="shared" si="11"/>
        <v>30390</v>
      </c>
      <c r="Q78" s="1">
        <f>('underlying numbers'!P78-'underlying numbers'!Q78)*'numbers and coverage by AT'!$C$3+'underlying numbers'!Q78</f>
        <v>28371.899881559999</v>
      </c>
      <c r="R78" s="1">
        <f>'underlying numbers'!R78+('underlying numbers'!Q78-'underlying numbers'!R78)*'numbers and coverage by AT'!$C$4</f>
        <v>25603.000377050001</v>
      </c>
      <c r="S78" s="5">
        <f t="shared" si="11"/>
        <v>31340</v>
      </c>
      <c r="T78" s="1">
        <f>('underlying numbers'!S78-'underlying numbers'!T78)*'numbers and coverage by AT'!$C$3+'underlying numbers'!T78</f>
        <v>29474.500064259999</v>
      </c>
      <c r="U78" s="1">
        <f>'underlying numbers'!U78+('underlying numbers'!T78-'underlying numbers'!U78)*'numbers and coverage by AT'!$C$4</f>
        <v>26753.000072700001</v>
      </c>
      <c r="V78" s="5">
        <f t="shared" si="11"/>
        <v>31844</v>
      </c>
      <c r="W78" s="1">
        <f>('underlying numbers'!V78-'underlying numbers'!W78)*'numbers and coverage by AT'!$C$3+'underlying numbers'!W78</f>
        <v>30208.800626989996</v>
      </c>
      <c r="X78" s="1">
        <f>'underlying numbers'!X78+('underlying numbers'!W78-'underlying numbers'!X78)*'numbers and coverage by AT'!$C$4</f>
        <v>27872.500456899998</v>
      </c>
      <c r="Y78" s="5">
        <f t="shared" si="11"/>
        <v>33019</v>
      </c>
      <c r="Z78" s="1">
        <f>('underlying numbers'!Y78-'underlying numbers'!Z78)*'numbers and coverage by AT'!$C$3+'underlying numbers'!Z78</f>
        <v>31495.799904449999</v>
      </c>
      <c r="AA78" s="1">
        <f>'underlying numbers'!AA78+('underlying numbers'!Z78-'underlying numbers'!AA78)*'numbers and coverage by AT'!$C$4</f>
        <v>29671.999759549999</v>
      </c>
      <c r="AB78" s="5">
        <f t="shared" si="11"/>
        <v>33961</v>
      </c>
      <c r="AC78" s="1">
        <f>('underlying numbers'!AB78-'underlying numbers'!AC78)*'numbers and coverage by AT'!$C$3+'underlying numbers'!AC78</f>
        <v>32650.600104370002</v>
      </c>
      <c r="AD78" s="1">
        <f>'underlying numbers'!AD78+('underlying numbers'!AC78-'underlying numbers'!AD78)*'numbers and coverage by AT'!$C$4</f>
        <v>30808.500086750002</v>
      </c>
      <c r="AE78" s="5">
        <f t="shared" si="11"/>
        <v>34630</v>
      </c>
      <c r="AF78" s="1">
        <f>('underlying numbers'!AE78-'underlying numbers'!AF78)*'numbers and coverage by AT'!$C$3+'underlying numbers'!AF78</f>
        <v>33467.999906479999</v>
      </c>
      <c r="AG78" s="1">
        <f>'underlying numbers'!AG78+('underlying numbers'!AF78-'underlying numbers'!AG78)*'numbers and coverage by AT'!$C$4</f>
        <v>31751.000255449999</v>
      </c>
    </row>
    <row r="79" spans="1:33" x14ac:dyDescent="0.25">
      <c r="A79" t="s">
        <v>174</v>
      </c>
      <c r="B79" t="s">
        <v>175</v>
      </c>
      <c r="C79" t="s">
        <v>176</v>
      </c>
      <c r="D79" s="1">
        <v>3156</v>
      </c>
      <c r="E79" s="1">
        <f>('underlying numbers'!D79-'underlying numbers'!E79)*'numbers and coverage by AT'!$C$3+'underlying numbers'!E79</f>
        <v>2950.5444000000002</v>
      </c>
      <c r="F79" s="1">
        <f>'underlying numbers'!F79+('underlying numbers'!E79-'underlying numbers'!F79)*'numbers and coverage by AT'!$C$4</f>
        <v>2676.2880000000005</v>
      </c>
      <c r="G79" s="1">
        <v>3322</v>
      </c>
      <c r="H79" s="1">
        <f>('underlying numbers'!G79-'underlying numbers'!H79)*'numbers and coverage by AT'!$C$3+'underlying numbers'!H79</f>
        <v>3098.7616000000003</v>
      </c>
      <c r="I79" s="1">
        <f>'underlying numbers'!I79+('underlying numbers'!H79-'underlying numbers'!I79)*'numbers and coverage by AT'!$C$4</f>
        <v>2755.5990000000002</v>
      </c>
      <c r="J79" s="1">
        <v>3218</v>
      </c>
      <c r="K79" s="1">
        <f>('underlying numbers'!J79-'underlying numbers'!K79)*'numbers and coverage by AT'!$C$3+'underlying numbers'!K79</f>
        <v>3015.2660000000001</v>
      </c>
      <c r="L79" s="1">
        <f>'underlying numbers'!L79+('underlying numbers'!K79-'underlying numbers'!L79)*'numbers and coverage by AT'!$C$4</f>
        <v>2667.7219999999998</v>
      </c>
      <c r="M79" s="1">
        <v>3222</v>
      </c>
      <c r="N79" s="1">
        <f>('underlying numbers'!M79-'underlying numbers'!N79)*'numbers and coverage by AT'!$C$3+'underlying numbers'!N79</f>
        <v>2942.3304000000003</v>
      </c>
      <c r="O79" s="1">
        <f>'underlying numbers'!O79+('underlying numbers'!N79-'underlying numbers'!O79)*'numbers and coverage by AT'!$C$4</f>
        <v>2643.6509999999998</v>
      </c>
      <c r="P79" s="1">
        <v>3263</v>
      </c>
      <c r="Q79" s="1">
        <f>('underlying numbers'!P79-'underlying numbers'!Q79)*'numbers and coverage by AT'!$C$3+'underlying numbers'!Q79</f>
        <v>2940.9999161400001</v>
      </c>
      <c r="R79" s="1">
        <f>'underlying numbers'!R79+('underlying numbers'!Q79-'underlying numbers'!R79)*'numbers and coverage by AT'!$C$4</f>
        <v>2615.0000142499998</v>
      </c>
      <c r="S79" s="1">
        <v>3256</v>
      </c>
      <c r="T79" s="1">
        <f>('underlying numbers'!S79-'underlying numbers'!T79)*'numbers and coverage by AT'!$C$3+'underlying numbers'!T79</f>
        <v>3015.8999551999996</v>
      </c>
      <c r="U79" s="1">
        <f>'underlying numbers'!U79+('underlying numbers'!T79-'underlying numbers'!U79)*'numbers and coverage by AT'!$C$4</f>
        <v>2734.0000335999994</v>
      </c>
      <c r="V79" s="1">
        <v>3604</v>
      </c>
      <c r="W79" s="1">
        <f>('underlying numbers'!V79-'underlying numbers'!W79)*'numbers and coverage by AT'!$C$3+'underlying numbers'!W79</f>
        <v>3340.1002354800003</v>
      </c>
      <c r="X79" s="1">
        <f>'underlying numbers'!X79+('underlying numbers'!W79-'underlying numbers'!X79)*'numbers and coverage by AT'!$C$4</f>
        <v>3003.5002586000001</v>
      </c>
      <c r="Y79" s="1">
        <v>3673</v>
      </c>
      <c r="Z79" s="1">
        <f>('underlying numbers'!Y79-'underlying numbers'!Z79)*'numbers and coverage by AT'!$C$3+'underlying numbers'!Z79</f>
        <v>3477.70001533</v>
      </c>
      <c r="AA79" s="1">
        <f>'underlying numbers'!AA79+('underlying numbers'!Z79-'underlying numbers'!AA79)*'numbers and coverage by AT'!$C$4</f>
        <v>3198.9999009500002</v>
      </c>
      <c r="AB79" s="1">
        <v>3569</v>
      </c>
      <c r="AC79" s="1">
        <f>('underlying numbers'!AB79-'underlying numbers'!AC79)*'numbers and coverage by AT'!$C$3+'underlying numbers'!AC79</f>
        <v>3429.7000384299999</v>
      </c>
      <c r="AD79" s="1">
        <f>'underlying numbers'!AD79+('underlying numbers'!AC79-'underlying numbers'!AD79)*'numbers and coverage by AT'!$C$4</f>
        <v>3239.5001052500002</v>
      </c>
      <c r="AE79" s="1">
        <v>3851</v>
      </c>
      <c r="AF79" s="1">
        <f>('underlying numbers'!AE79-'underlying numbers'!AF79)*'numbers and coverage by AT'!$C$3+'underlying numbers'!AF79</f>
        <v>3683.7000057399996</v>
      </c>
      <c r="AG79" s="1">
        <f>'underlying numbers'!AG79+('underlying numbers'!AF79-'underlying numbers'!AG79)*'numbers and coverage by AT'!$C$4</f>
        <v>3473.4999484999998</v>
      </c>
    </row>
    <row r="80" spans="1:33" x14ac:dyDescent="0.25">
      <c r="A80" t="s">
        <v>177</v>
      </c>
      <c r="B80" t="s">
        <v>178</v>
      </c>
      <c r="C80" t="s">
        <v>176</v>
      </c>
      <c r="D80" s="3">
        <v>2446</v>
      </c>
      <c r="E80" s="1">
        <f>('underlying numbers'!D80-'underlying numbers'!E80)*'numbers and coverage by AT'!$C$3+'underlying numbers'!E80</f>
        <v>2289.9</v>
      </c>
      <c r="F80" s="1">
        <f>'underlying numbers'!F80+('underlying numbers'!E80-'underlying numbers'!F80)*'numbers and coverage by AT'!$C$4</f>
        <v>2074</v>
      </c>
      <c r="G80" s="1">
        <v>2541</v>
      </c>
      <c r="H80" s="1">
        <f>('underlying numbers'!G80-'underlying numbers'!H80)*'numbers and coverage by AT'!$C$3+'underlying numbers'!H80</f>
        <v>2245.7357999999999</v>
      </c>
      <c r="I80" s="1">
        <f>'underlying numbers'!I80+('underlying numbers'!H80-'underlying numbers'!I80)*'numbers and coverage by AT'!$C$4</f>
        <v>1884.1514999999999</v>
      </c>
      <c r="J80" s="3">
        <v>2446</v>
      </c>
      <c r="K80" s="1">
        <f>('underlying numbers'!J80-'underlying numbers'!K80)*'numbers and coverage by AT'!$C$3+'underlying numbers'!K80</f>
        <v>2247.1999999999998</v>
      </c>
      <c r="L80" s="1">
        <f>'underlying numbers'!L80+('underlying numbers'!K80-'underlying numbers'!L80)*'numbers and coverage by AT'!$C$4</f>
        <v>2020</v>
      </c>
      <c r="M80" s="3">
        <v>2446</v>
      </c>
      <c r="N80" s="1">
        <f>('underlying numbers'!M80-'underlying numbers'!N80)*'numbers and coverage by AT'!$C$3+'underlying numbers'!N80</f>
        <v>2206.6</v>
      </c>
      <c r="O80" s="1">
        <f>'underlying numbers'!O80+('underlying numbers'!N80-'underlying numbers'!O80)*'numbers and coverage by AT'!$C$4</f>
        <v>2001.5</v>
      </c>
      <c r="P80" s="1">
        <v>2709</v>
      </c>
      <c r="Q80" s="1">
        <f>('underlying numbers'!P80-'underlying numbers'!Q80)*'numbers and coverage by AT'!$C$3+'underlying numbers'!Q80</f>
        <v>2393.9999180999998</v>
      </c>
      <c r="R80" s="1">
        <f>'underlying numbers'!R80+('underlying numbers'!Q80-'underlying numbers'!R80)*'numbers and coverage by AT'!$C$4</f>
        <v>1952.4999658500001</v>
      </c>
      <c r="S80" s="1">
        <v>2971</v>
      </c>
      <c r="T80" s="1">
        <f>('underlying numbers'!S80-'underlying numbers'!T80)*'numbers and coverage by AT'!$C$3+'underlying numbers'!T80</f>
        <v>2720.4001014300002</v>
      </c>
      <c r="U80" s="1">
        <f>'underlying numbers'!U80+('underlying numbers'!T80-'underlying numbers'!U80)*'numbers and coverage by AT'!$C$4</f>
        <v>2383.50005065</v>
      </c>
      <c r="V80" s="1">
        <v>3043</v>
      </c>
      <c r="W80" s="1">
        <f>('underlying numbers'!V80-'underlying numbers'!W80)*'numbers and coverage by AT'!$C$3+'underlying numbers'!W80</f>
        <v>2711.2000742700002</v>
      </c>
      <c r="X80" s="1">
        <f>'underlying numbers'!X80+('underlying numbers'!W80-'underlying numbers'!X80)*'numbers and coverage by AT'!$C$4</f>
        <v>2187.5001090000001</v>
      </c>
      <c r="Y80" s="1">
        <v>3163</v>
      </c>
      <c r="Z80" s="1">
        <f>('underlying numbers'!Y80-'underlying numbers'!Z80)*'numbers and coverage by AT'!$C$3+'underlying numbers'!Z80</f>
        <v>2954.3998969600002</v>
      </c>
      <c r="AA80" s="1">
        <f>'underlying numbers'!AA80+('underlying numbers'!Z80-'underlying numbers'!AA80)*'numbers and coverage by AT'!$C$4</f>
        <v>2783.999851</v>
      </c>
      <c r="AB80" s="1">
        <v>3191</v>
      </c>
      <c r="AC80" s="1">
        <f>('underlying numbers'!AB80-'underlying numbers'!AC80)*'numbers and coverage by AT'!$C$3+'underlying numbers'!AC80</f>
        <v>2931.2999863499999</v>
      </c>
      <c r="AD80" s="1">
        <f>'underlying numbers'!AD80+('underlying numbers'!AC80-'underlying numbers'!AD80)*'numbers and coverage by AT'!$C$4</f>
        <v>2671.4999348499996</v>
      </c>
      <c r="AE80" s="1">
        <v>3223</v>
      </c>
      <c r="AF80" s="1">
        <f>('underlying numbers'!AE80-'underlying numbers'!AF80)*'numbers and coverage by AT'!$C$3+'underlying numbers'!AF80</f>
        <v>3013.7000237299999</v>
      </c>
      <c r="AG80" s="1">
        <f>'underlying numbers'!AG80+('underlying numbers'!AF80-'underlying numbers'!AG80)*'numbers and coverage by AT'!$C$4</f>
        <v>2799.5000560999997</v>
      </c>
    </row>
    <row r="81" spans="1:33" x14ac:dyDescent="0.25">
      <c r="A81" t="s">
        <v>179</v>
      </c>
      <c r="B81" t="s">
        <v>180</v>
      </c>
      <c r="C81" t="s">
        <v>176</v>
      </c>
      <c r="D81" s="6">
        <v>4974</v>
      </c>
      <c r="E81" s="1">
        <f>('underlying numbers'!D81-'underlying numbers'!E81)*'numbers and coverage by AT'!$C$3+'underlying numbers'!E81</f>
        <v>4649.2</v>
      </c>
      <c r="F81" s="1">
        <f>'underlying numbers'!F81+('underlying numbers'!E81-'underlying numbers'!F81)*'numbers and coverage by AT'!$C$4</f>
        <v>4200.5</v>
      </c>
      <c r="G81" s="1">
        <v>5098</v>
      </c>
      <c r="H81" s="1">
        <f>('underlying numbers'!G81-'underlying numbers'!H81)*'numbers and coverage by AT'!$C$3+'underlying numbers'!H81</f>
        <v>4757.0734000000011</v>
      </c>
      <c r="I81" s="1">
        <f>'underlying numbers'!I81+('underlying numbers'!H81-'underlying numbers'!I81)*'numbers and coverage by AT'!$C$4</f>
        <v>4244.6960000000017</v>
      </c>
      <c r="J81" s="6">
        <v>4974</v>
      </c>
      <c r="K81" s="1">
        <f>('underlying numbers'!J81-'underlying numbers'!K81)*'numbers and coverage by AT'!$C$3+'underlying numbers'!K81</f>
        <v>4549.1000000000004</v>
      </c>
      <c r="L81" s="1">
        <f>'underlying numbers'!L81+('underlying numbers'!K81-'underlying numbers'!L81)*'numbers and coverage by AT'!$C$4</f>
        <v>4063.5</v>
      </c>
      <c r="M81" s="6">
        <v>4974</v>
      </c>
      <c r="N81" s="1">
        <f>('underlying numbers'!M81-'underlying numbers'!N81)*'numbers and coverage by AT'!$C$3+'underlying numbers'!N81</f>
        <v>4460.2</v>
      </c>
      <c r="O81" s="1">
        <f>'underlying numbers'!O81+('underlying numbers'!N81-'underlying numbers'!O81)*'numbers and coverage by AT'!$C$4</f>
        <v>3954</v>
      </c>
      <c r="P81" s="1">
        <v>4847</v>
      </c>
      <c r="Q81" s="1">
        <f>('underlying numbers'!P81-'underlying numbers'!Q81)*'numbers and coverage by AT'!$C$3+'underlying numbers'!Q81</f>
        <v>4274.3999458200005</v>
      </c>
      <c r="R81" s="1">
        <f>'underlying numbers'!R81+('underlying numbers'!Q81-'underlying numbers'!R81)*'numbers and coverage by AT'!$C$4</f>
        <v>3732.9999336999999</v>
      </c>
      <c r="S81" s="1">
        <v>4859</v>
      </c>
      <c r="T81" s="1">
        <f>('underlying numbers'!S81-'underlying numbers'!T81)*'numbers and coverage by AT'!$C$3+'underlying numbers'!T81</f>
        <v>4406.8002261700003</v>
      </c>
      <c r="U81" s="1">
        <f>'underlying numbers'!U81+('underlying numbers'!T81-'underlying numbers'!U81)*'numbers and coverage by AT'!$C$4</f>
        <v>3905.0002176500002</v>
      </c>
      <c r="V81" s="1">
        <v>5172</v>
      </c>
      <c r="W81" s="1">
        <f>('underlying numbers'!V81-'underlying numbers'!W81)*'numbers and coverage by AT'!$C$3+'underlying numbers'!W81</f>
        <v>4702.9999885200004</v>
      </c>
      <c r="X81" s="1">
        <f>'underlying numbers'!X81+('underlying numbers'!W81-'underlying numbers'!X81)*'numbers and coverage by AT'!$C$4</f>
        <v>4155.9999072000001</v>
      </c>
      <c r="Y81" s="1">
        <v>4952</v>
      </c>
      <c r="Z81" s="1">
        <f>('underlying numbers'!Y81-'underlying numbers'!Z81)*'numbers and coverage by AT'!$C$3+'underlying numbers'!Z81</f>
        <v>4536.8999865599999</v>
      </c>
      <c r="AA81" s="1">
        <f>'underlying numbers'!AA81+('underlying numbers'!Z81-'underlying numbers'!AA81)*'numbers and coverage by AT'!$C$4</f>
        <v>4220.0000644000002</v>
      </c>
      <c r="AB81" s="1">
        <v>5239</v>
      </c>
      <c r="AC81" s="1">
        <f>('underlying numbers'!AB81-'underlying numbers'!AC81)*'numbers and coverage by AT'!$C$3+'underlying numbers'!AC81</f>
        <v>4949.8997731300005</v>
      </c>
      <c r="AD81" s="1">
        <f>'underlying numbers'!AD81+('underlying numbers'!AC81-'underlying numbers'!AD81)*'numbers and coverage by AT'!$C$4</f>
        <v>4679.4999472</v>
      </c>
      <c r="AE81" s="1">
        <v>5322</v>
      </c>
      <c r="AF81" s="1">
        <f>('underlying numbers'!AE81-'underlying numbers'!AF81)*'numbers and coverage by AT'!$C$3+'underlying numbers'!AF81</f>
        <v>5096.6002611000004</v>
      </c>
      <c r="AG81" s="1">
        <f>'underlying numbers'!AG81+('underlying numbers'!AF81-'underlying numbers'!AG81)*'numbers and coverage by AT'!$C$4</f>
        <v>4897.0002476999998</v>
      </c>
    </row>
    <row r="82" spans="1:33" x14ac:dyDescent="0.25">
      <c r="A82" t="s">
        <v>181</v>
      </c>
      <c r="B82" t="s">
        <v>182</v>
      </c>
      <c r="C82" t="s">
        <v>176</v>
      </c>
      <c r="D82" s="1">
        <v>13757</v>
      </c>
      <c r="E82" s="1">
        <f>('underlying numbers'!D82-'underlying numbers'!E82)*'numbers and coverage by AT'!$C$3+'underlying numbers'!E82</f>
        <v>12853.5604</v>
      </c>
      <c r="F82" s="1">
        <f>'underlying numbers'!F82+('underlying numbers'!E82-'underlying numbers'!F82)*'numbers and coverage by AT'!$C$4</f>
        <v>10460.602999999999</v>
      </c>
      <c r="G82" s="3">
        <v>13799</v>
      </c>
      <c r="H82" s="1">
        <f>('underlying numbers'!G82-'underlying numbers'!H82)*'numbers and coverage by AT'!$C$3+'underlying numbers'!H82</f>
        <v>12752.508400000001</v>
      </c>
      <c r="I82" s="1">
        <f>'underlying numbers'!I82+('underlying numbers'!H82-'underlying numbers'!I82)*'numbers and coverage by AT'!$C$4</f>
        <v>11576.006000000001</v>
      </c>
      <c r="J82" s="1">
        <v>13184</v>
      </c>
      <c r="K82" s="1">
        <f>('underlying numbers'!J82-'underlying numbers'!K82)*'numbers and coverage by AT'!$C$3+'underlying numbers'!K82</f>
        <v>12067.766</v>
      </c>
      <c r="L82" s="1">
        <f>'underlying numbers'!L82+('underlying numbers'!K82-'underlying numbers'!L82)*'numbers and coverage by AT'!$C$4</f>
        <v>11417.341137506924</v>
      </c>
      <c r="M82" s="1">
        <v>13056</v>
      </c>
      <c r="N82" s="1">
        <f>('underlying numbers'!M82-'underlying numbers'!N82)*'numbers and coverage by AT'!$C$3+'underlying numbers'!N82</f>
        <v>11680.2816</v>
      </c>
      <c r="O82" s="1">
        <f>'underlying numbers'!O82+('underlying numbers'!N82-'underlying numbers'!O82)*'numbers and coverage by AT'!$C$4</f>
        <v>11393.367544075896</v>
      </c>
      <c r="P82" s="1">
        <v>13621</v>
      </c>
      <c r="Q82" s="1">
        <f>('underlying numbers'!P82-'underlying numbers'!Q82)*'numbers and coverage by AT'!$C$3+'underlying numbers'!Q82</f>
        <v>11779.30050232</v>
      </c>
      <c r="R82" s="1">
        <f>'underlying numbers'!R82+('underlying numbers'!Q82-'underlying numbers'!R82)*'numbers and coverage by AT'!$C$4</f>
        <v>10398.500324999999</v>
      </c>
      <c r="S82" s="1">
        <v>13264</v>
      </c>
      <c r="T82" s="1">
        <f>('underlying numbers'!S82-'underlying numbers'!T82)*'numbers and coverage by AT'!$C$3+'underlying numbers'!T82</f>
        <v>11705.099927269999</v>
      </c>
      <c r="U82" s="1">
        <f>'underlying numbers'!U82+('underlying numbers'!T82-'underlying numbers'!U82)*'numbers and coverage by AT'!$C$4</f>
        <v>10467.999842649999</v>
      </c>
      <c r="V82" s="1">
        <v>14220</v>
      </c>
      <c r="W82" s="1">
        <f>('underlying numbers'!V82-'underlying numbers'!W82)*'numbers and coverage by AT'!$C$3+'underlying numbers'!W82</f>
        <v>12836.09989017</v>
      </c>
      <c r="X82" s="1">
        <f>'underlying numbers'!X82+('underlying numbers'!W82-'underlying numbers'!X82)*'numbers and coverage by AT'!$C$4</f>
        <v>11771.99971425</v>
      </c>
      <c r="Y82" s="1">
        <v>13703</v>
      </c>
      <c r="Z82" s="1">
        <f>('underlying numbers'!Y82-'underlying numbers'!Z82)*'numbers and coverage by AT'!$C$3+'underlying numbers'!Z82</f>
        <v>12540.30032256</v>
      </c>
      <c r="AA82" s="1">
        <f>'underlying numbers'!AA82+('underlying numbers'!Z82-'underlying numbers'!AA82)*'numbers and coverage by AT'!$C$4</f>
        <v>11710.5002446</v>
      </c>
      <c r="AB82" s="1">
        <v>14201</v>
      </c>
      <c r="AC82" s="1">
        <f>('underlying numbers'!AB82-'underlying numbers'!AC82)*'numbers and coverage by AT'!$C$3+'underlying numbers'!AC82</f>
        <v>13117.4</v>
      </c>
      <c r="AD82" s="1">
        <f>'underlying numbers'!AD82+('underlying numbers'!AC82-'underlying numbers'!AD82)*'numbers and coverage by AT'!$C$4</f>
        <v>12360</v>
      </c>
      <c r="AE82" s="1">
        <v>14869</v>
      </c>
      <c r="AF82" s="1">
        <f>('underlying numbers'!AE82-'underlying numbers'!AF82)*'numbers and coverage by AT'!$C$3+'underlying numbers'!AF82</f>
        <v>13917</v>
      </c>
      <c r="AG82" s="1">
        <f>'underlying numbers'!AG82+('underlying numbers'!AF82-'underlying numbers'!AG82)*'numbers and coverage by AT'!$C$4</f>
        <v>13352</v>
      </c>
    </row>
    <row r="83" spans="1:33" x14ac:dyDescent="0.25">
      <c r="A83" t="s">
        <v>183</v>
      </c>
      <c r="B83" t="s">
        <v>184</v>
      </c>
      <c r="C83" t="s">
        <v>176</v>
      </c>
      <c r="D83" s="1">
        <v>7755</v>
      </c>
      <c r="E83" s="1">
        <f>('underlying numbers'!D83-'underlying numbers'!E83)*'numbers and coverage by AT'!$C$3+'underlying numbers'!E83</f>
        <v>7388.7236000000021</v>
      </c>
      <c r="F83" s="1">
        <f>'underlying numbers'!F83+('underlying numbers'!E83-'underlying numbers'!F83)*'numbers and coverage by AT'!$C$4</f>
        <v>6846.2245000000021</v>
      </c>
      <c r="G83" s="1">
        <v>7375</v>
      </c>
      <c r="H83" s="1">
        <f>('underlying numbers'!G83-'underlying numbers'!H83)*'numbers and coverage by AT'!$C$3+'underlying numbers'!H83</f>
        <v>7049.7947000000022</v>
      </c>
      <c r="I83" s="1">
        <f>'underlying numbers'!I83+('underlying numbers'!H83-'underlying numbers'!I83)*'numbers and coverage by AT'!$C$4</f>
        <v>6464.639500000002</v>
      </c>
      <c r="J83" s="1">
        <v>6749</v>
      </c>
      <c r="K83" s="1">
        <f>('underlying numbers'!J83-'underlying numbers'!K83)*'numbers and coverage by AT'!$C$3+'underlying numbers'!K83</f>
        <v>6399.8862000000017</v>
      </c>
      <c r="L83" s="1">
        <f>'underlying numbers'!L83+('underlying numbers'!K83-'underlying numbers'!L83)*'numbers and coverage by AT'!$C$4</f>
        <v>5749.4895000000024</v>
      </c>
      <c r="M83" s="1">
        <v>6580</v>
      </c>
      <c r="N83" s="1">
        <f>('underlying numbers'!M83-'underlying numbers'!N83)*'numbers and coverage by AT'!$C$3+'underlying numbers'!N83</f>
        <v>6192.5135999999993</v>
      </c>
      <c r="O83" s="1">
        <f>'underlying numbers'!O83+('underlying numbers'!N83-'underlying numbers'!O83)*'numbers and coverage by AT'!$C$4</f>
        <v>5664.7820000000002</v>
      </c>
      <c r="P83" s="1">
        <v>7016</v>
      </c>
      <c r="Q83" s="1">
        <f>('underlying numbers'!P83-'underlying numbers'!Q83)*'numbers and coverage by AT'!$C$3+'underlying numbers'!Q83</f>
        <v>6484.6999994400003</v>
      </c>
      <c r="R83" s="1">
        <f>'underlying numbers'!R83+('underlying numbers'!Q83-'underlying numbers'!R83)*'numbers and coverage by AT'!$C$4</f>
        <v>5846.5001536</v>
      </c>
      <c r="S83" s="1">
        <v>7093</v>
      </c>
      <c r="T83" s="1">
        <f>('underlying numbers'!S83-'underlying numbers'!T83)*'numbers and coverage by AT'!$C$3+'underlying numbers'!T83</f>
        <v>6602.3001600199996</v>
      </c>
      <c r="U83" s="1">
        <f>'underlying numbers'!U83+('underlying numbers'!T83-'underlying numbers'!U83)*'numbers and coverage by AT'!$C$4</f>
        <v>6039.9998187499996</v>
      </c>
      <c r="V83" s="1">
        <v>7721</v>
      </c>
      <c r="W83" s="1">
        <f>('underlying numbers'!V83-'underlying numbers'!W83)*'numbers and coverage by AT'!$C$3+'underlying numbers'!W83</f>
        <v>7084.6998047699999</v>
      </c>
      <c r="X83" s="1">
        <f>'underlying numbers'!X83+('underlying numbers'!W83-'underlying numbers'!X83)*'numbers and coverage by AT'!$C$4</f>
        <v>6614.0000808000004</v>
      </c>
      <c r="Y83" s="1">
        <v>8095</v>
      </c>
      <c r="Z83" s="1">
        <f>('underlying numbers'!Y83-'underlying numbers'!Z83)*'numbers and coverage by AT'!$C$3+'underlying numbers'!Z83</f>
        <v>7401.2997035499993</v>
      </c>
      <c r="AA83" s="1">
        <f>'underlying numbers'!AA83+('underlying numbers'!Z83-'underlying numbers'!AA83)*'numbers and coverage by AT'!$C$4</f>
        <v>6930.4998462499989</v>
      </c>
      <c r="AB83" s="1">
        <v>8101</v>
      </c>
      <c r="AC83" s="1">
        <f>('underlying numbers'!AB83-'underlying numbers'!AC83)*'numbers and coverage by AT'!$C$3+'underlying numbers'!AC83</f>
        <v>7690.0999438600002</v>
      </c>
      <c r="AD83" s="1">
        <f>'underlying numbers'!AD83+('underlying numbers'!AC83-'underlying numbers'!AD83)*'numbers and coverage by AT'!$C$4</f>
        <v>7243.00000215</v>
      </c>
      <c r="AE83" s="1">
        <v>8546</v>
      </c>
      <c r="AF83" s="1">
        <f>('underlying numbers'!AE83-'underlying numbers'!AF83)*'numbers and coverage by AT'!$C$3+'underlying numbers'!AF83</f>
        <v>8183.3997149600009</v>
      </c>
      <c r="AG83" s="1">
        <f>'underlying numbers'!AG83+('underlying numbers'!AF83-'underlying numbers'!AG83)*'numbers and coverage by AT'!$C$4</f>
        <v>7794.9997395999999</v>
      </c>
    </row>
    <row r="84" spans="1:33" s="4" customFormat="1" x14ac:dyDescent="0.25">
      <c r="A84" s="4" t="s">
        <v>446</v>
      </c>
      <c r="B84" s="4" t="s">
        <v>433</v>
      </c>
      <c r="C84" t="s">
        <v>176</v>
      </c>
      <c r="D84" s="5">
        <f>SUM(D79:D83)</f>
        <v>32088</v>
      </c>
      <c r="E84" s="1">
        <f>('underlying numbers'!D84-'underlying numbers'!E84)*'numbers and coverage by AT'!$C$3+'underlying numbers'!E84</f>
        <v>30131.928400000004</v>
      </c>
      <c r="F84" s="1">
        <f>'underlying numbers'!F84+('underlying numbers'!E84-'underlying numbers'!F84)*'numbers and coverage by AT'!$C$4</f>
        <v>26257.6155</v>
      </c>
      <c r="G84" s="5">
        <f t="shared" ref="G84:AE84" si="12">SUM(G79:G83)</f>
        <v>32135</v>
      </c>
      <c r="H84" s="1">
        <f>('underlying numbers'!G84-'underlying numbers'!H84)*'numbers and coverage by AT'!$C$3+'underlying numbers'!H84</f>
        <v>29903.873900000002</v>
      </c>
      <c r="I84" s="1">
        <f>'underlying numbers'!I84+('underlying numbers'!H84-'underlying numbers'!I84)*'numbers and coverage by AT'!$C$4</f>
        <v>26925.092000000004</v>
      </c>
      <c r="J84" s="5">
        <f t="shared" si="12"/>
        <v>30571</v>
      </c>
      <c r="K84" s="1">
        <f>('underlying numbers'!J84-'underlying numbers'!K84)*'numbers and coverage by AT'!$C$3+'underlying numbers'!K84</f>
        <v>28279.218200000003</v>
      </c>
      <c r="L84" s="1">
        <f>'underlying numbers'!L84+('underlying numbers'!K84-'underlying numbers'!L84)*'numbers and coverage by AT'!$C$4</f>
        <v>25918.052637506931</v>
      </c>
      <c r="M84" s="5">
        <f t="shared" si="12"/>
        <v>30278</v>
      </c>
      <c r="N84" s="1">
        <f>('underlying numbers'!M84-'underlying numbers'!N84)*'numbers and coverage by AT'!$C$3+'underlying numbers'!N84</f>
        <v>27481.925599999999</v>
      </c>
      <c r="O84" s="1">
        <f>'underlying numbers'!O84+('underlying numbers'!N84-'underlying numbers'!O84)*'numbers and coverage by AT'!$C$4</f>
        <v>25657.300544075897</v>
      </c>
      <c r="P84" s="5">
        <f t="shared" si="12"/>
        <v>31456</v>
      </c>
      <c r="Q84" s="1">
        <f>('underlying numbers'!P84-'underlying numbers'!Q84)*'numbers and coverage by AT'!$C$3+'underlying numbers'!Q84</f>
        <v>27873.400281820002</v>
      </c>
      <c r="R84" s="1">
        <f>'underlying numbers'!R84+('underlying numbers'!Q84-'underlying numbers'!R84)*'numbers and coverage by AT'!$C$4</f>
        <v>24545.500392399998</v>
      </c>
      <c r="S84" s="5">
        <f t="shared" si="12"/>
        <v>31443</v>
      </c>
      <c r="T84" s="1">
        <f>('underlying numbers'!S84-'underlying numbers'!T84)*'numbers and coverage by AT'!$C$3+'underlying numbers'!T84</f>
        <v>28450.500370089998</v>
      </c>
      <c r="U84" s="1">
        <f>'underlying numbers'!U84+('underlying numbers'!T84-'underlying numbers'!U84)*'numbers and coverage by AT'!$C$4</f>
        <v>25530.499963299997</v>
      </c>
      <c r="V84" s="5">
        <f t="shared" si="12"/>
        <v>33760</v>
      </c>
      <c r="W84" s="1">
        <f>('underlying numbers'!V84-'underlying numbers'!W84)*'numbers and coverage by AT'!$C$3+'underlying numbers'!W84</f>
        <v>30675.099993210002</v>
      </c>
      <c r="X84" s="1">
        <f>'underlying numbers'!X84+('underlying numbers'!W84-'underlying numbers'!X84)*'numbers and coverage by AT'!$C$4</f>
        <v>27733.000069850001</v>
      </c>
      <c r="Y84" s="5">
        <f t="shared" si="12"/>
        <v>33586</v>
      </c>
      <c r="Z84" s="1">
        <f>('underlying numbers'!Y84-'underlying numbers'!Z84)*'numbers and coverage by AT'!$C$3+'underlying numbers'!Z84</f>
        <v>30910.599924959999</v>
      </c>
      <c r="AA84" s="1">
        <f>'underlying numbers'!AA84+('underlying numbers'!Z84-'underlying numbers'!AA84)*'numbers and coverage by AT'!$C$4</f>
        <v>28843.999907199999</v>
      </c>
      <c r="AB84" s="5">
        <f t="shared" si="12"/>
        <v>34301</v>
      </c>
      <c r="AC84" s="1">
        <f>('underlying numbers'!AB84-'underlying numbers'!AC84)*'numbers and coverage by AT'!$C$3+'underlying numbers'!AC84</f>
        <v>32118.399741770001</v>
      </c>
      <c r="AD84" s="1">
        <f>'underlying numbers'!AD84+('underlying numbers'!AC84-'underlying numbers'!AD84)*'numbers and coverage by AT'!$C$4</f>
        <v>30193.49998945</v>
      </c>
      <c r="AE84" s="5">
        <f t="shared" si="12"/>
        <v>35811</v>
      </c>
      <c r="AF84" s="1">
        <f>('underlying numbers'!AE84-'underlying numbers'!AF84)*'numbers and coverage by AT'!$C$3+'underlying numbers'!AF84</f>
        <v>33894.400005529998</v>
      </c>
      <c r="AG84" s="1">
        <f>'underlying numbers'!AG84+('underlying numbers'!AF84-'underlying numbers'!AG84)*'numbers and coverage by AT'!$C$4</f>
        <v>32316.9999919</v>
      </c>
    </row>
    <row r="85" spans="1:33" x14ac:dyDescent="0.25">
      <c r="A85" t="s">
        <v>185</v>
      </c>
      <c r="B85" t="s">
        <v>186</v>
      </c>
      <c r="C85" t="s">
        <v>187</v>
      </c>
      <c r="D85" s="1">
        <v>3759</v>
      </c>
      <c r="E85" s="1">
        <f>('underlying numbers'!D85-'underlying numbers'!E85)*'numbers and coverage by AT'!$C$3+'underlying numbers'!E85</f>
        <v>3545.8647000000001</v>
      </c>
      <c r="F85" s="1">
        <f>'underlying numbers'!F85+('underlying numbers'!E85-'underlying numbers'!F85)*'numbers and coverage by AT'!$C$4</f>
        <v>3244.0170000000003</v>
      </c>
      <c r="G85" s="1">
        <v>3551</v>
      </c>
      <c r="H85" s="1">
        <f>('underlying numbers'!G85-'underlying numbers'!H85)*'numbers and coverage by AT'!$C$3+'underlying numbers'!H85</f>
        <v>3369.5439000000001</v>
      </c>
      <c r="I85" s="1">
        <f>'underlying numbers'!I85+('underlying numbers'!H85-'underlying numbers'!I85)*'numbers and coverage by AT'!$C$4</f>
        <v>3009.4724999999999</v>
      </c>
      <c r="J85" s="1">
        <v>3565</v>
      </c>
      <c r="K85" s="1">
        <f>('underlying numbers'!J85-'underlying numbers'!K85)*'numbers and coverage by AT'!$C$3+'underlying numbers'!K85</f>
        <v>3312.9544999999998</v>
      </c>
      <c r="L85" s="1">
        <f>'underlying numbers'!L85+('underlying numbers'!K85-'underlying numbers'!L85)*'numbers and coverage by AT'!$C$4</f>
        <v>2889.4324999999999</v>
      </c>
      <c r="M85" s="1">
        <v>2950</v>
      </c>
      <c r="N85" s="1">
        <f>('underlying numbers'!M85-'underlying numbers'!N85)*'numbers and coverage by AT'!$C$3+'underlying numbers'!N85</f>
        <v>2720.7850000000003</v>
      </c>
      <c r="O85" s="1">
        <f>'underlying numbers'!O85+('underlying numbers'!N85-'underlying numbers'!O85)*'numbers and coverage by AT'!$C$4</f>
        <v>2503.0750000000003</v>
      </c>
      <c r="P85" s="1">
        <v>2913</v>
      </c>
      <c r="Q85" s="1">
        <f>('underlying numbers'!P85-'underlying numbers'!Q85)*'numbers and coverage by AT'!$C$3+'underlying numbers'!Q85</f>
        <v>2635.1000330400002</v>
      </c>
      <c r="R85" s="1">
        <f>'underlying numbers'!R85+('underlying numbers'!Q85-'underlying numbers'!R85)*'numbers and coverage by AT'!$C$4</f>
        <v>2410.4999262000001</v>
      </c>
      <c r="S85" s="1">
        <v>3045</v>
      </c>
      <c r="T85" s="1">
        <f>('underlying numbers'!S85-'underlying numbers'!T85)*'numbers and coverage by AT'!$C$3+'underlying numbers'!T85</f>
        <v>2796.50013825</v>
      </c>
      <c r="U85" s="1">
        <f>'underlying numbers'!U85+('underlying numbers'!T85-'underlying numbers'!U85)*'numbers and coverage by AT'!$C$4</f>
        <v>2588.5001467500001</v>
      </c>
      <c r="V85" s="1">
        <v>3103</v>
      </c>
      <c r="W85" s="1">
        <f>('underlying numbers'!V85-'underlying numbers'!W85)*'numbers and coverage by AT'!$C$3+'underlying numbers'!W85</f>
        <v>2906.3000542499999</v>
      </c>
      <c r="X85" s="1">
        <f>'underlying numbers'!X85+('underlying numbers'!W85-'underlying numbers'!X85)*'numbers and coverage by AT'!$C$4</f>
        <v>2756.0000432500001</v>
      </c>
      <c r="Y85" s="1">
        <v>2945</v>
      </c>
      <c r="Z85" s="1">
        <f>('underlying numbers'!Y85-'underlying numbers'!Z85)*'numbers and coverage by AT'!$C$3+'underlying numbers'!Z85</f>
        <v>2779.0999629000003</v>
      </c>
      <c r="AA85" s="1">
        <f>'underlying numbers'!AA85+('underlying numbers'!Z85-'underlying numbers'!AA85)*'numbers and coverage by AT'!$C$4</f>
        <v>2655.49987375</v>
      </c>
      <c r="AB85" s="1">
        <v>2865</v>
      </c>
      <c r="AC85" s="1">
        <f>('underlying numbers'!AB85-'underlying numbers'!AC85)*'numbers and coverage by AT'!$C$3+'underlying numbers'!AC85</f>
        <v>2733.4000927500001</v>
      </c>
      <c r="AD85" s="1">
        <f>'underlying numbers'!AD85+('underlying numbers'!AC85-'underlying numbers'!AD85)*'numbers and coverage by AT'!$C$4</f>
        <v>2618.0000415000004</v>
      </c>
      <c r="AE85" s="1">
        <v>3203</v>
      </c>
      <c r="AF85" s="1">
        <f>('underlying numbers'!AE85-'underlying numbers'!AF85)*'numbers and coverage by AT'!$C$3+'underlying numbers'!AF85</f>
        <v>3055.9998524400003</v>
      </c>
      <c r="AG85" s="1">
        <f>'underlying numbers'!AG85+('underlying numbers'!AF85-'underlying numbers'!AG85)*'numbers and coverage by AT'!$C$4</f>
        <v>2920.9998725</v>
      </c>
    </row>
    <row r="86" spans="1:33" x14ac:dyDescent="0.25">
      <c r="A86" t="s">
        <v>188</v>
      </c>
      <c r="B86" t="s">
        <v>189</v>
      </c>
      <c r="C86" t="s">
        <v>187</v>
      </c>
      <c r="D86" s="1">
        <v>8445</v>
      </c>
      <c r="E86" s="1">
        <f>('underlying numbers'!D86-'underlying numbers'!E86)*'numbers and coverage by AT'!$C$3+'underlying numbers'!E86</f>
        <v>7977.1298000000015</v>
      </c>
      <c r="F86" s="1">
        <f>'underlying numbers'!F86+('underlying numbers'!E86-'underlying numbers'!F86)*'numbers and coverage by AT'!$C$4</f>
        <v>7058.7394999999997</v>
      </c>
      <c r="G86" s="1">
        <v>8461</v>
      </c>
      <c r="H86" s="1">
        <f>('underlying numbers'!G86-'underlying numbers'!H86)*'numbers and coverage by AT'!$C$3+'underlying numbers'!H86</f>
        <v>7926.9266000000025</v>
      </c>
      <c r="I86" s="1">
        <f>'underlying numbers'!I86+('underlying numbers'!H86-'underlying numbers'!I86)*'numbers and coverage by AT'!$C$4</f>
        <v>6992.2400000000016</v>
      </c>
      <c r="J86" s="1">
        <v>8472</v>
      </c>
      <c r="K86" s="1">
        <f>('underlying numbers'!J86-'underlying numbers'!K86)*'numbers and coverage by AT'!$C$3+'underlying numbers'!K86</f>
        <v>7729.4176000000007</v>
      </c>
      <c r="L86" s="1">
        <f>'underlying numbers'!L86+('underlying numbers'!K86-'underlying numbers'!L86)*'numbers and coverage by AT'!$C$4</f>
        <v>6637.1275000000023</v>
      </c>
      <c r="M86" s="1">
        <v>7269</v>
      </c>
      <c r="N86" s="1">
        <f>('underlying numbers'!M86-'underlying numbers'!N86)*'numbers and coverage by AT'!$C$3+'underlying numbers'!N86</f>
        <v>6444.1710999999996</v>
      </c>
      <c r="O86" s="1">
        <f>'underlying numbers'!O86+('underlying numbers'!N86-'underlying numbers'!O86)*'numbers and coverage by AT'!$C$4</f>
        <v>5616.2119999999977</v>
      </c>
      <c r="P86" s="1">
        <v>7464</v>
      </c>
      <c r="Q86" s="1">
        <f>('underlying numbers'!P86-'underlying numbers'!Q86)*'numbers and coverage by AT'!$C$3+'underlying numbers'!Q86</f>
        <v>6528.799986</v>
      </c>
      <c r="R86" s="1">
        <f>'underlying numbers'!R86+('underlying numbers'!Q86-'underlying numbers'!R86)*'numbers and coverage by AT'!$C$4</f>
        <v>5700.9998411999995</v>
      </c>
      <c r="S86" s="1">
        <v>7837</v>
      </c>
      <c r="T86" s="1">
        <f>('underlying numbers'!S86-'underlying numbers'!T86)*'numbers and coverage by AT'!$C$3+'underlying numbers'!T86</f>
        <v>6965.5000513800005</v>
      </c>
      <c r="U86" s="1">
        <f>'underlying numbers'!U86+('underlying numbers'!T86-'underlying numbers'!U86)*'numbers and coverage by AT'!$C$4</f>
        <v>6129.9999108499997</v>
      </c>
      <c r="V86" s="1">
        <v>8167</v>
      </c>
      <c r="W86" s="1">
        <f>('underlying numbers'!V86-'underlying numbers'!W86)*'numbers and coverage by AT'!$C$3+'underlying numbers'!W86</f>
        <v>7558.7001157800005</v>
      </c>
      <c r="X86" s="1">
        <f>'underlying numbers'!X86+('underlying numbers'!W86-'underlying numbers'!X86)*'numbers and coverage by AT'!$C$4</f>
        <v>6942.9998678500006</v>
      </c>
      <c r="Y86" s="1">
        <v>7372</v>
      </c>
      <c r="Z86" s="1">
        <f>('underlying numbers'!Y86-'underlying numbers'!Z86)*'numbers and coverage by AT'!$C$3+'underlying numbers'!Z86</f>
        <v>6952.6999546400002</v>
      </c>
      <c r="AA86" s="1">
        <f>'underlying numbers'!AA86+('underlying numbers'!Z86-'underlying numbers'!AA86)*'numbers and coverage by AT'!$C$4</f>
        <v>6532.0000402000005</v>
      </c>
      <c r="AB86" s="1">
        <v>7063</v>
      </c>
      <c r="AC86" s="1">
        <f>('underlying numbers'!AB86-'underlying numbers'!AC86)*'numbers and coverage by AT'!$C$3+'underlying numbers'!AC86</f>
        <v>6680.8003047800003</v>
      </c>
      <c r="AD86" s="1">
        <f>'underlying numbers'!AD86+('underlying numbers'!AC86-'underlying numbers'!AD86)*'numbers and coverage by AT'!$C$4</f>
        <v>6343.4999592999993</v>
      </c>
      <c r="AE86" s="1">
        <v>7860</v>
      </c>
      <c r="AF86" s="1">
        <f>('underlying numbers'!AE86-'underlying numbers'!AF86)*'numbers and coverage by AT'!$C$3+'underlying numbers'!AF86</f>
        <v>7589.8000812</v>
      </c>
      <c r="AG86" s="1">
        <f>'underlying numbers'!AG86+('underlying numbers'!AF86-'underlying numbers'!AG86)*'numbers and coverage by AT'!$C$4</f>
        <v>7317.499656</v>
      </c>
    </row>
    <row r="87" spans="1:33" x14ac:dyDescent="0.25">
      <c r="A87" t="s">
        <v>190</v>
      </c>
      <c r="B87" t="s">
        <v>191</v>
      </c>
      <c r="C87" t="s">
        <v>187</v>
      </c>
      <c r="D87" s="6">
        <v>8272</v>
      </c>
      <c r="E87" s="1">
        <f>('underlying numbers'!D87-'underlying numbers'!E87)*'numbers and coverage by AT'!$C$3+'underlying numbers'!E87</f>
        <v>7645.5</v>
      </c>
      <c r="F87" s="1">
        <f>'underlying numbers'!F87+('underlying numbers'!E87-'underlying numbers'!F87)*'numbers and coverage by AT'!$C$4</f>
        <v>6661</v>
      </c>
      <c r="G87" s="1">
        <v>8184</v>
      </c>
      <c r="H87" s="1">
        <f>('underlying numbers'!G87-'underlying numbers'!H87)*'numbers and coverage by AT'!$C$3+'underlying numbers'!H87</f>
        <v>7798.237000000001</v>
      </c>
      <c r="I87" s="1">
        <f>'underlying numbers'!I87+('underlying numbers'!H87-'underlying numbers'!I87)*'numbers and coverage by AT'!$C$4</f>
        <v>7064.8680000000004</v>
      </c>
      <c r="J87" s="1">
        <v>7933</v>
      </c>
      <c r="K87" s="1">
        <f>('underlying numbers'!J87-'underlying numbers'!K87)*'numbers and coverage by AT'!$C$3+'underlying numbers'!K87</f>
        <v>7280.027399999999</v>
      </c>
      <c r="L87" s="1">
        <f>'underlying numbers'!L87+('underlying numbers'!K87-'underlying numbers'!L87)*'numbers and coverage by AT'!$C$4</f>
        <v>6541.2819999999992</v>
      </c>
      <c r="M87" s="1">
        <v>7466</v>
      </c>
      <c r="N87" s="1">
        <f>('underlying numbers'!M87-'underlying numbers'!N87)*'numbers and coverage by AT'!$C$3+'underlying numbers'!N87</f>
        <v>6824.0460999999996</v>
      </c>
      <c r="O87" s="1">
        <f>'underlying numbers'!O87+('underlying numbers'!N87-'underlying numbers'!O87)*'numbers and coverage by AT'!$C$4</f>
        <v>6148.6614999999993</v>
      </c>
      <c r="P87" s="1">
        <v>7675</v>
      </c>
      <c r="Q87" s="1">
        <f>('underlying numbers'!P87-'underlying numbers'!Q87)*'numbers and coverage by AT'!$C$3+'underlying numbers'!Q87</f>
        <v>6987.6004444999999</v>
      </c>
      <c r="R87" s="1">
        <f>'underlying numbers'!R87+('underlying numbers'!Q87-'underlying numbers'!R87)*'numbers and coverage by AT'!$C$4</f>
        <v>6310.0000987499998</v>
      </c>
      <c r="S87" s="1">
        <v>7686</v>
      </c>
      <c r="T87" s="1">
        <f>('underlying numbers'!S87-'underlying numbers'!T87)*'numbers and coverage by AT'!$C$3+'underlying numbers'!T87</f>
        <v>7013.2996054800005</v>
      </c>
      <c r="U87" s="1">
        <f>'underlying numbers'!U87+('underlying numbers'!T87-'underlying numbers'!U87)*'numbers and coverage by AT'!$C$4</f>
        <v>6376.9996458000005</v>
      </c>
      <c r="V87" s="1">
        <v>7916</v>
      </c>
      <c r="W87" s="1">
        <f>('underlying numbers'!V87-'underlying numbers'!W87)*'numbers and coverage by AT'!$C$3+'underlying numbers'!W87</f>
        <v>7355.3003791199999</v>
      </c>
      <c r="X87" s="1">
        <f>'underlying numbers'!X87+('underlying numbers'!W87-'underlying numbers'!X87)*'numbers and coverage by AT'!$C$4</f>
        <v>6784.5000213999992</v>
      </c>
      <c r="Y87" s="1">
        <v>7886</v>
      </c>
      <c r="Z87" s="1">
        <f>('underlying numbers'!Y87-'underlying numbers'!Z87)*'numbers and coverage by AT'!$C$3+'underlying numbers'!Z87</f>
        <v>7483.5001372000006</v>
      </c>
      <c r="AA87" s="1">
        <f>'underlying numbers'!AA87+('underlying numbers'!Z87-'underlying numbers'!AA87)*'numbers and coverage by AT'!$C$4</f>
        <v>7068.0002034000008</v>
      </c>
      <c r="AB87" s="1">
        <v>7367</v>
      </c>
      <c r="AC87" s="1">
        <f>('underlying numbers'!AB87-'underlying numbers'!AC87)*'numbers and coverage by AT'!$C$3+'underlying numbers'!AC87</f>
        <v>7031.00011774</v>
      </c>
      <c r="AD87" s="1">
        <f>'underlying numbers'!AD87+('underlying numbers'!AC87-'underlying numbers'!AD87)*'numbers and coverage by AT'!$C$4</f>
        <v>6648.5001735000005</v>
      </c>
      <c r="AE87" s="1">
        <v>8116</v>
      </c>
      <c r="AF87" s="1">
        <f>('underlying numbers'!AE87-'underlying numbers'!AF87)*'numbers and coverage by AT'!$C$3+'underlying numbers'!AF87</f>
        <v>7835.2998616799996</v>
      </c>
      <c r="AG87" s="1">
        <f>'underlying numbers'!AG87+('underlying numbers'!AF87-'underlying numbers'!AG87)*'numbers and coverage by AT'!$C$4</f>
        <v>7502.9997373999995</v>
      </c>
    </row>
    <row r="88" spans="1:33" s="4" customFormat="1" x14ac:dyDescent="0.25">
      <c r="A88" s="4" t="s">
        <v>447</v>
      </c>
      <c r="B88" s="4" t="s">
        <v>433</v>
      </c>
      <c r="C88" t="s">
        <v>187</v>
      </c>
      <c r="D88" s="5">
        <f>SUM(D85:D87)</f>
        <v>20476</v>
      </c>
      <c r="E88" s="1">
        <f>('underlying numbers'!D88-'underlying numbers'!E88)*'numbers and coverage by AT'!$C$3+'underlying numbers'!E88</f>
        <v>19168.494500000001</v>
      </c>
      <c r="F88" s="1">
        <f>'underlying numbers'!F88+('underlying numbers'!E88-'underlying numbers'!F88)*'numbers and coverage by AT'!$C$4</f>
        <v>16963.7565</v>
      </c>
      <c r="G88" s="5">
        <f t="shared" ref="G88:AE88" si="13">SUM(G85:G87)</f>
        <v>20196</v>
      </c>
      <c r="H88" s="1">
        <f>('underlying numbers'!G88-'underlying numbers'!H88)*'numbers and coverage by AT'!$C$3+'underlying numbers'!H88</f>
        <v>19094.707500000004</v>
      </c>
      <c r="I88" s="1">
        <f>'underlying numbers'!I88+('underlying numbers'!H88-'underlying numbers'!I88)*'numbers and coverage by AT'!$C$4</f>
        <v>17066.580500000004</v>
      </c>
      <c r="J88" s="5">
        <f t="shared" si="13"/>
        <v>19970</v>
      </c>
      <c r="K88" s="1">
        <f>('underlying numbers'!J88-'underlying numbers'!K88)*'numbers and coverage by AT'!$C$3+'underlying numbers'!K88</f>
        <v>18322.3995</v>
      </c>
      <c r="L88" s="1">
        <f>'underlying numbers'!L88+('underlying numbers'!K88-'underlying numbers'!L88)*'numbers and coverage by AT'!$C$4</f>
        <v>16067.842000000001</v>
      </c>
      <c r="M88" s="5">
        <f t="shared" si="13"/>
        <v>17685</v>
      </c>
      <c r="N88" s="1">
        <f>('underlying numbers'!M88-'underlying numbers'!N88)*'numbers and coverage by AT'!$C$3+'underlying numbers'!N88</f>
        <v>15989.002199999997</v>
      </c>
      <c r="O88" s="1">
        <f>'underlying numbers'!O88+('underlying numbers'!N88-'underlying numbers'!O88)*'numbers and coverage by AT'!$C$4</f>
        <v>14267.948499999997</v>
      </c>
      <c r="P88" s="5">
        <f t="shared" si="13"/>
        <v>18052</v>
      </c>
      <c r="Q88" s="1">
        <f>('underlying numbers'!P88-'underlying numbers'!Q88)*'numbers and coverage by AT'!$C$3+'underlying numbers'!Q88</f>
        <v>16151.50046354</v>
      </c>
      <c r="R88" s="1">
        <f>'underlying numbers'!R88+('underlying numbers'!Q88-'underlying numbers'!R88)*'numbers and coverage by AT'!$C$4</f>
        <v>14421.499866149999</v>
      </c>
      <c r="S88" s="5">
        <f t="shared" si="13"/>
        <v>18568</v>
      </c>
      <c r="T88" s="1">
        <f>('underlying numbers'!S88-'underlying numbers'!T88)*'numbers and coverage by AT'!$C$3+'underlying numbers'!T88</f>
        <v>16775.299795110001</v>
      </c>
      <c r="U88" s="1">
        <f>'underlying numbers'!U88+('underlying numbers'!T88-'underlying numbers'!U88)*'numbers and coverage by AT'!$C$4</f>
        <v>15095.499703400001</v>
      </c>
      <c r="V88" s="5">
        <f t="shared" si="13"/>
        <v>19186</v>
      </c>
      <c r="W88" s="1">
        <f>('underlying numbers'!V88-'underlying numbers'!W88)*'numbers and coverage by AT'!$C$3+'underlying numbers'!W88</f>
        <v>17820.300549150001</v>
      </c>
      <c r="X88" s="1">
        <f>'underlying numbers'!X88+('underlying numbers'!W88-'underlying numbers'!X88)*'numbers and coverage by AT'!$C$4</f>
        <v>16483.499932499999</v>
      </c>
      <c r="Y88" s="5">
        <f t="shared" si="13"/>
        <v>18203</v>
      </c>
      <c r="Z88" s="1">
        <f>('underlying numbers'!Y88-'underlying numbers'!Z88)*'numbers and coverage by AT'!$C$3+'underlying numbers'!Z88</f>
        <v>17215.300054740001</v>
      </c>
      <c r="AA88" s="1">
        <f>'underlying numbers'!AA88+('underlying numbers'!Z88-'underlying numbers'!AA88)*'numbers and coverage by AT'!$C$4</f>
        <v>16255.50011735</v>
      </c>
      <c r="AB88" s="5">
        <f t="shared" si="13"/>
        <v>17295</v>
      </c>
      <c r="AC88" s="1">
        <f>('underlying numbers'!AB88-'underlying numbers'!AC88)*'numbers and coverage by AT'!$C$3+'underlying numbers'!AC88</f>
        <v>16445.20051527</v>
      </c>
      <c r="AD88" s="1">
        <f>'underlying numbers'!AD88+('underlying numbers'!AC88-'underlying numbers'!AD88)*'numbers and coverage by AT'!$C$4</f>
        <v>15610.000174299999</v>
      </c>
      <c r="AE88" s="5">
        <f t="shared" si="13"/>
        <v>19179</v>
      </c>
      <c r="AF88" s="1">
        <f>('underlying numbers'!AE88-'underlying numbers'!AF88)*'numbers and coverage by AT'!$C$3+'underlying numbers'!AF88</f>
        <v>18481.099795319999</v>
      </c>
      <c r="AG88" s="1">
        <f>'underlying numbers'!AG88+('underlying numbers'!AF88-'underlying numbers'!AG88)*'numbers and coverage by AT'!$C$4</f>
        <v>17741.499265899998</v>
      </c>
    </row>
    <row r="89" spans="1:33" x14ac:dyDescent="0.25">
      <c r="A89" t="s">
        <v>192</v>
      </c>
      <c r="B89" t="s">
        <v>193</v>
      </c>
      <c r="C89" t="s">
        <v>194</v>
      </c>
      <c r="D89" s="1">
        <v>2171</v>
      </c>
      <c r="E89" s="1">
        <f>('underlying numbers'!D89-'underlying numbers'!E89)*'numbers and coverage by AT'!$C$3+'underlying numbers'!E89</f>
        <v>2102.6134999999999</v>
      </c>
      <c r="F89" s="1">
        <f>'underlying numbers'!F89+('underlying numbers'!E89-'underlying numbers'!F89)*'numbers and coverage by AT'!$C$4</f>
        <v>1919.1639999999998</v>
      </c>
      <c r="G89" s="1">
        <v>2206</v>
      </c>
      <c r="H89" s="1">
        <f>('underlying numbers'!G89-'underlying numbers'!H89)*'numbers and coverage by AT'!$C$3+'underlying numbers'!H89</f>
        <v>2097.9059999999999</v>
      </c>
      <c r="I89" s="1">
        <f>'underlying numbers'!I89+('underlying numbers'!H89-'underlying numbers'!I89)*'numbers and coverage by AT'!$C$4</f>
        <v>1883.924</v>
      </c>
      <c r="J89" s="1">
        <v>2167</v>
      </c>
      <c r="K89" s="1">
        <f>('underlying numbers'!J89-'underlying numbers'!K89)*'numbers and coverage by AT'!$C$3+'underlying numbers'!K89</f>
        <v>2065.3677000000002</v>
      </c>
      <c r="L89" s="1">
        <f>'underlying numbers'!L89+('underlying numbers'!K89-'underlying numbers'!L89)*'numbers and coverage by AT'!$C$4</f>
        <v>1882.0395000000001</v>
      </c>
      <c r="M89" s="1">
        <v>2190</v>
      </c>
      <c r="N89" s="1">
        <f>('underlying numbers'!M89-'underlying numbers'!N89)*'numbers and coverage by AT'!$C$3+'underlying numbers'!N89</f>
        <v>2144.0099999999998</v>
      </c>
      <c r="O89" s="1">
        <f>'underlying numbers'!O89+('underlying numbers'!N89-'underlying numbers'!O89)*'numbers and coverage by AT'!$C$4</f>
        <v>1921.7249999999999</v>
      </c>
      <c r="P89" s="1">
        <v>2854</v>
      </c>
      <c r="Q89" s="1">
        <f>('underlying numbers'!P89-'underlying numbers'!Q89)*'numbers and coverage by AT'!$C$3+'underlying numbers'!Q89</f>
        <v>2609.7000259000001</v>
      </c>
      <c r="R89" s="1">
        <f>'underlying numbers'!R89+('underlying numbers'!Q89-'underlying numbers'!R89)*'numbers and coverage by AT'!$C$4</f>
        <v>2261.0000183000002</v>
      </c>
      <c r="S89" s="1">
        <v>2177</v>
      </c>
      <c r="T89" s="1">
        <f>('underlying numbers'!S89-'underlying numbers'!T89)*'numbers and coverage by AT'!$C$3+'underlying numbers'!T89</f>
        <v>2090.8999547799999</v>
      </c>
      <c r="U89" s="1">
        <f>'underlying numbers'!U89+('underlying numbers'!T89-'underlying numbers'!U89)*'numbers and coverage by AT'!$C$4</f>
        <v>1909.9998757000001</v>
      </c>
      <c r="V89" s="1">
        <v>2213</v>
      </c>
      <c r="W89" s="1">
        <f>('underlying numbers'!V89-'underlying numbers'!W89)*'numbers and coverage by AT'!$C$3+'underlying numbers'!W89</f>
        <v>2131.8000507500001</v>
      </c>
      <c r="X89" s="1">
        <f>'underlying numbers'!X89+('underlying numbers'!W89-'underlying numbers'!X89)*'numbers and coverage by AT'!$C$4</f>
        <v>1997.9999683999999</v>
      </c>
      <c r="Y89" s="1">
        <v>1971</v>
      </c>
      <c r="Z89" s="1">
        <f>('underlying numbers'!Y89-'underlying numbers'!Z89)*'numbers and coverage by AT'!$C$3+'underlying numbers'!Z89</f>
        <v>1914.29998677</v>
      </c>
      <c r="AA89" s="1">
        <f>'underlying numbers'!AA89+('underlying numbers'!Z89-'underlying numbers'!AA89)*'numbers and coverage by AT'!$C$4</f>
        <v>1830.9999685499999</v>
      </c>
      <c r="AB89" s="1">
        <v>1897</v>
      </c>
      <c r="AC89" s="1">
        <f>('underlying numbers'!AB89-'underlying numbers'!AC89)*'numbers and coverage by AT'!$C$3+'underlying numbers'!AC89</f>
        <v>1843.1000078400002</v>
      </c>
      <c r="AD89" s="1">
        <f>'underlying numbers'!AD89+('underlying numbers'!AC89-'underlying numbers'!AD89)*'numbers and coverage by AT'!$C$4</f>
        <v>1738.0000046500002</v>
      </c>
      <c r="AE89" s="1">
        <v>2291</v>
      </c>
      <c r="AF89" s="1">
        <f>('underlying numbers'!AE89-'underlying numbers'!AF89)*'numbers and coverage by AT'!$C$3+'underlying numbers'!AF89</f>
        <v>2216.0999933499997</v>
      </c>
      <c r="AG89" s="1">
        <f>'underlying numbers'!AG89+('underlying numbers'!AF89-'underlying numbers'!AG89)*'numbers and coverage by AT'!$C$4</f>
        <v>2087.4999776499999</v>
      </c>
    </row>
    <row r="90" spans="1:33" x14ac:dyDescent="0.25">
      <c r="A90" t="s">
        <v>195</v>
      </c>
      <c r="B90" t="s">
        <v>196</v>
      </c>
      <c r="C90" t="s">
        <v>194</v>
      </c>
      <c r="D90" s="1">
        <v>1603</v>
      </c>
      <c r="E90" s="1">
        <f>('underlying numbers'!D90-'underlying numbers'!E90)*'numbers and coverage by AT'!$C$3+'underlying numbers'!E90</f>
        <v>1519.9646</v>
      </c>
      <c r="F90" s="1">
        <f>'underlying numbers'!F90+('underlying numbers'!E90-'underlying numbers'!F90)*'numbers and coverage by AT'!$C$4</f>
        <v>1353.7335</v>
      </c>
      <c r="G90" s="1">
        <v>1594</v>
      </c>
      <c r="H90" s="1">
        <f>('underlying numbers'!G90-'underlying numbers'!H90)*'numbers and coverage by AT'!$C$3+'underlying numbers'!H90</f>
        <v>1476.8410000000001</v>
      </c>
      <c r="I90" s="1">
        <f>'underlying numbers'!I90+('underlying numbers'!H90-'underlying numbers'!I90)*'numbers and coverage by AT'!$C$4</f>
        <v>1301.5010000000002</v>
      </c>
      <c r="J90" s="1">
        <v>1539</v>
      </c>
      <c r="K90" s="1">
        <f>('underlying numbers'!J90-'underlying numbers'!K90)*'numbers and coverage by AT'!$C$3+'underlying numbers'!K90</f>
        <v>1434.5019</v>
      </c>
      <c r="L90" s="1">
        <f>'underlying numbers'!L90+('underlying numbers'!K90-'underlying numbers'!L90)*'numbers and coverage by AT'!$C$4</f>
        <v>1273.5225</v>
      </c>
      <c r="M90" s="1">
        <v>1454</v>
      </c>
      <c r="N90" s="1">
        <f>('underlying numbers'!M90-'underlying numbers'!N90)*'numbers and coverage by AT'!$C$3+'underlying numbers'!N90</f>
        <v>1335.9351999999999</v>
      </c>
      <c r="O90" s="1">
        <f>'underlying numbers'!O90+('underlying numbers'!N90-'underlying numbers'!O90)*'numbers and coverage by AT'!$C$4</f>
        <v>1211.9090000000001</v>
      </c>
      <c r="P90" s="1">
        <v>1403</v>
      </c>
      <c r="Q90" s="1">
        <f>('underlying numbers'!P90-'underlying numbers'!Q90)*'numbers and coverage by AT'!$C$3+'underlying numbers'!Q90</f>
        <v>1290.2999983899999</v>
      </c>
      <c r="R90" s="1">
        <f>'underlying numbers'!R90+('underlying numbers'!Q90-'underlying numbers'!R90)*'numbers and coverage by AT'!$C$4</f>
        <v>1173.49999585</v>
      </c>
      <c r="S90" s="1">
        <v>1388</v>
      </c>
      <c r="T90" s="1">
        <f>('underlying numbers'!S90-'underlying numbers'!T90)*'numbers and coverage by AT'!$C$3+'underlying numbers'!T90</f>
        <v>1282.99996528</v>
      </c>
      <c r="U90" s="1">
        <f>'underlying numbers'!U90+('underlying numbers'!T90-'underlying numbers'!U90)*'numbers and coverage by AT'!$C$4</f>
        <v>1175.0000184</v>
      </c>
      <c r="V90" s="1">
        <v>1514</v>
      </c>
      <c r="W90" s="1">
        <f>('underlying numbers'!V90-'underlying numbers'!W90)*'numbers and coverage by AT'!$C$3+'underlying numbers'!W90</f>
        <v>1425.1000547400001</v>
      </c>
      <c r="X90" s="1">
        <f>'underlying numbers'!X90+('underlying numbers'!W90-'underlying numbers'!X90)*'numbers and coverage by AT'!$C$4</f>
        <v>1358.0000895000001</v>
      </c>
      <c r="Y90" s="1">
        <v>1631</v>
      </c>
      <c r="Z90" s="1">
        <f>('underlying numbers'!Y90-'underlying numbers'!Z90)*'numbers and coverage by AT'!$C$3+'underlying numbers'!Z90</f>
        <v>1573.5998907999999</v>
      </c>
      <c r="AA90" s="1">
        <f>'underlying numbers'!AA90+('underlying numbers'!Z90-'underlying numbers'!AA90)*'numbers and coverage by AT'!$C$4</f>
        <v>1498.4999249499999</v>
      </c>
      <c r="AB90" s="1">
        <v>1610</v>
      </c>
      <c r="AC90" s="1">
        <f>('underlying numbers'!AB90-'underlying numbers'!AC90)*'numbers and coverage by AT'!$C$3+'underlying numbers'!AC90</f>
        <v>1540.0000014</v>
      </c>
      <c r="AD90" s="1">
        <f>'underlying numbers'!AD90+('underlying numbers'!AC90-'underlying numbers'!AD90)*'numbers and coverage by AT'!$C$4</f>
        <v>1423.0000295</v>
      </c>
      <c r="AE90" s="1">
        <v>1535</v>
      </c>
      <c r="AF90" s="1">
        <f>('underlying numbers'!AE90-'underlying numbers'!AF90)*'numbers and coverage by AT'!$C$3+'underlying numbers'!AF90</f>
        <v>1472.0000234500001</v>
      </c>
      <c r="AG90" s="1">
        <f>'underlying numbers'!AG90+('underlying numbers'!AF90-'underlying numbers'!AG90)*'numbers and coverage by AT'!$C$4</f>
        <v>1367.999982</v>
      </c>
    </row>
    <row r="91" spans="1:33" x14ac:dyDescent="0.25">
      <c r="A91" t="s">
        <v>197</v>
      </c>
      <c r="B91" t="s">
        <v>198</v>
      </c>
      <c r="C91" t="s">
        <v>194</v>
      </c>
      <c r="D91" s="1">
        <v>1889</v>
      </c>
      <c r="E91" s="1">
        <f>('underlying numbers'!D91-'underlying numbers'!E91)*'numbers and coverage by AT'!$C$3+'underlying numbers'!E91</f>
        <v>1786.8902999999996</v>
      </c>
      <c r="F91" s="1">
        <f>'underlying numbers'!F91+('underlying numbers'!E91-'underlying numbers'!F91)*'numbers and coverage by AT'!$C$4</f>
        <v>1593.2235000000001</v>
      </c>
      <c r="G91" s="1">
        <v>1891</v>
      </c>
      <c r="H91" s="1">
        <f>('underlying numbers'!G91-'underlying numbers'!H91)*'numbers and coverage by AT'!$C$3+'underlying numbers'!H91</f>
        <v>1767.4346000000003</v>
      </c>
      <c r="I91" s="1">
        <f>'underlying numbers'!I91+('underlying numbers'!H91-'underlying numbers'!I91)*'numbers and coverage by AT'!$C$4</f>
        <v>1547.4835000000007</v>
      </c>
      <c r="J91" s="1">
        <v>1817</v>
      </c>
      <c r="K91" s="1">
        <f>('underlying numbers'!J91-'underlying numbers'!K91)*'numbers and coverage by AT'!$C$3+'underlying numbers'!K91</f>
        <v>1697.5660000000005</v>
      </c>
      <c r="L91" s="1">
        <f>'underlying numbers'!L91+('underlying numbers'!K91-'underlying numbers'!L91)*'numbers and coverage by AT'!$C$4</f>
        <v>1495.9585000000006</v>
      </c>
      <c r="M91" s="1">
        <v>1827</v>
      </c>
      <c r="N91" s="1">
        <f>('underlying numbers'!M91-'underlying numbers'!N91)*'numbers and coverage by AT'!$C$3+'underlying numbers'!N91</f>
        <v>1677.7144999999998</v>
      </c>
      <c r="O91" s="1">
        <f>'underlying numbers'!O91+('underlying numbers'!N91-'underlying numbers'!O91)*'numbers and coverage by AT'!$C$4</f>
        <v>1487.0234999999998</v>
      </c>
      <c r="P91" s="1">
        <v>2856</v>
      </c>
      <c r="Q91" s="1">
        <f>('underlying numbers'!P91-'underlying numbers'!Q91)*'numbers and coverage by AT'!$C$3+'underlying numbers'!Q91</f>
        <v>2639.0000347200003</v>
      </c>
      <c r="R91" s="1">
        <f>'underlying numbers'!R91+('underlying numbers'!Q91-'underlying numbers'!R91)*'numbers and coverage by AT'!$C$4</f>
        <v>2434.4999532000002</v>
      </c>
      <c r="S91" s="1">
        <v>2902</v>
      </c>
      <c r="T91" s="1">
        <f>('underlying numbers'!S91-'underlying numbers'!T91)*'numbers and coverage by AT'!$C$3+'underlying numbers'!T91</f>
        <v>2705.9999647200002</v>
      </c>
      <c r="U91" s="1">
        <f>'underlying numbers'!U91+('underlying numbers'!T91-'underlying numbers'!U91)*'numbers and coverage by AT'!$C$4</f>
        <v>2502.4999426000004</v>
      </c>
      <c r="V91" s="1">
        <v>2959</v>
      </c>
      <c r="W91" s="1">
        <f>('underlying numbers'!V91-'underlying numbers'!W91)*'numbers and coverage by AT'!$C$3+'underlying numbers'!W91</f>
        <v>2824.5999711600002</v>
      </c>
      <c r="X91" s="1">
        <f>'underlying numbers'!X91+('underlying numbers'!W91-'underlying numbers'!X91)*'numbers and coverage by AT'!$C$4</f>
        <v>2664.5000508499998</v>
      </c>
      <c r="Y91" s="1">
        <v>3122</v>
      </c>
      <c r="Z91" s="1">
        <f>('underlying numbers'!Y91-'underlying numbers'!Z91)*'numbers and coverage by AT'!$C$3+'underlying numbers'!Z91</f>
        <v>2976.3999104</v>
      </c>
      <c r="AA91" s="1">
        <f>'underlying numbers'!AA91+('underlying numbers'!Z91-'underlying numbers'!AA91)*'numbers and coverage by AT'!$C$4</f>
        <v>2823.9999487</v>
      </c>
      <c r="AB91" s="1">
        <v>3027</v>
      </c>
      <c r="AC91" s="1">
        <f>('underlying numbers'!AB91-'underlying numbers'!AC91)*'numbers and coverage by AT'!$C$3+'underlying numbers'!AC91</f>
        <v>2866.0000450800003</v>
      </c>
      <c r="AD91" s="1">
        <f>'underlying numbers'!AD91+('underlying numbers'!AC91-'underlying numbers'!AD91)*'numbers and coverage by AT'!$C$4</f>
        <v>2700.50006115</v>
      </c>
      <c r="AE91" s="1">
        <v>3078</v>
      </c>
      <c r="AF91" s="1">
        <f>('underlying numbers'!AE91-'underlying numbers'!AF91)*'numbers and coverage by AT'!$C$3+'underlying numbers'!AF91</f>
        <v>2954.0999424600004</v>
      </c>
      <c r="AG91" s="1">
        <f>'underlying numbers'!AG91+('underlying numbers'!AF91-'underlying numbers'!AG91)*'numbers and coverage by AT'!$C$4</f>
        <v>2774.9999871</v>
      </c>
    </row>
    <row r="92" spans="1:33" x14ac:dyDescent="0.25">
      <c r="A92" t="s">
        <v>199</v>
      </c>
      <c r="B92" t="s">
        <v>200</v>
      </c>
      <c r="C92" t="s">
        <v>194</v>
      </c>
      <c r="D92" s="1">
        <v>5736</v>
      </c>
      <c r="E92" s="1">
        <f>('underlying numbers'!D92-'underlying numbers'!E92)*'numbers and coverage by AT'!$C$3+'underlying numbers'!E92</f>
        <v>5392.4400000000014</v>
      </c>
      <c r="F92" s="1">
        <f>'underlying numbers'!F92+('underlying numbers'!E92-'underlying numbers'!F92)*'numbers and coverage by AT'!$C$4</f>
        <v>4835.8249999999989</v>
      </c>
      <c r="G92" s="1">
        <v>5486</v>
      </c>
      <c r="H92" s="1">
        <f>('underlying numbers'!G92-'underlying numbers'!H92)*'numbers and coverage by AT'!$C$3+'underlying numbers'!H92</f>
        <v>5174.6854999999987</v>
      </c>
      <c r="I92" s="1">
        <f>'underlying numbers'!I92+('underlying numbers'!H92-'underlying numbers'!I92)*'numbers and coverage by AT'!$C$4</f>
        <v>4721.0419999999976</v>
      </c>
      <c r="J92" s="1">
        <v>5205</v>
      </c>
      <c r="K92" s="1">
        <f>('underlying numbers'!J92-'underlying numbers'!K92)*'numbers and coverage by AT'!$C$3+'underlying numbers'!K92</f>
        <v>4893.4292999999998</v>
      </c>
      <c r="L92" s="1">
        <f>'underlying numbers'!L92+('underlying numbers'!K92-'underlying numbers'!L92)*'numbers and coverage by AT'!$C$4</f>
        <v>4445.1360000000004</v>
      </c>
      <c r="M92" s="1">
        <v>5094</v>
      </c>
      <c r="N92" s="1">
        <f>('underlying numbers'!M92-'underlying numbers'!N92)*'numbers and coverage by AT'!$C$3+'underlying numbers'!N92</f>
        <v>4761.954999999999</v>
      </c>
      <c r="O92" s="1">
        <f>'underlying numbers'!O92+('underlying numbers'!N92-'underlying numbers'!O92)*'numbers and coverage by AT'!$C$4</f>
        <v>4325.0634999999993</v>
      </c>
      <c r="P92" s="1">
        <v>4814</v>
      </c>
      <c r="Q92" s="1">
        <f>('underlying numbers'!P92-'underlying numbers'!Q92)*'numbers and coverage by AT'!$C$3+'underlying numbers'!Q92</f>
        <v>4493.3999238400002</v>
      </c>
      <c r="R92" s="1">
        <f>'underlying numbers'!R92+('underlying numbers'!Q92-'underlying numbers'!R92)*'numbers and coverage by AT'!$C$4</f>
        <v>4096.5000177000002</v>
      </c>
      <c r="S92" s="1">
        <v>4834</v>
      </c>
      <c r="T92" s="1">
        <f>('underlying numbers'!S92-'underlying numbers'!T92)*'numbers and coverage by AT'!$C$3+'underlying numbers'!T92</f>
        <v>4547.0002959600006</v>
      </c>
      <c r="U92" s="1">
        <f>'underlying numbers'!U92+('underlying numbers'!T92-'underlying numbers'!U92)*'numbers and coverage by AT'!$C$4</f>
        <v>4165.5000975000003</v>
      </c>
      <c r="V92" s="1">
        <v>5054</v>
      </c>
      <c r="W92" s="1">
        <f>('underlying numbers'!V92-'underlying numbers'!W92)*'numbers and coverage by AT'!$C$3+'underlying numbers'!W92</f>
        <v>4796.4000459199997</v>
      </c>
      <c r="X92" s="1">
        <f>'underlying numbers'!X92+('underlying numbers'!W92-'underlying numbers'!X92)*'numbers and coverage by AT'!$C$4</f>
        <v>4498.4999507000002</v>
      </c>
      <c r="Y92" s="1">
        <v>5261</v>
      </c>
      <c r="Z92" s="1">
        <f>('underlying numbers'!Y92-'underlying numbers'!Z92)*'numbers and coverage by AT'!$C$3+'underlying numbers'!Z92</f>
        <v>5020.2000316399999</v>
      </c>
      <c r="AA92" s="1">
        <f>'underlying numbers'!AA92+('underlying numbers'!Z92-'underlying numbers'!AA92)*'numbers and coverage by AT'!$C$4</f>
        <v>4798.4999659499999</v>
      </c>
      <c r="AB92" s="1">
        <v>5227</v>
      </c>
      <c r="AC92" s="1">
        <f>('underlying numbers'!AB92-'underlying numbers'!AC92)*'numbers and coverage by AT'!$C$3+'underlying numbers'!AC92</f>
        <v>5007.8999455400008</v>
      </c>
      <c r="AD92" s="1">
        <f>'underlying numbers'!AD92+('underlying numbers'!AC92-'underlying numbers'!AD92)*'numbers and coverage by AT'!$C$4</f>
        <v>4783.5000266999996</v>
      </c>
      <c r="AE92" s="1">
        <v>5385</v>
      </c>
      <c r="AF92" s="1">
        <f>('underlying numbers'!AE92-'underlying numbers'!AF92)*'numbers and coverage by AT'!$C$3+'underlying numbers'!AF92</f>
        <v>5226.8001162</v>
      </c>
      <c r="AG92" s="1">
        <f>'underlying numbers'!AG92+('underlying numbers'!AF92-'underlying numbers'!AG92)*'numbers and coverage by AT'!$C$4</f>
        <v>4952.0002275000006</v>
      </c>
    </row>
    <row r="93" spans="1:33" x14ac:dyDescent="0.25">
      <c r="A93" t="s">
        <v>201</v>
      </c>
      <c r="B93" t="s">
        <v>202</v>
      </c>
      <c r="C93" t="s">
        <v>194</v>
      </c>
      <c r="D93" s="1">
        <v>4231</v>
      </c>
      <c r="E93" s="1">
        <f>('underlying numbers'!D93-'underlying numbers'!E93)*'numbers and coverage by AT'!$C$3+'underlying numbers'!E93</f>
        <v>4017.4124999999995</v>
      </c>
      <c r="F93" s="1">
        <f>'underlying numbers'!F93+('underlying numbers'!E93-'underlying numbers'!F93)*'numbers and coverage by AT'!$C$4</f>
        <v>3521.5449999999996</v>
      </c>
      <c r="G93" s="1">
        <v>4259</v>
      </c>
      <c r="H93" s="1">
        <f>('underlying numbers'!G93-'underlying numbers'!H93)*'numbers and coverage by AT'!$C$3+'underlying numbers'!H93</f>
        <v>4013.5568999999996</v>
      </c>
      <c r="I93" s="1">
        <f>'underlying numbers'!I93+('underlying numbers'!H93-'underlying numbers'!I93)*'numbers and coverage by AT'!$C$4</f>
        <v>3492.0579999999991</v>
      </c>
      <c r="J93" s="1">
        <v>4251</v>
      </c>
      <c r="K93" s="1">
        <f>('underlying numbers'!J93-'underlying numbers'!K93)*'numbers and coverage by AT'!$C$3+'underlying numbers'!K93</f>
        <v>3957.5760999999993</v>
      </c>
      <c r="L93" s="1">
        <f>'underlying numbers'!L93+('underlying numbers'!K93-'underlying numbers'!L93)*'numbers and coverage by AT'!$C$4</f>
        <v>3409.3675000000003</v>
      </c>
      <c r="M93" s="1">
        <v>4211</v>
      </c>
      <c r="N93" s="1">
        <f>('underlying numbers'!M93-'underlying numbers'!N93)*'numbers and coverage by AT'!$C$3+'underlying numbers'!N93</f>
        <v>3914.3980999999994</v>
      </c>
      <c r="O93" s="1">
        <f>'underlying numbers'!O93+('underlying numbers'!N93-'underlying numbers'!O93)*'numbers and coverage by AT'!$C$4</f>
        <v>3386.4894999999997</v>
      </c>
      <c r="P93" s="1">
        <v>4135</v>
      </c>
      <c r="Q93" s="1">
        <f>('underlying numbers'!P93-'underlying numbers'!Q93)*'numbers and coverage by AT'!$C$3+'underlying numbers'!Q93</f>
        <v>3805.2999513499999</v>
      </c>
      <c r="R93" s="1">
        <f>'underlying numbers'!R93+('underlying numbers'!Q93-'underlying numbers'!R93)*'numbers and coverage by AT'!$C$4</f>
        <v>3340.5000662499997</v>
      </c>
      <c r="S93" s="1">
        <v>4020</v>
      </c>
      <c r="T93" s="1">
        <f>('underlying numbers'!S93-'underlying numbers'!T93)*'numbers and coverage by AT'!$C$3+'underlying numbers'!T93</f>
        <v>3801.6001134000003</v>
      </c>
      <c r="U93" s="1">
        <f>'underlying numbers'!U93+('underlying numbers'!T93-'underlying numbers'!U93)*'numbers and coverage by AT'!$C$4</f>
        <v>3285.500172</v>
      </c>
      <c r="V93" s="1">
        <v>4356</v>
      </c>
      <c r="W93" s="1">
        <f>('underlying numbers'!V93-'underlying numbers'!W93)*'numbers and coverage by AT'!$C$3+'underlying numbers'!W93</f>
        <v>4164.1998314399998</v>
      </c>
      <c r="X93" s="1">
        <f>'underlying numbers'!X93+('underlying numbers'!W93-'underlying numbers'!X93)*'numbers and coverage by AT'!$C$4</f>
        <v>3735.4999967999997</v>
      </c>
      <c r="Y93" s="1">
        <v>4471</v>
      </c>
      <c r="Z93" s="1">
        <f>('underlying numbers'!Y93-'underlying numbers'!Z93)*'numbers and coverage by AT'!$C$3+'underlying numbers'!Z93</f>
        <v>4301.5999799799993</v>
      </c>
      <c r="AA93" s="1">
        <f>'underlying numbers'!AA93+('underlying numbers'!Z93-'underlying numbers'!AA93)*'numbers and coverage by AT'!$C$4</f>
        <v>3841.4999662499995</v>
      </c>
      <c r="AB93" s="1">
        <v>6773</v>
      </c>
      <c r="AC93" s="1">
        <f>('underlying numbers'!AB93-'underlying numbers'!AC93)*'numbers and coverage by AT'!$C$3+'underlying numbers'!AC93</f>
        <v>6526.5998177900001</v>
      </c>
      <c r="AD93" s="1">
        <f>'underlying numbers'!AD93+('underlying numbers'!AC93-'underlying numbers'!AD93)*'numbers and coverage by AT'!$C$4</f>
        <v>6020.4997196500008</v>
      </c>
      <c r="AE93" s="1">
        <v>4499</v>
      </c>
      <c r="AF93" s="1">
        <f>('underlying numbers'!AE93-'underlying numbers'!AF93)*'numbers and coverage by AT'!$C$3+'underlying numbers'!AF93</f>
        <v>4382.8002778999999</v>
      </c>
      <c r="AG93" s="1">
        <f>'underlying numbers'!AG93+('underlying numbers'!AF93-'underlying numbers'!AG93)*'numbers and coverage by AT'!$C$4</f>
        <v>4142.0003008999993</v>
      </c>
    </row>
    <row r="94" spans="1:33" s="4" customFormat="1" x14ac:dyDescent="0.25">
      <c r="A94" s="4" t="s">
        <v>448</v>
      </c>
      <c r="B94" s="4" t="s">
        <v>433</v>
      </c>
      <c r="C94" t="s">
        <v>194</v>
      </c>
      <c r="D94" s="5">
        <f>SUM(D89:D93)</f>
        <v>15630</v>
      </c>
      <c r="E94" s="1">
        <f>('underlying numbers'!D94-'underlying numbers'!E94)*'numbers and coverage by AT'!$C$3+'underlying numbers'!E94</f>
        <v>14819.320900000002</v>
      </c>
      <c r="F94" s="1">
        <f>'underlying numbers'!F94+('underlying numbers'!E94-'underlying numbers'!F94)*'numbers and coverage by AT'!$C$4</f>
        <v>13223.491</v>
      </c>
      <c r="G94" s="5">
        <f t="shared" ref="G94:AE94" si="14">SUM(G89:G93)</f>
        <v>15436</v>
      </c>
      <c r="H94" s="1">
        <f>('underlying numbers'!G94-'underlying numbers'!H94)*'numbers and coverage by AT'!$C$3+'underlying numbers'!H94</f>
        <v>14530.423999999999</v>
      </c>
      <c r="I94" s="1">
        <f>'underlying numbers'!I94+('underlying numbers'!H94-'underlying numbers'!I94)*'numbers and coverage by AT'!$C$4</f>
        <v>12946.008499999998</v>
      </c>
      <c r="J94" s="5">
        <f t="shared" si="14"/>
        <v>14979</v>
      </c>
      <c r="K94" s="1">
        <f>('underlying numbers'!J94-'underlying numbers'!K94)*'numbers and coverage by AT'!$C$3+'underlying numbers'!K94</f>
        <v>14048.440999999999</v>
      </c>
      <c r="L94" s="1">
        <f>'underlying numbers'!L94+('underlying numbers'!K94-'underlying numbers'!L94)*'numbers and coverage by AT'!$C$4</f>
        <v>12506.024000000001</v>
      </c>
      <c r="M94" s="5">
        <f t="shared" si="14"/>
        <v>14776</v>
      </c>
      <c r="N94" s="1">
        <f>('underlying numbers'!M94-'underlying numbers'!N94)*'numbers and coverage by AT'!$C$3+'underlying numbers'!N94</f>
        <v>13834.012799999997</v>
      </c>
      <c r="O94" s="1">
        <f>'underlying numbers'!O94+('underlying numbers'!N94-'underlying numbers'!O94)*'numbers and coverage by AT'!$C$4</f>
        <v>12332.210499999999</v>
      </c>
      <c r="P94" s="5">
        <f t="shared" si="14"/>
        <v>16062</v>
      </c>
      <c r="Q94" s="1">
        <f>('underlying numbers'!P94-'underlying numbers'!Q94)*'numbers and coverage by AT'!$C$3+'underlying numbers'!Q94</f>
        <v>14837.6999342</v>
      </c>
      <c r="R94" s="1">
        <f>'underlying numbers'!R94+('underlying numbers'!Q94-'underlying numbers'!R94)*'numbers and coverage by AT'!$C$4</f>
        <v>13306.0000513</v>
      </c>
      <c r="S94" s="5">
        <f t="shared" si="14"/>
        <v>15321</v>
      </c>
      <c r="T94" s="1">
        <f>('underlying numbers'!S94-'underlying numbers'!T94)*'numbers and coverage by AT'!$C$3+'underlying numbers'!T94</f>
        <v>14428.500294140002</v>
      </c>
      <c r="U94" s="1">
        <f>'underlying numbers'!U94+('underlying numbers'!T94-'underlying numbers'!U94)*'numbers and coverage by AT'!$C$4</f>
        <v>13038.500106200001</v>
      </c>
      <c r="V94" s="5">
        <f t="shared" si="14"/>
        <v>16096</v>
      </c>
      <c r="W94" s="1">
        <f>('underlying numbers'!V94-'underlying numbers'!W94)*'numbers and coverage by AT'!$C$3+'underlying numbers'!W94</f>
        <v>15342.099954010002</v>
      </c>
      <c r="X94" s="1">
        <f>'underlying numbers'!X94+('underlying numbers'!W94-'underlying numbers'!X94)*'numbers and coverage by AT'!$C$4</f>
        <v>14254.500056250003</v>
      </c>
      <c r="Y94" s="5">
        <f t="shared" si="14"/>
        <v>16456</v>
      </c>
      <c r="Z94" s="1">
        <f>('underlying numbers'!Y94-'underlying numbers'!Z94)*'numbers and coverage by AT'!$C$3+'underlying numbers'!Z94</f>
        <v>15786.09979959</v>
      </c>
      <c r="AA94" s="1">
        <f>'underlying numbers'!AA94+('underlying numbers'!Z94-'underlying numbers'!AA94)*'numbers and coverage by AT'!$C$4</f>
        <v>14793.499774399999</v>
      </c>
      <c r="AB94" s="5">
        <f t="shared" si="14"/>
        <v>18534</v>
      </c>
      <c r="AC94" s="1">
        <f>('underlying numbers'!AB94-'underlying numbers'!AC94)*'numbers and coverage by AT'!$C$3+'underlying numbers'!AC94</f>
        <v>17783.599817650003</v>
      </c>
      <c r="AD94" s="1">
        <f>'underlying numbers'!AD94+('underlying numbers'!AC94-'underlying numbers'!AD94)*'numbers and coverage by AT'!$C$4</f>
        <v>16665.499841650002</v>
      </c>
      <c r="AE94" s="5">
        <f t="shared" si="14"/>
        <v>16788</v>
      </c>
      <c r="AF94" s="1">
        <f>('underlying numbers'!AE94-'underlying numbers'!AF94)*'numbers and coverage by AT'!$C$3+'underlying numbers'!AF94</f>
        <v>16251.800353360002</v>
      </c>
      <c r="AG94" s="1">
        <f>'underlying numbers'!AG94+('underlying numbers'!AF94-'underlying numbers'!AG94)*'numbers and coverage by AT'!$C$4</f>
        <v>15324.50047515</v>
      </c>
    </row>
    <row r="95" spans="1:33" x14ac:dyDescent="0.25">
      <c r="A95" t="s">
        <v>203</v>
      </c>
      <c r="B95" t="s">
        <v>204</v>
      </c>
      <c r="C95" t="s">
        <v>205</v>
      </c>
      <c r="D95" s="1">
        <v>7152</v>
      </c>
      <c r="E95" s="1">
        <f>('underlying numbers'!D95-'underlying numbers'!E95)*'numbers and coverage by AT'!$C$3+'underlying numbers'!E95</f>
        <v>6774.7518</v>
      </c>
      <c r="F95" s="1">
        <f>'underlying numbers'!F95+('underlying numbers'!E95-'underlying numbers'!F95)*'numbers and coverage by AT'!$C$4</f>
        <v>5570.2710000000006</v>
      </c>
      <c r="G95" s="1">
        <v>7361</v>
      </c>
      <c r="H95" s="1">
        <f>('underlying numbers'!G95-'underlying numbers'!H95)*'numbers and coverage by AT'!$C$3+'underlying numbers'!H95</f>
        <v>6924.5437000000002</v>
      </c>
      <c r="I95" s="1">
        <f>'underlying numbers'!I95+('underlying numbers'!H95-'underlying numbers'!I95)*'numbers and coverage by AT'!$C$4</f>
        <v>5741.0304999999998</v>
      </c>
      <c r="J95" s="1">
        <v>7110</v>
      </c>
      <c r="K95" s="1">
        <f>('underlying numbers'!J95-'underlying numbers'!K95)*'numbers and coverage by AT'!$C$3+'underlying numbers'!K95</f>
        <v>6651.8633000000027</v>
      </c>
      <c r="L95" s="1">
        <f>'underlying numbers'!L95+('underlying numbers'!K95-'underlying numbers'!L95)*'numbers and coverage by AT'!$C$4</f>
        <v>5576.5160000000014</v>
      </c>
      <c r="M95" s="1">
        <v>6993</v>
      </c>
      <c r="N95" s="1">
        <f>('underlying numbers'!M95-'underlying numbers'!N95)*'numbers and coverage by AT'!$C$3+'underlying numbers'!N95</f>
        <v>6388.587099999997</v>
      </c>
      <c r="O95" s="1">
        <f>'underlying numbers'!O95+('underlying numbers'!N95-'underlying numbers'!O95)*'numbers and coverage by AT'!$C$4</f>
        <v>5301.0604999999996</v>
      </c>
      <c r="P95" s="1">
        <v>6741</v>
      </c>
      <c r="Q95" s="1">
        <f>('underlying numbers'!P95-'underlying numbers'!Q95)*'numbers and coverage by AT'!$C$3+'underlying numbers'!Q95</f>
        <v>6056.4001509899999</v>
      </c>
      <c r="R95" s="1">
        <f>'underlying numbers'!R95+('underlying numbers'!Q95-'underlying numbers'!R95)*'numbers and coverage by AT'!$C$4</f>
        <v>5003.5001719499996</v>
      </c>
      <c r="S95" s="1">
        <v>6296</v>
      </c>
      <c r="T95" s="1">
        <f>('underlying numbers'!S95-'underlying numbers'!T95)*'numbers and coverage by AT'!$C$3+'underlying numbers'!T95</f>
        <v>5993.5999719999991</v>
      </c>
      <c r="U95" s="1">
        <f>'underlying numbers'!U95+('underlying numbers'!T95-'underlying numbers'!U95)*'numbers and coverage by AT'!$C$4</f>
        <v>5363.5000695999988</v>
      </c>
      <c r="V95" s="6">
        <v>5872</v>
      </c>
      <c r="W95" s="1">
        <f>('underlying numbers'!V95-'underlying numbers'!W95)*'numbers and coverage by AT'!$C$3+'underlying numbers'!W95</f>
        <v>5316.9</v>
      </c>
      <c r="X95" s="1">
        <f>'underlying numbers'!X95+('underlying numbers'!W95-'underlying numbers'!X95)*'numbers and coverage by AT'!$C$4</f>
        <v>4824.5</v>
      </c>
      <c r="Y95" s="1">
        <v>7339</v>
      </c>
      <c r="Z95" s="1">
        <f>('underlying numbers'!Y95-'underlying numbers'!Z95)*'numbers and coverage by AT'!$C$3+'underlying numbers'!Z95</f>
        <v>6854.5998731600002</v>
      </c>
      <c r="AA95" s="1">
        <f>'underlying numbers'!AA95+('underlying numbers'!Z95-'underlying numbers'!AA95)*'numbers and coverage by AT'!$C$4</f>
        <v>6294.4999428499996</v>
      </c>
      <c r="AB95" s="1">
        <v>7541</v>
      </c>
      <c r="AC95" s="1">
        <f>('underlying numbers'!AB95-'underlying numbers'!AC95)*'numbers and coverage by AT'!$C$3+'underlying numbers'!AC95</f>
        <v>7135.7003582599991</v>
      </c>
      <c r="AD95" s="1">
        <f>'underlying numbers'!AD95+('underlying numbers'!AC95-'underlying numbers'!AD95)*'numbers and coverage by AT'!$C$4</f>
        <v>6560.5003274999999</v>
      </c>
      <c r="AE95" s="1">
        <v>7722</v>
      </c>
      <c r="AF95" s="1">
        <f>('underlying numbers'!AE95-'underlying numbers'!AF95)*'numbers and coverage by AT'!$C$3+'underlying numbers'!AF95</f>
        <v>7290.8004312000003</v>
      </c>
      <c r="AG95" s="1">
        <f>'underlying numbers'!AG95+('underlying numbers'!AF95-'underlying numbers'!AG95)*'numbers and coverage by AT'!$C$4</f>
        <v>6784.5005514000004</v>
      </c>
    </row>
    <row r="96" spans="1:33" x14ac:dyDescent="0.25">
      <c r="A96" t="s">
        <v>206</v>
      </c>
      <c r="B96" t="s">
        <v>207</v>
      </c>
      <c r="C96" t="s">
        <v>205</v>
      </c>
      <c r="D96" s="1">
        <v>6984</v>
      </c>
      <c r="E96" s="1">
        <f>('underlying numbers'!D96-'underlying numbers'!E96)*'numbers and coverage by AT'!$C$3+'underlying numbers'!E96</f>
        <v>6809.7398999999996</v>
      </c>
      <c r="F96" s="1">
        <f>'underlying numbers'!F96+('underlying numbers'!E96-'underlying numbers'!F96)*'numbers and coverage by AT'!$C$4</f>
        <v>6542.8985000000002</v>
      </c>
      <c r="G96" s="1">
        <v>7204</v>
      </c>
      <c r="H96" s="1">
        <f>('underlying numbers'!G96-'underlying numbers'!H96)*'numbers and coverage by AT'!$C$3+'underlying numbers'!H96</f>
        <v>7017.2371999999996</v>
      </c>
      <c r="I96" s="1">
        <f>'underlying numbers'!I96+('underlying numbers'!H96-'underlying numbers'!I96)*'numbers and coverage by AT'!$C$4</f>
        <v>6644.4394999999995</v>
      </c>
      <c r="J96" s="1">
        <v>7083</v>
      </c>
      <c r="K96" s="1">
        <f>('underlying numbers'!J96-'underlying numbers'!K96)*'numbers and coverage by AT'!$C$3+'underlying numbers'!K96</f>
        <v>6856.1909000000023</v>
      </c>
      <c r="L96" s="1">
        <f>'underlying numbers'!L96+('underlying numbers'!K96-'underlying numbers'!L96)*'numbers and coverage by AT'!$C$4</f>
        <v>6483.1655000000028</v>
      </c>
      <c r="M96" s="1">
        <v>6852</v>
      </c>
      <c r="N96" s="1">
        <f>('underlying numbers'!M96-'underlying numbers'!N96)*'numbers and coverage by AT'!$C$3+'underlying numbers'!N96</f>
        <v>6524.5112999999992</v>
      </c>
      <c r="O96" s="1">
        <f>'underlying numbers'!O96+('underlying numbers'!N96-'underlying numbers'!O96)*'numbers and coverage by AT'!$C$4</f>
        <v>6135.4984999999979</v>
      </c>
      <c r="P96" s="1">
        <v>6719</v>
      </c>
      <c r="Q96" s="1">
        <f>('underlying numbers'!P96-'underlying numbers'!Q96)*'numbers and coverage by AT'!$C$3+'underlying numbers'!Q96</f>
        <v>6378.7999637399998</v>
      </c>
      <c r="R96" s="1">
        <f>'underlying numbers'!R96+('underlying numbers'!Q96-'underlying numbers'!R96)*'numbers and coverage by AT'!$C$4</f>
        <v>5992.9999558</v>
      </c>
      <c r="S96" s="1">
        <v>6841</v>
      </c>
      <c r="T96" s="1">
        <f>('underlying numbers'!S96-'underlying numbers'!T96)*'numbers and coverage by AT'!$C$3+'underlying numbers'!T96</f>
        <v>6504.2997988200004</v>
      </c>
      <c r="U96" s="1">
        <f>'underlying numbers'!U96+('underlying numbers'!T96-'underlying numbers'!U96)*'numbers and coverage by AT'!$C$4</f>
        <v>6121.9999544000002</v>
      </c>
      <c r="V96" s="1">
        <v>7123</v>
      </c>
      <c r="W96" s="1">
        <f>('underlying numbers'!V96-'underlying numbers'!W96)*'numbers and coverage by AT'!$C$3+'underlying numbers'!W96</f>
        <v>6868.1998191900002</v>
      </c>
      <c r="X96" s="1">
        <f>'underlying numbers'!X96+('underlying numbers'!W96-'underlying numbers'!X96)*'numbers and coverage by AT'!$C$4</f>
        <v>6532.9997731000003</v>
      </c>
      <c r="Y96" s="1">
        <v>6967</v>
      </c>
      <c r="Z96" s="1">
        <f>('underlying numbers'!Y96-'underlying numbers'!Z96)*'numbers and coverage by AT'!$C$3+'underlying numbers'!Z96</f>
        <v>6757.7000334599998</v>
      </c>
      <c r="AA96" s="1">
        <f>'underlying numbers'!AA96+('underlying numbers'!Z96-'underlying numbers'!AA96)*'numbers and coverage by AT'!$C$4</f>
        <v>6455.4999291499998</v>
      </c>
      <c r="AB96" s="1">
        <v>7157</v>
      </c>
      <c r="AC96" s="1">
        <f>('underlying numbers'!AB96-'underlying numbers'!AC96)*'numbers and coverage by AT'!$C$3+'underlying numbers'!AC96</f>
        <v>6911.2999752900005</v>
      </c>
      <c r="AD96" s="1">
        <f>'underlying numbers'!AD96+('underlying numbers'!AC96-'underlying numbers'!AD96)*'numbers and coverage by AT'!$C$4</f>
        <v>6647.9998856000002</v>
      </c>
      <c r="AE96" s="1">
        <v>7393</v>
      </c>
      <c r="AF96" s="1">
        <f>('underlying numbers'!AE96-'underlying numbers'!AF96)*'numbers and coverage by AT'!$C$3+'underlying numbers'!AF96</f>
        <v>7183.0001346099998</v>
      </c>
      <c r="AG96" s="1">
        <f>'underlying numbers'!AG96+('underlying numbers'!AF96-'underlying numbers'!AG96)*'numbers and coverage by AT'!$C$4</f>
        <v>6964.5002414</v>
      </c>
    </row>
    <row r="97" spans="1:33" x14ac:dyDescent="0.25">
      <c r="A97" t="s">
        <v>208</v>
      </c>
      <c r="B97" t="s">
        <v>209</v>
      </c>
      <c r="C97" t="s">
        <v>205</v>
      </c>
      <c r="D97" s="1">
        <v>3997</v>
      </c>
      <c r="E97" s="1">
        <f>('underlying numbers'!D97-'underlying numbers'!E97)*'numbers and coverage by AT'!$C$3+'underlying numbers'!E97</f>
        <v>3873.3953999999994</v>
      </c>
      <c r="F97" s="1">
        <f>'underlying numbers'!F97+('underlying numbers'!E97-'underlying numbers'!F97)*'numbers and coverage by AT'!$C$4</f>
        <v>3671.777</v>
      </c>
      <c r="G97" s="1">
        <v>4105</v>
      </c>
      <c r="H97" s="1">
        <f>('underlying numbers'!G97-'underlying numbers'!H97)*'numbers and coverage by AT'!$C$3+'underlying numbers'!H97</f>
        <v>3949.0400000000004</v>
      </c>
      <c r="I97" s="1">
        <f>'underlying numbers'!I97+('underlying numbers'!H97-'underlying numbers'!I97)*'numbers and coverage by AT'!$C$4</f>
        <v>3645.0324999999998</v>
      </c>
      <c r="J97" s="1">
        <v>4035</v>
      </c>
      <c r="K97" s="1">
        <f>('underlying numbers'!J97-'underlying numbers'!K97)*'numbers and coverage by AT'!$C$3+'underlying numbers'!K97</f>
        <v>3865.577600000001</v>
      </c>
      <c r="L97" s="1">
        <f>'underlying numbers'!L97+('underlying numbers'!K97-'underlying numbers'!L97)*'numbers and coverage by AT'!$C$4</f>
        <v>3524.9120000000012</v>
      </c>
      <c r="M97" s="1">
        <v>3913</v>
      </c>
      <c r="N97" s="1">
        <f>('underlying numbers'!M97-'underlying numbers'!N97)*'numbers and coverage by AT'!$C$3+'underlying numbers'!N97</f>
        <v>3746.2067999999999</v>
      </c>
      <c r="O97" s="1">
        <f>'underlying numbers'!O97+('underlying numbers'!N97-'underlying numbers'!O97)*'numbers and coverage by AT'!$C$4</f>
        <v>3439.0275000000001</v>
      </c>
      <c r="P97" s="1">
        <v>4030</v>
      </c>
      <c r="Q97" s="1">
        <f>('underlying numbers'!P97-'underlying numbers'!Q97)*'numbers and coverage by AT'!$C$3+'underlying numbers'!Q97</f>
        <v>3835.4000854000001</v>
      </c>
      <c r="R97" s="1">
        <f>'underlying numbers'!R97+('underlying numbers'!Q97-'underlying numbers'!R97)*'numbers and coverage by AT'!$C$4</f>
        <v>3541.0000015000001</v>
      </c>
      <c r="S97" s="1">
        <v>4188</v>
      </c>
      <c r="T97" s="1">
        <f>('underlying numbers'!S97-'underlying numbers'!T97)*'numbers and coverage by AT'!$C$3+'underlying numbers'!T97</f>
        <v>3994.79993784</v>
      </c>
      <c r="U97" s="1">
        <f>'underlying numbers'!U97+('underlying numbers'!T97-'underlying numbers'!U97)*'numbers and coverage by AT'!$C$4</f>
        <v>3679.4999502000001</v>
      </c>
      <c r="V97" s="1">
        <v>4387</v>
      </c>
      <c r="W97" s="1">
        <f>('underlying numbers'!V97-'underlying numbers'!W97)*'numbers and coverage by AT'!$C$3+'underlying numbers'!W97</f>
        <v>4200.7999706700002</v>
      </c>
      <c r="X97" s="1">
        <f>'underlying numbers'!X97+('underlying numbers'!W97-'underlying numbers'!X97)*'numbers and coverage by AT'!$C$4</f>
        <v>3896.5000587999998</v>
      </c>
      <c r="Y97" s="1">
        <v>4574</v>
      </c>
      <c r="Z97" s="1">
        <f>('underlying numbers'!Y97-'underlying numbers'!Z97)*'numbers and coverage by AT'!$C$3+'underlying numbers'!Z97</f>
        <v>4413.0000484400007</v>
      </c>
      <c r="AA97" s="1">
        <f>'underlying numbers'!AA97+('underlying numbers'!Z97-'underlying numbers'!AA97)*'numbers and coverage by AT'!$C$4</f>
        <v>4176.5001892</v>
      </c>
      <c r="AB97" s="1">
        <v>4622</v>
      </c>
      <c r="AC97" s="1">
        <f>('underlying numbers'!AB97-'underlying numbers'!AC97)*'numbers and coverage by AT'!$C$3+'underlying numbers'!AC97</f>
        <v>4432.3000859599997</v>
      </c>
      <c r="AD97" s="1">
        <f>'underlying numbers'!AD97+('underlying numbers'!AC97-'underlying numbers'!AD97)*'numbers and coverage by AT'!$C$4</f>
        <v>4217.9999928999996</v>
      </c>
      <c r="AE97" s="1">
        <v>4688</v>
      </c>
      <c r="AF97" s="1">
        <f>('underlying numbers'!AE97-'underlying numbers'!AF97)*'numbers and coverage by AT'!$C$3+'underlying numbers'!AF97</f>
        <v>4530.5002643200005</v>
      </c>
      <c r="AG97" s="1">
        <f>'underlying numbers'!AG97+('underlying numbers'!AF97-'underlying numbers'!AG97)*'numbers and coverage by AT'!$C$4</f>
        <v>4345.5001112</v>
      </c>
    </row>
    <row r="98" spans="1:33" s="4" customFormat="1" x14ac:dyDescent="0.25">
      <c r="A98" s="4" t="s">
        <v>449</v>
      </c>
      <c r="B98" s="4" t="s">
        <v>433</v>
      </c>
      <c r="C98" t="s">
        <v>205</v>
      </c>
      <c r="D98" s="5">
        <f>SUM(D95:D97)</f>
        <v>18133</v>
      </c>
      <c r="E98" s="1">
        <f>('underlying numbers'!D98-'underlying numbers'!E98)*'numbers and coverage by AT'!$C$3+'underlying numbers'!E98</f>
        <v>17457.8871</v>
      </c>
      <c r="F98" s="1">
        <f>'underlying numbers'!F98+('underlying numbers'!E98-'underlying numbers'!F98)*'numbers and coverage by AT'!$C$4</f>
        <v>15784.946500000002</v>
      </c>
      <c r="G98" s="5">
        <f t="shared" ref="G98:AE98" si="15">SUM(G95:G97)</f>
        <v>18670</v>
      </c>
      <c r="H98" s="1">
        <f>('underlying numbers'!G98-'underlying numbers'!H98)*'numbers and coverage by AT'!$C$3+'underlying numbers'!H98</f>
        <v>17890.820900000002</v>
      </c>
      <c r="I98" s="1">
        <f>'underlying numbers'!I98+('underlying numbers'!H98-'underlying numbers'!I98)*'numbers and coverage by AT'!$C$4</f>
        <v>16030.502499999999</v>
      </c>
      <c r="J98" s="5">
        <f t="shared" si="15"/>
        <v>18228</v>
      </c>
      <c r="K98" s="1">
        <f>('underlying numbers'!J98-'underlying numbers'!K98)*'numbers and coverage by AT'!$C$3+'underlying numbers'!K98</f>
        <v>17373.631800000006</v>
      </c>
      <c r="L98" s="1">
        <f>'underlying numbers'!L98+('underlying numbers'!K98-'underlying numbers'!L98)*'numbers and coverage by AT'!$C$4</f>
        <v>15584.593500000004</v>
      </c>
      <c r="M98" s="5">
        <f t="shared" si="15"/>
        <v>17758</v>
      </c>
      <c r="N98" s="1">
        <f>('underlying numbers'!M98-'underlying numbers'!N98)*'numbers and coverage by AT'!$C$3+'underlying numbers'!N98</f>
        <v>16659.305199999999</v>
      </c>
      <c r="O98" s="1">
        <f>'underlying numbers'!O98+('underlying numbers'!N98-'underlying numbers'!O98)*'numbers and coverage by AT'!$C$4</f>
        <v>14875.586499999998</v>
      </c>
      <c r="P98" s="5">
        <f t="shared" si="15"/>
        <v>17490</v>
      </c>
      <c r="Q98" s="1">
        <f>('underlying numbers'!P98-'underlying numbers'!Q98)*'numbers and coverage by AT'!$C$3+'underlying numbers'!Q98</f>
        <v>16270.60020013</v>
      </c>
      <c r="R98" s="1">
        <f>'underlying numbers'!R98+('underlying numbers'!Q98-'underlying numbers'!R98)*'numbers and coverage by AT'!$C$4</f>
        <v>14537.50012925</v>
      </c>
      <c r="S98" s="5">
        <f t="shared" si="15"/>
        <v>17325</v>
      </c>
      <c r="T98" s="1">
        <f>('underlying numbers'!S98-'underlying numbers'!T98)*'numbers and coverage by AT'!$C$3+'underlying numbers'!T98</f>
        <v>16492.699708659999</v>
      </c>
      <c r="U98" s="1">
        <f>'underlying numbers'!U98+('underlying numbers'!T98-'underlying numbers'!U98)*'numbers and coverage by AT'!$C$4</f>
        <v>15164.9999742</v>
      </c>
      <c r="V98" s="5">
        <f t="shared" si="15"/>
        <v>17382</v>
      </c>
      <c r="W98" s="1">
        <f>('underlying numbers'!V98-'underlying numbers'!W98)*'numbers and coverage by AT'!$C$3+'underlying numbers'!W98</f>
        <v>16385.899789860003</v>
      </c>
      <c r="X98" s="1">
        <f>'underlying numbers'!X98+('underlying numbers'!W98-'underlying numbers'!X98)*'numbers and coverage by AT'!$C$4</f>
        <v>15253.999831900001</v>
      </c>
      <c r="Y98" s="5">
        <f t="shared" si="15"/>
        <v>18880</v>
      </c>
      <c r="Z98" s="1">
        <f>('underlying numbers'!Y98-'underlying numbers'!Z98)*'numbers and coverage by AT'!$C$3+'underlying numbers'!Z98</f>
        <v>18025.29995506</v>
      </c>
      <c r="AA98" s="1">
        <f>'underlying numbers'!AA98+('underlying numbers'!Z98-'underlying numbers'!AA98)*'numbers and coverage by AT'!$C$4</f>
        <v>16926.5000612</v>
      </c>
      <c r="AB98" s="5">
        <f t="shared" si="15"/>
        <v>19320</v>
      </c>
      <c r="AC98" s="1">
        <f>('underlying numbers'!AB98-'underlying numbers'!AC98)*'numbers and coverage by AT'!$C$3+'underlying numbers'!AC98</f>
        <v>18479.30041951</v>
      </c>
      <c r="AD98" s="1">
        <f>'underlying numbers'!AD98+('underlying numbers'!AC98-'underlying numbers'!AD98)*'numbers and coverage by AT'!$C$4</f>
        <v>17426.500206000001</v>
      </c>
      <c r="AE98" s="5">
        <f t="shared" si="15"/>
        <v>19803</v>
      </c>
      <c r="AF98" s="1">
        <f>('underlying numbers'!AE98-'underlying numbers'!AF98)*'numbers and coverage by AT'!$C$3+'underlying numbers'!AF98</f>
        <v>19004.30083013</v>
      </c>
      <c r="AG98" s="1">
        <f>'underlying numbers'!AG98+('underlying numbers'!AF98-'underlying numbers'!AG98)*'numbers and coverage by AT'!$C$4</f>
        <v>18094.500904</v>
      </c>
    </row>
    <row r="99" spans="1:33" x14ac:dyDescent="0.25">
      <c r="A99" t="s">
        <v>210</v>
      </c>
      <c r="B99" t="s">
        <v>211</v>
      </c>
      <c r="C99" t="s">
        <v>212</v>
      </c>
      <c r="D99" s="1">
        <v>2022</v>
      </c>
      <c r="E99" s="1">
        <f>('underlying numbers'!D99-'underlying numbers'!E99)*'numbers and coverage by AT'!$C$3+'underlying numbers'!E99</f>
        <v>1873.383</v>
      </c>
      <c r="F99" s="1">
        <f>'underlying numbers'!F99+('underlying numbers'!E99-'underlying numbers'!F99)*'numbers and coverage by AT'!$C$4</f>
        <v>1505.3789999999999</v>
      </c>
      <c r="G99" s="1">
        <v>1977</v>
      </c>
      <c r="H99" s="1">
        <f>('underlying numbers'!G99-'underlying numbers'!H99)*'numbers and coverage by AT'!$C$3+'underlying numbers'!H99</f>
        <v>1815.0837000000001</v>
      </c>
      <c r="I99" s="1">
        <f>'underlying numbers'!I99+('underlying numbers'!H99-'underlying numbers'!I99)*'numbers and coverage by AT'!$C$4</f>
        <v>1469.8995</v>
      </c>
      <c r="J99" s="1">
        <v>1886</v>
      </c>
      <c r="K99" s="1">
        <f>('underlying numbers'!J99-'underlying numbers'!K99)*'numbers and coverage by AT'!$C$3+'underlying numbers'!K99</f>
        <v>1709.0932</v>
      </c>
      <c r="L99" s="1">
        <f>'underlying numbers'!L99+('underlying numbers'!K99-'underlying numbers'!L99)*'numbers and coverage by AT'!$C$4</f>
        <v>1446.5620000000001</v>
      </c>
      <c r="M99" s="1">
        <v>1891</v>
      </c>
      <c r="N99" s="1">
        <f>('underlying numbers'!M99-'underlying numbers'!N99)*'numbers and coverage by AT'!$C$3+'underlying numbers'!N99</f>
        <v>1693.7687000000001</v>
      </c>
      <c r="O99" s="1">
        <f>'underlying numbers'!O99+('underlying numbers'!N99-'underlying numbers'!O99)*'numbers and coverage by AT'!$C$4</f>
        <v>1471.1979999999999</v>
      </c>
      <c r="P99" s="1">
        <v>1742</v>
      </c>
      <c r="Q99" s="1">
        <f>('underlying numbers'!P99-'underlying numbers'!Q99)*'numbers and coverage by AT'!$C$3+'underlying numbers'!Q99</f>
        <v>1557.8999875400002</v>
      </c>
      <c r="R99" s="1">
        <f>'underlying numbers'!R99+('underlying numbers'!Q99-'underlying numbers'!R99)*'numbers and coverage by AT'!$C$4</f>
        <v>1337.5000223000002</v>
      </c>
      <c r="S99" s="1">
        <v>1847</v>
      </c>
      <c r="T99" s="1">
        <f>('underlying numbers'!S99-'underlying numbers'!T99)*'numbers and coverage by AT'!$C$3+'underlying numbers'!T99</f>
        <v>1690.1999323800001</v>
      </c>
      <c r="U99" s="1">
        <f>'underlying numbers'!U99+('underlying numbers'!T99-'underlying numbers'!U99)*'numbers and coverage by AT'!$C$4</f>
        <v>1489.49994395</v>
      </c>
      <c r="V99" s="1">
        <v>1893</v>
      </c>
      <c r="W99" s="1">
        <f>('underlying numbers'!V99-'underlying numbers'!W99)*'numbers and coverage by AT'!$C$3+'underlying numbers'!W99</f>
        <v>1759.9999780200001</v>
      </c>
      <c r="X99" s="1">
        <f>'underlying numbers'!X99+('underlying numbers'!W99-'underlying numbers'!X99)*'numbers and coverage by AT'!$C$4</f>
        <v>1591.9999382999999</v>
      </c>
      <c r="Y99" s="1">
        <v>2015</v>
      </c>
      <c r="Z99" s="1">
        <f>('underlying numbers'!Y99-'underlying numbers'!Z99)*'numbers and coverage by AT'!$C$3+'underlying numbers'!Z99</f>
        <v>1891.0999873999999</v>
      </c>
      <c r="AA99" s="1">
        <f>'underlying numbers'!AA99+('underlying numbers'!Z99-'underlying numbers'!AA99)*'numbers and coverage by AT'!$C$4</f>
        <v>1766.9999457499998</v>
      </c>
      <c r="AB99" s="1">
        <v>1927</v>
      </c>
      <c r="AC99" s="1">
        <f>('underlying numbers'!AB99-'underlying numbers'!AC99)*'numbers and coverage by AT'!$C$3+'underlying numbers'!AC99</f>
        <v>1844.4001085</v>
      </c>
      <c r="AD99" s="1">
        <f>'underlying numbers'!AD99+('underlying numbers'!AC99-'underlying numbers'!AD99)*'numbers and coverage by AT'!$C$4</f>
        <v>1733.5001023</v>
      </c>
      <c r="AE99" s="1">
        <v>1863</v>
      </c>
      <c r="AF99" s="1">
        <f>('underlying numbers'!AE99-'underlying numbers'!AF99)*'numbers and coverage by AT'!$C$3+'underlying numbers'!AF99</f>
        <v>1790.8999624799999</v>
      </c>
      <c r="AG99" s="1">
        <f>'underlying numbers'!AG99+('underlying numbers'!AF99-'underlying numbers'!AG99)*'numbers and coverage by AT'!$C$4</f>
        <v>1699.0000168499998</v>
      </c>
    </row>
    <row r="100" spans="1:33" x14ac:dyDescent="0.25">
      <c r="A100" t="s">
        <v>213</v>
      </c>
      <c r="B100" t="s">
        <v>214</v>
      </c>
      <c r="C100" t="s">
        <v>212</v>
      </c>
      <c r="D100" s="1">
        <v>3201</v>
      </c>
      <c r="E100" s="1">
        <f>('underlying numbers'!D100-'underlying numbers'!E100)*'numbers and coverage by AT'!$C$3+'underlying numbers'!E100</f>
        <v>3008.1590999999999</v>
      </c>
      <c r="F100" s="1">
        <f>'underlying numbers'!F100+('underlying numbers'!E100-'underlying numbers'!F100)*'numbers and coverage by AT'!$C$4</f>
        <v>2601.9810000000002</v>
      </c>
      <c r="G100" s="1">
        <v>3079</v>
      </c>
      <c r="H100" s="1">
        <f>('underlying numbers'!G100-'underlying numbers'!H100)*'numbers and coverage by AT'!$C$3+'underlying numbers'!H100</f>
        <v>2828.033899999999</v>
      </c>
      <c r="I100" s="1">
        <f>'underlying numbers'!I100+('underlying numbers'!H100-'underlying numbers'!I100)*'numbers and coverage by AT'!$C$4</f>
        <v>2414.1819999999998</v>
      </c>
      <c r="J100" s="1">
        <v>2804</v>
      </c>
      <c r="K100" s="1">
        <f>('underlying numbers'!J100-'underlying numbers'!K100)*'numbers and coverage by AT'!$C$3+'underlying numbers'!K100</f>
        <v>2612.2392</v>
      </c>
      <c r="L100" s="1">
        <f>'underlying numbers'!L100+('underlying numbers'!K100-'underlying numbers'!L100)*'numbers and coverage by AT'!$C$4</f>
        <v>2291.6549999999997</v>
      </c>
      <c r="M100" s="1">
        <v>2706</v>
      </c>
      <c r="N100" s="1">
        <f>('underlying numbers'!M100-'underlying numbers'!N100)*'numbers and coverage by AT'!$C$3+'underlying numbers'!N100</f>
        <v>2476.9306000000006</v>
      </c>
      <c r="O100" s="1">
        <f>'underlying numbers'!O100+('underlying numbers'!N100-'underlying numbers'!O100)*'numbers and coverage by AT'!$C$4</f>
        <v>2231.7310000000002</v>
      </c>
      <c r="P100" s="1">
        <v>2394</v>
      </c>
      <c r="Q100" s="1">
        <f>('underlying numbers'!P100-'underlying numbers'!Q100)*'numbers and coverage by AT'!$C$3+'underlying numbers'!Q100</f>
        <v>2207.1000369600001</v>
      </c>
      <c r="R100" s="1">
        <f>'underlying numbers'!R100+('underlying numbers'!Q100-'underlying numbers'!R100)*'numbers and coverage by AT'!$C$4</f>
        <v>1962.5000534999999</v>
      </c>
      <c r="S100" s="1">
        <v>2396</v>
      </c>
      <c r="T100" s="1">
        <f>('underlying numbers'!S100-'underlying numbers'!T100)*'numbers and coverage by AT'!$C$3+'underlying numbers'!T100</f>
        <v>2235.6999328000002</v>
      </c>
      <c r="U100" s="1">
        <f>'underlying numbers'!U100+('underlying numbers'!T100-'underlying numbers'!U100)*'numbers and coverage by AT'!$C$4</f>
        <v>1973.4999024000001</v>
      </c>
      <c r="V100" s="1">
        <v>2582</v>
      </c>
      <c r="W100" s="1">
        <f>('underlying numbers'!V100-'underlying numbers'!W100)*'numbers and coverage by AT'!$C$3+'underlying numbers'!W100</f>
        <v>2437.7998443199999</v>
      </c>
      <c r="X100" s="1">
        <f>'underlying numbers'!X100+('underlying numbers'!W100-'underlying numbers'!X100)*'numbers and coverage by AT'!$C$4</f>
        <v>2159.9998565000001</v>
      </c>
      <c r="Y100" s="1">
        <v>2494</v>
      </c>
      <c r="Z100" s="1">
        <f>('underlying numbers'!Y100-'underlying numbers'!Z100)*'numbers and coverage by AT'!$C$3+'underlying numbers'!Z100</f>
        <v>2373.6000300999999</v>
      </c>
      <c r="AA100" s="1">
        <f>'underlying numbers'!AA100+('underlying numbers'!Z100-'underlying numbers'!AA100)*'numbers and coverage by AT'!$C$4</f>
        <v>2200.4999697000003</v>
      </c>
      <c r="AB100" s="1">
        <v>2635</v>
      </c>
      <c r="AC100" s="1">
        <f>('underlying numbers'!AB100-'underlying numbers'!AC100)*'numbers and coverage by AT'!$C$3+'underlying numbers'!AC100</f>
        <v>2540.4999937000002</v>
      </c>
      <c r="AD100" s="1">
        <f>'underlying numbers'!AD100+('underlying numbers'!AC100-'underlying numbers'!AD100)*'numbers and coverage by AT'!$C$4</f>
        <v>2374.0000880000002</v>
      </c>
      <c r="AE100" s="1">
        <v>2740</v>
      </c>
      <c r="AF100" s="1">
        <f>('underlying numbers'!AE100-'underlying numbers'!AF100)*'numbers and coverage by AT'!$C$3+'underlying numbers'!AF100</f>
        <v>2640.6000335999997</v>
      </c>
      <c r="AG100" s="1">
        <f>'underlying numbers'!AG100+('underlying numbers'!AF100-'underlying numbers'!AG100)*'numbers and coverage by AT'!$C$4</f>
        <v>2468.000063</v>
      </c>
    </row>
    <row r="101" spans="1:33" x14ac:dyDescent="0.25">
      <c r="A101" t="s">
        <v>215</v>
      </c>
      <c r="B101" t="s">
        <v>216</v>
      </c>
      <c r="C101" t="s">
        <v>212</v>
      </c>
      <c r="D101" s="3">
        <v>5270</v>
      </c>
      <c r="E101" s="1">
        <f>('underlying numbers'!D101-'underlying numbers'!E101)*'numbers and coverage by AT'!$C$3+'underlying numbers'!E101</f>
        <v>5000.5826000000025</v>
      </c>
      <c r="F101" s="1">
        <f>'underlying numbers'!F101+('underlying numbers'!E101-'underlying numbers'!F101)*'numbers and coverage by AT'!$C$4</f>
        <v>4468.5590000000011</v>
      </c>
      <c r="G101" s="3">
        <v>5250</v>
      </c>
      <c r="H101" s="1">
        <f>('underlying numbers'!G101-'underlying numbers'!H101)*'numbers and coverage by AT'!$C$3+'underlying numbers'!H101</f>
        <v>4944.9687000000004</v>
      </c>
      <c r="I101" s="1">
        <f>'underlying numbers'!I101+('underlying numbers'!H101-'underlying numbers'!I101)*'numbers and coverage by AT'!$C$4</f>
        <v>4445.1205</v>
      </c>
      <c r="J101" s="1">
        <v>5016</v>
      </c>
      <c r="K101" s="1">
        <f>('underlying numbers'!J101-'underlying numbers'!K101)*'numbers and coverage by AT'!$C$3+'underlying numbers'!K101</f>
        <v>4669.8052000000007</v>
      </c>
      <c r="L101" s="1">
        <f>'underlying numbers'!L101+('underlying numbers'!K101-'underlying numbers'!L101)*'numbers and coverage by AT'!$C$4</f>
        <v>3951.8869999999997</v>
      </c>
      <c r="M101" s="1">
        <v>4910</v>
      </c>
      <c r="N101" s="1">
        <f>('underlying numbers'!M101-'underlying numbers'!N101)*'numbers and coverage by AT'!$C$3+'underlying numbers'!N101</f>
        <v>4505.0373999999983</v>
      </c>
      <c r="O101" s="1">
        <f>'underlying numbers'!O101+('underlying numbers'!N101-'underlying numbers'!O101)*'numbers and coverage by AT'!$C$4</f>
        <v>3797.1959999999999</v>
      </c>
      <c r="P101" s="1">
        <v>4576</v>
      </c>
      <c r="Q101" s="1">
        <f>('underlying numbers'!P101-'underlying numbers'!Q101)*'numbers and coverage by AT'!$C$3+'underlying numbers'!Q101</f>
        <v>4230.9000447999997</v>
      </c>
      <c r="R101" s="1">
        <f>'underlying numbers'!R101+('underlying numbers'!Q101-'underlying numbers'!R101)*'numbers and coverage by AT'!$C$4</f>
        <v>3519.5002127999996</v>
      </c>
      <c r="S101" s="1">
        <v>4747</v>
      </c>
      <c r="T101" s="1">
        <f>('underlying numbers'!S101-'underlying numbers'!T101)*'numbers and coverage by AT'!$C$3+'underlying numbers'!T101</f>
        <v>4446.0000878499995</v>
      </c>
      <c r="U101" s="1">
        <f>'underlying numbers'!U101+('underlying numbers'!T101-'underlying numbers'!U101)*'numbers and coverage by AT'!$C$4</f>
        <v>3717.5000713999998</v>
      </c>
      <c r="V101" s="1">
        <v>4969</v>
      </c>
      <c r="W101" s="1">
        <f>('underlying numbers'!V101-'underlying numbers'!W101)*'numbers and coverage by AT'!$C$3+'underlying numbers'!W101</f>
        <v>4689.6998144299996</v>
      </c>
      <c r="X101" s="1">
        <f>'underlying numbers'!X101+('underlying numbers'!W101-'underlying numbers'!X101)*'numbers and coverage by AT'!$C$4</f>
        <v>4060.9997229999999</v>
      </c>
      <c r="Y101" s="1">
        <v>4887</v>
      </c>
      <c r="Z101" s="1">
        <f>('underlying numbers'!Y101-'underlying numbers'!Z101)*'numbers and coverage by AT'!$C$3+'underlying numbers'!Z101</f>
        <v>4623.8000590800002</v>
      </c>
      <c r="AA101" s="1">
        <f>'underlying numbers'!AA101+('underlying numbers'!Z101-'underlying numbers'!AA101)*'numbers and coverage by AT'!$C$4</f>
        <v>4194.50012685</v>
      </c>
      <c r="AB101" s="1">
        <v>4903</v>
      </c>
      <c r="AC101" s="1">
        <f>('underlying numbers'!AB101-'underlying numbers'!AC101)*'numbers and coverage by AT'!$C$3+'underlying numbers'!AC101</f>
        <v>4715.4000411599991</v>
      </c>
      <c r="AD101" s="1">
        <f>'underlying numbers'!AD101+('underlying numbers'!AC101-'underlying numbers'!AD101)*'numbers and coverage by AT'!$C$4</f>
        <v>4414.9999972999994</v>
      </c>
      <c r="AE101" s="1">
        <v>5102</v>
      </c>
      <c r="AF101" s="1">
        <f>('underlying numbers'!AE101-'underlying numbers'!AF101)*'numbers and coverage by AT'!$C$3+'underlying numbers'!AF101</f>
        <v>4937.4998874400007</v>
      </c>
      <c r="AG101" s="1">
        <f>'underlying numbers'!AG101+('underlying numbers'!AF101-'underlying numbers'!AG101)*'numbers and coverage by AT'!$C$4</f>
        <v>4640.0001246000011</v>
      </c>
    </row>
    <row r="102" spans="1:33" x14ac:dyDescent="0.25">
      <c r="A102" t="s">
        <v>217</v>
      </c>
      <c r="B102" t="s">
        <v>218</v>
      </c>
      <c r="C102" t="s">
        <v>212</v>
      </c>
      <c r="D102" s="1">
        <v>3480</v>
      </c>
      <c r="E102" s="1">
        <f>('underlying numbers'!D102-'underlying numbers'!E102)*'numbers and coverage by AT'!$C$3+'underlying numbers'!E102</f>
        <v>3261.6840000000011</v>
      </c>
      <c r="F102" s="1">
        <f>'underlying numbers'!F102+('underlying numbers'!E102-'underlying numbers'!F102)*'numbers and coverage by AT'!$C$4</f>
        <v>2818.62</v>
      </c>
      <c r="G102" s="1">
        <v>3594</v>
      </c>
      <c r="H102" s="1">
        <f>('underlying numbers'!G102-'underlying numbers'!H102)*'numbers and coverage by AT'!$C$3+'underlying numbers'!H102</f>
        <v>3372.9274000000005</v>
      </c>
      <c r="I102" s="1">
        <f>'underlying numbers'!I102+('underlying numbers'!H102-'underlying numbers'!I102)*'numbers and coverage by AT'!$C$4</f>
        <v>2963.0715</v>
      </c>
      <c r="J102" s="1">
        <v>3517</v>
      </c>
      <c r="K102" s="1">
        <f>('underlying numbers'!J102-'underlying numbers'!K102)*'numbers and coverage by AT'!$C$3+'underlying numbers'!K102</f>
        <v>3254.6904</v>
      </c>
      <c r="L102" s="1">
        <f>'underlying numbers'!L102+('underlying numbers'!K102-'underlying numbers'!L102)*'numbers and coverage by AT'!$C$4</f>
        <v>2880.3050000000003</v>
      </c>
      <c r="M102" s="1">
        <v>3357</v>
      </c>
      <c r="N102" s="1">
        <f>('underlying numbers'!M102-'underlying numbers'!N102)*'numbers and coverage by AT'!$C$3+'underlying numbers'!N102</f>
        <v>3052.7226000000001</v>
      </c>
      <c r="O102" s="1">
        <f>'underlying numbers'!O102+('underlying numbers'!N102-'underlying numbers'!O102)*'numbers and coverage by AT'!$C$4</f>
        <v>2710.3785000000003</v>
      </c>
      <c r="P102" s="1">
        <v>3276</v>
      </c>
      <c r="Q102" s="1">
        <f>('underlying numbers'!P102-'underlying numbers'!Q102)*'numbers and coverage by AT'!$C$3+'underlying numbers'!Q102</f>
        <v>2984.8000618800002</v>
      </c>
      <c r="R102" s="1">
        <f>'underlying numbers'!R102+('underlying numbers'!Q102-'underlying numbers'!R102)*'numbers and coverage by AT'!$C$4</f>
        <v>2675.9999447999999</v>
      </c>
      <c r="S102" s="1">
        <v>3368</v>
      </c>
      <c r="T102" s="1">
        <f>('underlying numbers'!S102-'underlying numbers'!T102)*'numbers and coverage by AT'!$C$3+'underlying numbers'!T102</f>
        <v>3078.2000358400001</v>
      </c>
      <c r="U102" s="1">
        <f>'underlying numbers'!U102+('underlying numbers'!T102-'underlying numbers'!U102)*'numbers and coverage by AT'!$C$4</f>
        <v>2790.9999656</v>
      </c>
      <c r="V102" s="1">
        <v>3451</v>
      </c>
      <c r="W102" s="1">
        <f>('underlying numbers'!V102-'underlying numbers'!W102)*'numbers and coverage by AT'!$C$3+'underlying numbers'!W102</f>
        <v>3284.4000416500003</v>
      </c>
      <c r="X102" s="1">
        <f>'underlying numbers'!X102+('underlying numbers'!W102-'underlying numbers'!X102)*'numbers and coverage by AT'!$C$4</f>
        <v>3080.9999997</v>
      </c>
      <c r="Y102" s="1">
        <v>3356</v>
      </c>
      <c r="Z102" s="1">
        <f>('underlying numbers'!Y102-'underlying numbers'!Z102)*'numbers and coverage by AT'!$C$3+'underlying numbers'!Z102</f>
        <v>3217.4000190400002</v>
      </c>
      <c r="AA102" s="1">
        <f>'underlying numbers'!AA102+('underlying numbers'!Z102-'underlying numbers'!AA102)*'numbers and coverage by AT'!$C$4</f>
        <v>3020.5000088000002</v>
      </c>
      <c r="AB102" s="1">
        <v>3624</v>
      </c>
      <c r="AC102" s="1">
        <f>('underlying numbers'!AB102-'underlying numbers'!AC102)*'numbers and coverage by AT'!$C$3+'underlying numbers'!AC102</f>
        <v>3421.7000935199999</v>
      </c>
      <c r="AD102" s="1">
        <f>'underlying numbers'!AD102+('underlying numbers'!AC102-'underlying numbers'!AD102)*'numbers and coverage by AT'!$C$4</f>
        <v>3115.0001400000001</v>
      </c>
      <c r="AE102" s="1">
        <v>3687</v>
      </c>
      <c r="AF102" s="1">
        <f>('underlying numbers'!AE102-'underlying numbers'!AF102)*'numbers and coverage by AT'!$C$3+'underlying numbers'!AF102</f>
        <v>3530.2000014</v>
      </c>
      <c r="AG102" s="1">
        <f>'underlying numbers'!AG102+('underlying numbers'!AF102-'underlying numbers'!AG102)*'numbers and coverage by AT'!$C$4</f>
        <v>3302.0001417000003</v>
      </c>
    </row>
    <row r="103" spans="1:33" s="4" customFormat="1" x14ac:dyDescent="0.25">
      <c r="A103" s="4" t="s">
        <v>450</v>
      </c>
      <c r="B103" s="4" t="s">
        <v>433</v>
      </c>
      <c r="C103" t="s">
        <v>212</v>
      </c>
      <c r="D103" s="5">
        <f t="shared" ref="D103:AE103" si="16">SUM(D99:D102)</f>
        <v>13973</v>
      </c>
      <c r="E103" s="1">
        <f>('underlying numbers'!D103-'underlying numbers'!E103)*'numbers and coverage by AT'!$C$3+'underlying numbers'!E103</f>
        <v>13143.808700000003</v>
      </c>
      <c r="F103" s="1">
        <f>'underlying numbers'!F103+('underlying numbers'!E103-'underlying numbers'!F103)*'numbers and coverage by AT'!$C$4</f>
        <v>11394.539000000001</v>
      </c>
      <c r="G103" s="5">
        <f t="shared" si="16"/>
        <v>13900</v>
      </c>
      <c r="H103" s="1">
        <f>('underlying numbers'!G103-'underlying numbers'!H103)*'numbers and coverage by AT'!$C$3+'underlying numbers'!H103</f>
        <v>12961.0137</v>
      </c>
      <c r="I103" s="1">
        <f>'underlying numbers'!I103+('underlying numbers'!H103-'underlying numbers'!I103)*'numbers and coverage by AT'!$C$4</f>
        <v>11292.273499999999</v>
      </c>
      <c r="J103" s="5">
        <f t="shared" si="16"/>
        <v>13223</v>
      </c>
      <c r="K103" s="1">
        <f>('underlying numbers'!J103-'underlying numbers'!K103)*'numbers and coverage by AT'!$C$3+'underlying numbers'!K103</f>
        <v>12245.828000000001</v>
      </c>
      <c r="L103" s="1">
        <f>'underlying numbers'!L103+('underlying numbers'!K103-'underlying numbers'!L103)*'numbers and coverage by AT'!$C$4</f>
        <v>10570.409</v>
      </c>
      <c r="M103" s="5">
        <f t="shared" si="16"/>
        <v>12864</v>
      </c>
      <c r="N103" s="1">
        <f>('underlying numbers'!M103-'underlying numbers'!N103)*'numbers and coverage by AT'!$C$3+'underlying numbers'!N103</f>
        <v>11728.459299999999</v>
      </c>
      <c r="O103" s="1">
        <f>'underlying numbers'!O103+('underlying numbers'!N103-'underlying numbers'!O103)*'numbers and coverage by AT'!$C$4</f>
        <v>10210.503500000001</v>
      </c>
      <c r="P103" s="5">
        <f t="shared" si="16"/>
        <v>11988</v>
      </c>
      <c r="Q103" s="1">
        <f>('underlying numbers'!P103-'underlying numbers'!Q103)*'numbers and coverage by AT'!$C$3+'underlying numbers'!Q103</f>
        <v>10980.700131180001</v>
      </c>
      <c r="R103" s="1">
        <f>'underlying numbers'!R103+('underlying numbers'!Q103-'underlying numbers'!R103)*'numbers and coverage by AT'!$C$4</f>
        <v>9495.5002334000001</v>
      </c>
      <c r="S103" s="5">
        <f t="shared" si="16"/>
        <v>12358</v>
      </c>
      <c r="T103" s="1">
        <f>('underlying numbers'!S103-'underlying numbers'!T103)*'numbers and coverage by AT'!$C$3+'underlying numbers'!T103</f>
        <v>11450.099988870001</v>
      </c>
      <c r="U103" s="1">
        <f>'underlying numbers'!U103+('underlying numbers'!T103-'underlying numbers'!U103)*'numbers and coverage by AT'!$C$4</f>
        <v>9971.4998833499994</v>
      </c>
      <c r="V103" s="5">
        <f t="shared" si="16"/>
        <v>12895</v>
      </c>
      <c r="W103" s="1">
        <f>('underlying numbers'!V103-'underlying numbers'!W103)*'numbers and coverage by AT'!$C$3+'underlying numbers'!W103</f>
        <v>12171.899678419999</v>
      </c>
      <c r="X103" s="1">
        <f>'underlying numbers'!X103+('underlying numbers'!W103-'underlying numbers'!X103)*'numbers and coverage by AT'!$C$4</f>
        <v>10893.9995175</v>
      </c>
      <c r="Y103" s="5">
        <f t="shared" si="16"/>
        <v>12752</v>
      </c>
      <c r="Z103" s="1">
        <f>('underlying numbers'!Y103-'underlying numbers'!Z103)*'numbers and coverage by AT'!$C$3+'underlying numbers'!Z103</f>
        <v>12105.90009562</v>
      </c>
      <c r="AA103" s="1">
        <f>'underlying numbers'!AA103+('underlying numbers'!Z103-'underlying numbers'!AA103)*'numbers and coverage by AT'!$C$4</f>
        <v>11182.5000511</v>
      </c>
      <c r="AB103" s="5">
        <f t="shared" si="16"/>
        <v>13089</v>
      </c>
      <c r="AC103" s="1">
        <f>('underlying numbers'!AB103-'underlying numbers'!AC103)*'numbers and coverage by AT'!$C$3+'underlying numbers'!AC103</f>
        <v>12522.00023688</v>
      </c>
      <c r="AD103" s="1">
        <f>'underlying numbers'!AD103+('underlying numbers'!AC103-'underlying numbers'!AD103)*'numbers and coverage by AT'!$C$4</f>
        <v>11637.500327599999</v>
      </c>
      <c r="AE103" s="5">
        <f t="shared" si="16"/>
        <v>13392</v>
      </c>
      <c r="AF103" s="1">
        <f>('underlying numbers'!AE103-'underlying numbers'!AF103)*'numbers and coverage by AT'!$C$3+'underlying numbers'!AF103</f>
        <v>12899.199884919999</v>
      </c>
      <c r="AG103" s="1">
        <f>'underlying numbers'!AG103+('underlying numbers'!AF103-'underlying numbers'!AG103)*'numbers and coverage by AT'!$C$4</f>
        <v>12109.00034615</v>
      </c>
    </row>
    <row r="104" spans="1:33" x14ac:dyDescent="0.25">
      <c r="A104" t="s">
        <v>219</v>
      </c>
      <c r="B104" t="s">
        <v>220</v>
      </c>
      <c r="C104" t="s">
        <v>221</v>
      </c>
      <c r="D104" s="1">
        <v>2729</v>
      </c>
      <c r="E104" s="1">
        <f>('underlying numbers'!D104-'underlying numbers'!E104)*'numbers and coverage by AT'!$C$3+'underlying numbers'!E104</f>
        <v>2560.8935999999999</v>
      </c>
      <c r="F104" s="1">
        <f>'underlying numbers'!F104+('underlying numbers'!E104-'underlying numbers'!F104)*'numbers and coverage by AT'!$C$4</f>
        <v>2338.7529999999997</v>
      </c>
      <c r="G104" s="1">
        <v>2936</v>
      </c>
      <c r="H104" s="1">
        <f>('underlying numbers'!G104-'underlying numbers'!H104)*'numbers and coverage by AT'!$C$3+'underlying numbers'!H104</f>
        <v>2722.2592</v>
      </c>
      <c r="I104" s="1">
        <f>'underlying numbers'!I104+('underlying numbers'!H104-'underlying numbers'!I104)*'numbers and coverage by AT'!$C$4</f>
        <v>2461.8360000000002</v>
      </c>
      <c r="J104" s="1">
        <v>2750</v>
      </c>
      <c r="K104" s="1">
        <f>('underlying numbers'!J104-'underlying numbers'!K104)*'numbers and coverage by AT'!$C$3+'underlying numbers'!K104</f>
        <v>2501.6750000000002</v>
      </c>
      <c r="L104" s="1">
        <f>'underlying numbers'!L104+('underlying numbers'!K104-'underlying numbers'!L104)*'numbers and coverage by AT'!$C$4</f>
        <v>2242.625</v>
      </c>
      <c r="M104" s="1">
        <v>2603</v>
      </c>
      <c r="N104" s="1">
        <f>('underlying numbers'!M104-'underlying numbers'!N104)*'numbers and coverage by AT'!$C$3+'underlying numbers'!N104</f>
        <v>2269.5556999999999</v>
      </c>
      <c r="O104" s="1">
        <f>'underlying numbers'!O104+('underlying numbers'!N104-'underlying numbers'!O104)*'numbers and coverage by AT'!$C$4</f>
        <v>1984.7874999999999</v>
      </c>
      <c r="P104" s="3">
        <v>2578</v>
      </c>
      <c r="Q104" s="1">
        <f>('underlying numbers'!P104-'underlying numbers'!Q104)*'numbers and coverage by AT'!$C$3+'underlying numbers'!Q104</f>
        <v>2162.7833333333333</v>
      </c>
      <c r="R104" s="1">
        <f>'underlying numbers'!R104+('underlying numbers'!Q104-'underlying numbers'!R104)*'numbers and coverage by AT'!$C$4</f>
        <v>1687.8333333333335</v>
      </c>
      <c r="S104" s="1">
        <v>2964</v>
      </c>
      <c r="T104" s="1">
        <f>('underlying numbers'!S104-'underlying numbers'!T104)*'numbers and coverage by AT'!$C$3+'underlying numbers'!T104</f>
        <v>2598.6</v>
      </c>
      <c r="U104" s="1">
        <f>'underlying numbers'!U104+('underlying numbers'!T104-'underlying numbers'!U104)*'numbers and coverage by AT'!$C$4</f>
        <v>2208</v>
      </c>
      <c r="V104" s="1">
        <v>2921</v>
      </c>
      <c r="W104" s="1">
        <f>('underlying numbers'!V104-'underlying numbers'!W104)*'numbers and coverage by AT'!$C$3+'underlying numbers'!W104</f>
        <v>2544.4</v>
      </c>
      <c r="X104" s="1">
        <f>'underlying numbers'!X104+('underlying numbers'!W104-'underlying numbers'!X104)*'numbers and coverage by AT'!$C$4</f>
        <v>2182</v>
      </c>
      <c r="Y104" s="1">
        <v>2865</v>
      </c>
      <c r="Z104" s="1">
        <f>('underlying numbers'!Y104-'underlying numbers'!Z104)*'numbers and coverage by AT'!$C$3+'underlying numbers'!Z104</f>
        <v>2568.1999999999998</v>
      </c>
      <c r="AA104" s="1">
        <f>'underlying numbers'!AA104+('underlying numbers'!Z104-'underlying numbers'!AA104)*'numbers and coverage by AT'!$C$4</f>
        <v>2254.5</v>
      </c>
      <c r="AB104" s="1">
        <v>2867</v>
      </c>
      <c r="AC104" s="1">
        <f>('underlying numbers'!AB104-'underlying numbers'!AC104)*'numbers and coverage by AT'!$C$3+'underlying numbers'!AC104</f>
        <v>2645.8</v>
      </c>
      <c r="AD104" s="1">
        <f>'underlying numbers'!AD104+('underlying numbers'!AC104-'underlying numbers'!AD104)*'numbers and coverage by AT'!$C$4</f>
        <v>2403.5</v>
      </c>
      <c r="AE104" s="1">
        <v>2981</v>
      </c>
      <c r="AF104" s="1">
        <f>('underlying numbers'!AE104-'underlying numbers'!AF104)*'numbers and coverage by AT'!$C$3+'underlying numbers'!AF104</f>
        <v>2778</v>
      </c>
      <c r="AG104" s="1">
        <f>'underlying numbers'!AG104+('underlying numbers'!AF104-'underlying numbers'!AG104)*'numbers and coverage by AT'!$C$4</f>
        <v>2620</v>
      </c>
    </row>
    <row r="105" spans="1:33" x14ac:dyDescent="0.25">
      <c r="A105" t="s">
        <v>222</v>
      </c>
      <c r="B105" t="s">
        <v>223</v>
      </c>
      <c r="C105" t="s">
        <v>221</v>
      </c>
      <c r="D105" s="1">
        <v>3897</v>
      </c>
      <c r="E105" s="1">
        <f>('underlying numbers'!D105-'underlying numbers'!E105)*'numbers and coverage by AT'!$C$3+'underlying numbers'!E105</f>
        <v>3566.9241000000002</v>
      </c>
      <c r="F105" s="1">
        <f>'underlying numbers'!F105+('underlying numbers'!E105-'underlying numbers'!F105)*'numbers and coverage by AT'!$C$4</f>
        <v>2831.1705000000002</v>
      </c>
      <c r="G105" s="1">
        <v>4233</v>
      </c>
      <c r="H105" s="1">
        <f>('underlying numbers'!G105-'underlying numbers'!H105)*'numbers and coverage by AT'!$C$3+'underlying numbers'!H105</f>
        <v>3764.8301999999999</v>
      </c>
      <c r="I105" s="1">
        <f>'underlying numbers'!I105+('underlying numbers'!H105-'underlying numbers'!I105)*'numbers and coverage by AT'!$C$4</f>
        <v>2958.8670000000002</v>
      </c>
      <c r="J105" s="1">
        <v>4652</v>
      </c>
      <c r="K105" s="1">
        <f>('underlying numbers'!J105-'underlying numbers'!K105)*'numbers and coverage by AT'!$C$3+'underlying numbers'!K105</f>
        <v>4072.3607999999999</v>
      </c>
      <c r="L105" s="1">
        <f>'underlying numbers'!L105+('underlying numbers'!K105-'underlying numbers'!L105)*'numbers and coverage by AT'!$C$4</f>
        <v>3212.2060000000001</v>
      </c>
      <c r="M105" s="1">
        <v>4344</v>
      </c>
      <c r="N105" s="1">
        <f>('underlying numbers'!M105-'underlying numbers'!N105)*'numbers and coverage by AT'!$C$3+'underlying numbers'!N105</f>
        <v>3784.4928</v>
      </c>
      <c r="O105" s="1">
        <f>'underlying numbers'!O105+('underlying numbers'!N105-'underlying numbers'!O105)*'numbers and coverage by AT'!$C$4</f>
        <v>3021.2519999999995</v>
      </c>
      <c r="P105" s="1">
        <v>4166</v>
      </c>
      <c r="Q105" s="1">
        <f>('underlying numbers'!P105-'underlying numbers'!Q105)*'numbers and coverage by AT'!$C$3+'underlying numbers'!Q105</f>
        <v>3454.1001722000001</v>
      </c>
      <c r="R105" s="1">
        <f>'underlying numbers'!R105+('underlying numbers'!Q105-'underlying numbers'!R105)*'numbers and coverage by AT'!$C$4</f>
        <v>2828.5000759000004</v>
      </c>
      <c r="S105" s="1">
        <v>4908</v>
      </c>
      <c r="T105" s="1">
        <f>('underlying numbers'!S105-'underlying numbers'!T105)*'numbers and coverage by AT'!$C$3+'underlying numbers'!T105</f>
        <v>4014.8000002800004</v>
      </c>
      <c r="U105" s="1">
        <f>'underlying numbers'!U105+('underlying numbers'!T105-'underlying numbers'!U105)*'numbers and coverage by AT'!$C$4</f>
        <v>3251.9998181999999</v>
      </c>
      <c r="V105" s="1">
        <v>4811</v>
      </c>
      <c r="W105" s="1">
        <f>('underlying numbers'!V105-'underlying numbers'!W105)*'numbers and coverage by AT'!$C$3+'underlying numbers'!W105</f>
        <v>4281.10015071</v>
      </c>
      <c r="X105" s="1">
        <f>'underlying numbers'!X105+('underlying numbers'!W105-'underlying numbers'!X105)*'numbers and coverage by AT'!$C$4</f>
        <v>4000.0001080000002</v>
      </c>
      <c r="Y105" s="1">
        <v>4692</v>
      </c>
      <c r="Z105" s="1">
        <f>('underlying numbers'!Y105-'underlying numbers'!Z105)*'numbers and coverage by AT'!$C$3+'underlying numbers'!Z105</f>
        <v>4289.5000644000002</v>
      </c>
      <c r="AA105" s="1">
        <f>'underlying numbers'!AA105+('underlying numbers'!Z105-'underlying numbers'!AA105)*'numbers and coverage by AT'!$C$4</f>
        <v>3977.5001286000002</v>
      </c>
      <c r="AB105" s="1">
        <v>4841</v>
      </c>
      <c r="AC105" s="1">
        <f>('underlying numbers'!AB105-'underlying numbers'!AC105)*'numbers and coverage by AT'!$C$3+'underlying numbers'!AC105</f>
        <v>4533.7001458100003</v>
      </c>
      <c r="AD105" s="1">
        <f>'underlying numbers'!AD105+('underlying numbers'!AC105-'underlying numbers'!AD105)*'numbers and coverage by AT'!$C$4</f>
        <v>4200.5001186499994</v>
      </c>
      <c r="AE105" s="1">
        <v>4951</v>
      </c>
      <c r="AF105" s="1">
        <f>('underlying numbers'!AE105-'underlying numbers'!AF105)*'numbers and coverage by AT'!$C$3+'underlying numbers'!AF105</f>
        <v>4767.6000079799996</v>
      </c>
      <c r="AG105" s="1">
        <f>'underlying numbers'!AG105+('underlying numbers'!AF105-'underlying numbers'!AG105)*'numbers and coverage by AT'!$C$4</f>
        <v>4518.0001454499998</v>
      </c>
    </row>
    <row r="106" spans="1:33" x14ac:dyDescent="0.25">
      <c r="A106" t="s">
        <v>224</v>
      </c>
      <c r="B106" t="s">
        <v>225</v>
      </c>
      <c r="C106" t="s">
        <v>221</v>
      </c>
      <c r="D106" s="1">
        <v>3555</v>
      </c>
      <c r="E106" s="1">
        <f>('underlying numbers'!D106-'underlying numbers'!E106)*'numbers and coverage by AT'!$C$3+'underlying numbers'!E106</f>
        <v>3054.8115000000003</v>
      </c>
      <c r="F106" s="1">
        <f>'underlying numbers'!F106+('underlying numbers'!E106-'underlying numbers'!F106)*'numbers and coverage by AT'!$C$4</f>
        <v>2390.7375000000002</v>
      </c>
      <c r="G106" s="1">
        <v>3902</v>
      </c>
      <c r="H106" s="1">
        <f>('underlying numbers'!G106-'underlying numbers'!H106)*'numbers and coverage by AT'!$C$3+'underlying numbers'!H106</f>
        <v>3363.9142000000002</v>
      </c>
      <c r="I106" s="1">
        <f>'underlying numbers'!I106+('underlying numbers'!H106-'underlying numbers'!I106)*'numbers and coverage by AT'!$C$4</f>
        <v>2912.8429999999998</v>
      </c>
      <c r="J106" s="1">
        <v>3651</v>
      </c>
      <c r="K106" s="1">
        <f>('underlying numbers'!J106-'underlying numbers'!K106)*'numbers and coverage by AT'!$C$3+'underlying numbers'!K106</f>
        <v>3109.1916000000001</v>
      </c>
      <c r="L106" s="1">
        <f>'underlying numbers'!L106+('underlying numbers'!K106-'underlying numbers'!L106)*'numbers and coverage by AT'!$C$4</f>
        <v>2599.5120000000002</v>
      </c>
      <c r="M106" s="3">
        <v>3543</v>
      </c>
      <c r="N106" s="1">
        <f>('underlying numbers'!M106-'underlying numbers'!N106)*'numbers and coverage by AT'!$C$3+'underlying numbers'!N106</f>
        <v>2944.6166666666668</v>
      </c>
      <c r="O106" s="1">
        <f>'underlying numbers'!O106+('underlying numbers'!N106-'underlying numbers'!O106)*'numbers and coverage by AT'!$C$4</f>
        <v>2294.6666666666665</v>
      </c>
      <c r="P106" s="1">
        <v>3554</v>
      </c>
      <c r="Q106" s="1">
        <f>('underlying numbers'!P106-'underlying numbers'!Q106)*'numbers and coverage by AT'!$C$3+'underlying numbers'!Q106</f>
        <v>2854.6998199600002</v>
      </c>
      <c r="R106" s="1">
        <f>'underlying numbers'!R106+('underlying numbers'!Q106-'underlying numbers'!R106)*'numbers and coverage by AT'!$C$4</f>
        <v>2068.4999685000003</v>
      </c>
      <c r="S106" s="1">
        <v>4014</v>
      </c>
      <c r="T106" s="1">
        <f>('underlying numbers'!S106-'underlying numbers'!T106)*'numbers and coverage by AT'!$C$3+'underlying numbers'!T106</f>
        <v>3181.6998696599999</v>
      </c>
      <c r="U106" s="1">
        <f>'underlying numbers'!U106+('underlying numbers'!T106-'underlying numbers'!U106)*'numbers and coverage by AT'!$C$4</f>
        <v>2324.0000304</v>
      </c>
      <c r="V106" s="1">
        <v>4093</v>
      </c>
      <c r="W106" s="1">
        <f>('underlying numbers'!V106-'underlying numbers'!W106)*'numbers and coverage by AT'!$C$3+'underlying numbers'!W106</f>
        <v>3467.8999312600004</v>
      </c>
      <c r="X106" s="1">
        <f>'underlying numbers'!X106+('underlying numbers'!W106-'underlying numbers'!X106)*'numbers and coverage by AT'!$C$4</f>
        <v>2866.9999706000003</v>
      </c>
      <c r="Y106" s="1">
        <v>3845</v>
      </c>
      <c r="Z106" s="1">
        <f>('underlying numbers'!Y106-'underlying numbers'!Z106)*'numbers and coverage by AT'!$C$3+'underlying numbers'!Z106</f>
        <v>3436.1999076000002</v>
      </c>
      <c r="AA106" s="1">
        <f>'underlying numbers'!AA106+('underlying numbers'!Z106-'underlying numbers'!AA106)*'numbers and coverage by AT'!$C$4</f>
        <v>3025.49996225</v>
      </c>
      <c r="AB106" s="1">
        <v>4497</v>
      </c>
      <c r="AC106" s="1">
        <f>('underlying numbers'!AB106-'underlying numbers'!AC106)*'numbers and coverage by AT'!$C$3+'underlying numbers'!AC106</f>
        <v>3947.4997428900001</v>
      </c>
      <c r="AD106" s="1">
        <f>'underlying numbers'!AD106+('underlying numbers'!AC106-'underlying numbers'!AD106)*'numbers and coverage by AT'!$C$4</f>
        <v>3374.9998491000001</v>
      </c>
      <c r="AE106" s="1">
        <v>4473</v>
      </c>
      <c r="AF106" s="1">
        <f>('underlying numbers'!AE106-'underlying numbers'!AF106)*'numbers and coverage by AT'!$C$3+'underlying numbers'!AF106</f>
        <v>4126.4999496</v>
      </c>
      <c r="AG106" s="1">
        <f>'underlying numbers'!AG106+('underlying numbers'!AF106-'underlying numbers'!AG106)*'numbers and coverage by AT'!$C$4</f>
        <v>3706.5000104999999</v>
      </c>
    </row>
    <row r="107" spans="1:33" x14ac:dyDescent="0.25">
      <c r="A107" t="s">
        <v>226</v>
      </c>
      <c r="B107" t="s">
        <v>227</v>
      </c>
      <c r="C107" t="s">
        <v>221</v>
      </c>
      <c r="D107" s="1">
        <v>2339</v>
      </c>
      <c r="E107" s="1">
        <f>('underlying numbers'!D107-'underlying numbers'!E107)*'numbers and coverage by AT'!$C$3+'underlying numbers'!E107</f>
        <v>2108.1406999999999</v>
      </c>
      <c r="F107" s="1">
        <f>'underlying numbers'!F107+('underlying numbers'!E107-'underlying numbers'!F107)*'numbers and coverage by AT'!$C$4</f>
        <v>1924.9970000000001</v>
      </c>
      <c r="G107" s="1">
        <v>2434</v>
      </c>
      <c r="H107" s="1">
        <f>('underlying numbers'!G107-'underlying numbers'!H107)*'numbers and coverage by AT'!$C$3+'underlying numbers'!H107</f>
        <v>2183.5414000000001</v>
      </c>
      <c r="I107" s="1">
        <f>'underlying numbers'!I107+('underlying numbers'!H107-'underlying numbers'!I107)*'numbers and coverage by AT'!$C$4</f>
        <v>1960.587</v>
      </c>
      <c r="J107" s="1">
        <v>2415</v>
      </c>
      <c r="K107" s="1">
        <f>('underlying numbers'!J107-'underlying numbers'!K107)*'numbers and coverage by AT'!$C$3+'underlying numbers'!K107</f>
        <v>2109.0194999999999</v>
      </c>
      <c r="L107" s="1">
        <f>'underlying numbers'!L107+('underlying numbers'!K107-'underlying numbers'!L107)*'numbers and coverage by AT'!$C$4</f>
        <v>1835.4</v>
      </c>
      <c r="M107" s="1">
        <v>2656</v>
      </c>
      <c r="N107" s="1">
        <f>('underlying numbers'!M107-'underlying numbers'!N107)*'numbers and coverage by AT'!$C$3+'underlying numbers'!N107</f>
        <v>2313.9071999999996</v>
      </c>
      <c r="O107" s="1">
        <f>'underlying numbers'!O107+('underlying numbers'!N107-'underlying numbers'!O107)*'numbers and coverage by AT'!$C$4</f>
        <v>1964.1120000000001</v>
      </c>
      <c r="P107" s="1">
        <v>5304</v>
      </c>
      <c r="Q107" s="1">
        <f>('underlying numbers'!P107-'underlying numbers'!Q107)*'numbers and coverage by AT'!$C$3+'underlying numbers'!Q107</f>
        <v>4644.6000369599997</v>
      </c>
      <c r="R107" s="1">
        <f>'underlying numbers'!R107+('underlying numbers'!Q107-'underlying numbers'!R107)*'numbers and coverage by AT'!$C$4</f>
        <v>3763.4998752000001</v>
      </c>
      <c r="S107" s="1">
        <v>3080</v>
      </c>
      <c r="T107" s="1">
        <f>('underlying numbers'!S107-'underlying numbers'!T107)*'numbers and coverage by AT'!$C$3+'underlying numbers'!T107</f>
        <v>2571.0999160000001</v>
      </c>
      <c r="U107" s="1">
        <f>'underlying numbers'!U107+('underlying numbers'!T107-'underlying numbers'!U107)*'numbers and coverage by AT'!$C$4</f>
        <v>2094.4999459999999</v>
      </c>
      <c r="V107" s="1">
        <v>2975</v>
      </c>
      <c r="W107" s="1">
        <f>('underlying numbers'!V107-'underlying numbers'!W107)*'numbers and coverage by AT'!$C$3+'underlying numbers'!W107</f>
        <v>2421.3001102500002</v>
      </c>
      <c r="X107" s="1">
        <f>'underlying numbers'!X107+('underlying numbers'!W107-'underlying numbers'!X107)*'numbers and coverage by AT'!$C$4</f>
        <v>1910.5000775000001</v>
      </c>
      <c r="Y107" s="1">
        <v>3133</v>
      </c>
      <c r="Z107" s="1">
        <f>('underlying numbers'!Y107-'underlying numbers'!Z107)*'numbers and coverage by AT'!$C$3+'underlying numbers'!Z107</f>
        <v>2683.6000362600003</v>
      </c>
      <c r="AA107" s="1">
        <f>'underlying numbers'!AA107+('underlying numbers'!Z107-'underlying numbers'!AA107)*'numbers and coverage by AT'!$C$4</f>
        <v>2211.0000822000002</v>
      </c>
      <c r="AB107" s="1">
        <v>3316</v>
      </c>
      <c r="AC107" s="1">
        <f>('underlying numbers'!AB107-'underlying numbers'!AC107)*'numbers and coverage by AT'!$C$3+'underlying numbers'!AC107</f>
        <v>2989.1000652399998</v>
      </c>
      <c r="AD107" s="1">
        <f>'underlying numbers'!AD107+('underlying numbers'!AC107-'underlying numbers'!AD107)*'numbers and coverage by AT'!$C$4</f>
        <v>2575.5000608</v>
      </c>
      <c r="AE107" s="1">
        <v>3746</v>
      </c>
      <c r="AF107" s="1">
        <f>('underlying numbers'!AE107-'underlying numbers'!AF107)*'numbers and coverage by AT'!$C$3+'underlying numbers'!AF107</f>
        <v>3448.4998723200001</v>
      </c>
      <c r="AG107" s="1">
        <f>'underlying numbers'!AG107+('underlying numbers'!AF107-'underlying numbers'!AG107)*'numbers and coverage by AT'!$C$4</f>
        <v>3120.4998501</v>
      </c>
    </row>
    <row r="108" spans="1:33" x14ac:dyDescent="0.25">
      <c r="A108" t="s">
        <v>228</v>
      </c>
      <c r="B108" t="s">
        <v>229</v>
      </c>
      <c r="C108" t="s">
        <v>221</v>
      </c>
      <c r="D108" s="1">
        <v>3213</v>
      </c>
      <c r="E108" s="1">
        <f>('underlying numbers'!D108-'underlying numbers'!E108)*'numbers and coverage by AT'!$C$3+'underlying numbers'!E108</f>
        <v>2859.8912999999998</v>
      </c>
      <c r="F108" s="1">
        <f>'underlying numbers'!F108+('underlying numbers'!E108-'underlying numbers'!F108)*'numbers and coverage by AT'!$C$4</f>
        <v>2258.7389999999996</v>
      </c>
      <c r="G108" s="1">
        <v>3188</v>
      </c>
      <c r="H108" s="1">
        <f>('underlying numbers'!G108-'underlying numbers'!H108)*'numbers and coverage by AT'!$C$3+'underlying numbers'!H108</f>
        <v>2819.7860000000001</v>
      </c>
      <c r="I108" s="1">
        <f>'underlying numbers'!I108+('underlying numbers'!H108-'underlying numbers'!I108)*'numbers and coverage by AT'!$C$4</f>
        <v>2233.194</v>
      </c>
      <c r="J108" s="1">
        <v>2899</v>
      </c>
      <c r="K108" s="1">
        <f>('underlying numbers'!J108-'underlying numbers'!K108)*'numbers and coverage by AT'!$C$3+'underlying numbers'!K108</f>
        <v>2576.3413</v>
      </c>
      <c r="L108" s="1">
        <f>'underlying numbers'!L108+('underlying numbers'!K108-'underlying numbers'!L108)*'numbers and coverage by AT'!$C$4</f>
        <v>2043.7949999999998</v>
      </c>
      <c r="M108" s="3">
        <v>2798</v>
      </c>
      <c r="N108" s="1">
        <f>('underlying numbers'!M108-'underlying numbers'!N108)*'numbers and coverage by AT'!$C$3+'underlying numbers'!N108</f>
        <v>2367.192</v>
      </c>
      <c r="O108" s="1">
        <f>'underlying numbers'!O108+('underlying numbers'!N108-'underlying numbers'!O108)*'numbers and coverage by AT'!$C$4</f>
        <v>1847.81</v>
      </c>
      <c r="P108" s="3">
        <v>2799</v>
      </c>
      <c r="Q108" s="1">
        <f>('underlying numbers'!P108-'underlying numbers'!Q108)*'numbers and coverage by AT'!$C$3+'underlying numbers'!Q108</f>
        <v>2352.8666666666668</v>
      </c>
      <c r="R108" s="1">
        <f>'underlying numbers'!R108+('underlying numbers'!Q108-'underlying numbers'!R108)*'numbers and coverage by AT'!$C$4</f>
        <v>1843.1666666666665</v>
      </c>
      <c r="S108" s="3">
        <v>2799</v>
      </c>
      <c r="T108" s="1">
        <f>('underlying numbers'!S108-'underlying numbers'!T108)*'numbers and coverage by AT'!$C$3+'underlying numbers'!T108</f>
        <v>2297.6833333333334</v>
      </c>
      <c r="U108" s="1">
        <f>'underlying numbers'!U108+('underlying numbers'!T108-'underlying numbers'!U108)*'numbers and coverage by AT'!$C$4</f>
        <v>1721.3333333333335</v>
      </c>
      <c r="V108" s="1">
        <v>3925</v>
      </c>
      <c r="W108" s="1">
        <f>('underlying numbers'!V108-'underlying numbers'!W108)*'numbers and coverage by AT'!$C$3+'underlying numbers'!W108</f>
        <v>3024.8</v>
      </c>
      <c r="X108" s="1">
        <f>'underlying numbers'!X108+('underlying numbers'!W108-'underlying numbers'!X108)*'numbers and coverage by AT'!$C$4</f>
        <v>2038</v>
      </c>
      <c r="Y108" s="1">
        <v>3539</v>
      </c>
      <c r="Z108" s="1">
        <f>('underlying numbers'!Y108-'underlying numbers'!Z108)*'numbers and coverage by AT'!$C$3+'underlying numbers'!Z108</f>
        <v>3007.7</v>
      </c>
      <c r="AA108" s="1">
        <f>'underlying numbers'!AA108+('underlying numbers'!Z108-'underlying numbers'!AA108)*'numbers and coverage by AT'!$C$4</f>
        <v>2261.5</v>
      </c>
      <c r="AB108" s="1">
        <v>3768</v>
      </c>
      <c r="AC108" s="1">
        <f>('underlying numbers'!AB108-'underlying numbers'!AC108)*'numbers and coverage by AT'!$C$3+'underlying numbers'!AC108</f>
        <v>3411</v>
      </c>
      <c r="AD108" s="1">
        <f>'underlying numbers'!AD108+('underlying numbers'!AC108-'underlying numbers'!AD108)*'numbers and coverage by AT'!$C$4</f>
        <v>2850</v>
      </c>
      <c r="AE108" s="1">
        <v>3973</v>
      </c>
      <c r="AF108" s="1">
        <f>('underlying numbers'!AE108-'underlying numbers'!AF108)*'numbers and coverage by AT'!$C$3+'underlying numbers'!AF108</f>
        <v>3649.6</v>
      </c>
      <c r="AG108" s="1">
        <f>'underlying numbers'!AG108+('underlying numbers'!AF108-'underlying numbers'!AG108)*'numbers and coverage by AT'!$C$4</f>
        <v>3171</v>
      </c>
    </row>
    <row r="109" spans="1:33" x14ac:dyDescent="0.25">
      <c r="A109" t="s">
        <v>230</v>
      </c>
      <c r="B109" t="s">
        <v>231</v>
      </c>
      <c r="C109" t="s">
        <v>221</v>
      </c>
      <c r="D109" s="1">
        <v>3415</v>
      </c>
      <c r="E109" s="1">
        <f>('underlying numbers'!D109-'underlying numbers'!E109)*'numbers and coverage by AT'!$C$3+'underlying numbers'!E109</f>
        <v>3056.4250000000002</v>
      </c>
      <c r="F109" s="1">
        <f>'underlying numbers'!F109+('underlying numbers'!E109-'underlying numbers'!F109)*'numbers and coverage by AT'!$C$4</f>
        <v>2494.6575000000003</v>
      </c>
      <c r="G109" s="1">
        <v>2789</v>
      </c>
      <c r="H109" s="1">
        <f>('underlying numbers'!G109-'underlying numbers'!H109)*'numbers and coverage by AT'!$C$3+'underlying numbers'!H109</f>
        <v>2541.0578999999998</v>
      </c>
      <c r="I109" s="1">
        <f>'underlying numbers'!I109+('underlying numbers'!H109-'underlying numbers'!I109)*'numbers and coverage by AT'!$C$4</f>
        <v>2026.2085</v>
      </c>
      <c r="J109" s="1">
        <v>3371</v>
      </c>
      <c r="K109" s="1">
        <f>('underlying numbers'!J109-'underlying numbers'!K109)*'numbers and coverage by AT'!$C$3+'underlying numbers'!K109</f>
        <v>2887.2615000000001</v>
      </c>
      <c r="L109" s="1">
        <f>'underlying numbers'!L109+('underlying numbers'!K109-'underlying numbers'!L109)*'numbers and coverage by AT'!$C$4</f>
        <v>2238.3440000000001</v>
      </c>
      <c r="M109" s="3">
        <v>2659</v>
      </c>
      <c r="N109" s="1">
        <f>('underlying numbers'!M109-'underlying numbers'!N109)*'numbers and coverage by AT'!$C$3+'underlying numbers'!N109</f>
        <v>2254.89</v>
      </c>
      <c r="O109" s="1">
        <f>'underlying numbers'!O109+('underlying numbers'!N109-'underlying numbers'!O109)*'numbers and coverage by AT'!$C$4</f>
        <v>1767.9499999999998</v>
      </c>
      <c r="P109" s="1">
        <v>3539</v>
      </c>
      <c r="Q109" s="1">
        <f>('underlying numbers'!P109-'underlying numbers'!Q109)*'numbers and coverage by AT'!$C$3+'underlying numbers'!Q109</f>
        <v>2906.1999743799997</v>
      </c>
      <c r="R109" s="1">
        <f>'underlying numbers'!R109+('underlying numbers'!Q109-'underlying numbers'!R109)*'numbers and coverage by AT'!$C$4</f>
        <v>1855.5000003499999</v>
      </c>
      <c r="S109" s="1">
        <v>3241</v>
      </c>
      <c r="T109" s="1">
        <f>('underlying numbers'!S109-'underlying numbers'!T109)*'numbers and coverage by AT'!$C$3+'underlying numbers'!T109</f>
        <v>2949.8001040200006</v>
      </c>
      <c r="U109" s="1">
        <f>'underlying numbers'!U109+('underlying numbers'!T109-'underlying numbers'!U109)*'numbers and coverage by AT'!$C$4</f>
        <v>2482.0000950500003</v>
      </c>
      <c r="V109" s="1">
        <v>3417</v>
      </c>
      <c r="W109" s="1">
        <f>('underlying numbers'!V109-'underlying numbers'!W109)*'numbers and coverage by AT'!$C$3+'underlying numbers'!W109</f>
        <v>3188.0999538000001</v>
      </c>
      <c r="X109" s="1">
        <f>'underlying numbers'!X109+('underlying numbers'!W109-'underlying numbers'!X109)*'numbers and coverage by AT'!$C$4</f>
        <v>2893.5000526499998</v>
      </c>
      <c r="Y109" s="1">
        <v>3387</v>
      </c>
      <c r="Z109" s="1">
        <f>('underlying numbers'!Y109-'underlying numbers'!Z109)*'numbers and coverage by AT'!$C$3+'underlying numbers'!Z109</f>
        <v>3207.0999014399999</v>
      </c>
      <c r="AA109" s="1">
        <f>'underlying numbers'!AA109+('underlying numbers'!Z109-'underlying numbers'!AA109)*'numbers and coverage by AT'!$C$4</f>
        <v>2979.5000383500001</v>
      </c>
      <c r="AB109" s="1">
        <v>3340</v>
      </c>
      <c r="AC109" s="1">
        <f>('underlying numbers'!AB109-'underlying numbers'!AC109)*'numbers and coverage by AT'!$C$3+'underlying numbers'!AC109</f>
        <v>3239.1999356000001</v>
      </c>
      <c r="AD109" s="1">
        <f>'underlying numbers'!AD109+('underlying numbers'!AC109-'underlying numbers'!AD109)*'numbers and coverage by AT'!$C$4</f>
        <v>3161.9998770000002</v>
      </c>
      <c r="AE109" s="1">
        <v>3429</v>
      </c>
      <c r="AF109" s="1">
        <f>('underlying numbers'!AE109-'underlying numbers'!AF109)*'numbers and coverage by AT'!$C$3+'underlying numbers'!AF109</f>
        <v>3323.2999091399997</v>
      </c>
      <c r="AG109" s="1">
        <f>'underlying numbers'!AG109+('underlying numbers'!AF109-'underlying numbers'!AG109)*'numbers and coverage by AT'!$C$4</f>
        <v>3245.9999278499999</v>
      </c>
    </row>
    <row r="110" spans="1:33" x14ac:dyDescent="0.25">
      <c r="A110" t="s">
        <v>232</v>
      </c>
      <c r="B110" t="s">
        <v>233</v>
      </c>
      <c r="C110" t="s">
        <v>221</v>
      </c>
      <c r="D110" s="1">
        <v>5011</v>
      </c>
      <c r="E110" s="1">
        <f>('underlying numbers'!D110-'underlying numbers'!E110)*'numbers and coverage by AT'!$C$3+'underlying numbers'!E110</f>
        <v>4253.3368</v>
      </c>
      <c r="F110" s="1">
        <f>'underlying numbers'!F110+('underlying numbers'!E110-'underlying numbers'!F110)*'numbers and coverage by AT'!$C$4</f>
        <v>3402.4690000000001</v>
      </c>
      <c r="G110" s="1">
        <v>4974</v>
      </c>
      <c r="H110" s="1">
        <f>('underlying numbers'!G110-'underlying numbers'!H110)*'numbers and coverage by AT'!$C$3+'underlying numbers'!H110</f>
        <v>4239.3402000000006</v>
      </c>
      <c r="I110" s="1">
        <f>'underlying numbers'!I110+('underlying numbers'!H110-'underlying numbers'!I110)*'numbers and coverage by AT'!$C$4</f>
        <v>3389.7809999999999</v>
      </c>
      <c r="J110" s="3">
        <v>4922</v>
      </c>
      <c r="K110" s="1">
        <f>('underlying numbers'!J110-'underlying numbers'!K110)*'numbers and coverage by AT'!$C$3+'underlying numbers'!K110</f>
        <v>4119.2218000000003</v>
      </c>
      <c r="L110" s="1">
        <f>'underlying numbers'!L110+('underlying numbers'!K110-'underlying numbers'!L110)*'numbers and coverage by AT'!$C$4</f>
        <v>3417.587</v>
      </c>
      <c r="M110" s="3">
        <v>3389</v>
      </c>
      <c r="N110" s="1">
        <f>('underlying numbers'!M110-'underlying numbers'!N110)*'numbers and coverage by AT'!$C$3+'underlying numbers'!N110</f>
        <v>2891.7876666666666</v>
      </c>
      <c r="O110" s="1">
        <f>'underlying numbers'!O110+('underlying numbers'!N110-'underlying numbers'!O110)*'numbers and coverage by AT'!$C$4</f>
        <v>2292.5716666666667</v>
      </c>
      <c r="P110" s="1">
        <v>4492</v>
      </c>
      <c r="Q110" s="1">
        <f>('underlying numbers'!P110-'underlying numbers'!Q110)*'numbers and coverage by AT'!$C$3+'underlying numbers'!Q110</f>
        <v>3801.0998544000004</v>
      </c>
      <c r="R110" s="1">
        <f>'underlying numbers'!R110+('underlying numbers'!Q110-'underlying numbers'!R110)*'numbers and coverage by AT'!$C$4</f>
        <v>2675.9998444000003</v>
      </c>
      <c r="S110" s="6">
        <v>6964</v>
      </c>
      <c r="T110" s="1">
        <f>('underlying numbers'!S110-'underlying numbers'!T110)*'numbers and coverage by AT'!$C$3+'underlying numbers'!T110</f>
        <v>5276.3</v>
      </c>
      <c r="U110" s="1">
        <f>'underlying numbers'!U110+('underlying numbers'!T110-'underlying numbers'!U110)*'numbers and coverage by AT'!$C$4</f>
        <v>3525.5</v>
      </c>
      <c r="V110" s="1">
        <v>4377</v>
      </c>
      <c r="W110" s="1">
        <f>('underlying numbers'!V110-'underlying numbers'!W110)*'numbers and coverage by AT'!$C$3+'underlying numbers'!W110</f>
        <v>4035.3999675899995</v>
      </c>
      <c r="X110" s="1">
        <f>'underlying numbers'!X110+('underlying numbers'!W110-'underlying numbers'!X110)*'numbers and coverage by AT'!$C$4</f>
        <v>3699.0000737999999</v>
      </c>
      <c r="Y110" s="1">
        <v>5263</v>
      </c>
      <c r="Z110" s="1">
        <f>('underlying numbers'!Y110-'underlying numbers'!Z110)*'numbers and coverage by AT'!$C$3+'underlying numbers'!Z110</f>
        <v>4514.0003654000002</v>
      </c>
      <c r="AA110" s="1">
        <f>'underlying numbers'!AA110+('underlying numbers'!Z110-'underlying numbers'!AA110)*'numbers and coverage by AT'!$C$4</f>
        <v>4069.5002797500001</v>
      </c>
      <c r="AB110" s="1">
        <v>5538</v>
      </c>
      <c r="AC110" s="1">
        <f>('underlying numbers'!AB110-'underlying numbers'!AC110)*'numbers and coverage by AT'!$C$3+'underlying numbers'!AC110</f>
        <v>4805.7998094599998</v>
      </c>
      <c r="AD110" s="1">
        <f>'underlying numbers'!AD110+('underlying numbers'!AC110-'underlying numbers'!AD110)*'numbers and coverage by AT'!$C$4</f>
        <v>4377.9999977999996</v>
      </c>
      <c r="AE110" s="1">
        <v>6202</v>
      </c>
      <c r="AF110" s="1">
        <f>('underlying numbers'!AE110-'underlying numbers'!AF110)*'numbers and coverage by AT'!$C$3+'underlying numbers'!AF110</f>
        <v>5324.2001780800001</v>
      </c>
      <c r="AG110" s="1">
        <f>'underlying numbers'!AG110+('underlying numbers'!AF110-'underlying numbers'!AG110)*'numbers and coverage by AT'!$C$4</f>
        <v>4872.0003262</v>
      </c>
    </row>
    <row r="111" spans="1:33" x14ac:dyDescent="0.25">
      <c r="A111" t="s">
        <v>234</v>
      </c>
      <c r="B111" t="s">
        <v>235</v>
      </c>
      <c r="C111" t="s">
        <v>221</v>
      </c>
      <c r="D111" s="1">
        <v>3555</v>
      </c>
      <c r="E111" s="1">
        <f>('underlying numbers'!D111-'underlying numbers'!E111)*'numbers and coverage by AT'!$C$3+'underlying numbers'!E111</f>
        <v>3054.8115000000003</v>
      </c>
      <c r="F111" s="1">
        <f>'underlying numbers'!F111+('underlying numbers'!E111-'underlying numbers'!F111)*'numbers and coverage by AT'!$C$4</f>
        <v>2390.7375000000002</v>
      </c>
      <c r="G111" s="1">
        <v>3559</v>
      </c>
      <c r="H111" s="1">
        <f>('underlying numbers'!G111-'underlying numbers'!H111)*'numbers and coverage by AT'!$C$3+'underlying numbers'!H111</f>
        <v>2998.4575</v>
      </c>
      <c r="I111" s="1">
        <f>'underlying numbers'!I111+('underlying numbers'!H111-'underlying numbers'!I111)*'numbers and coverage by AT'!$C$4</f>
        <v>2421.8995</v>
      </c>
      <c r="J111" s="1">
        <v>3571</v>
      </c>
      <c r="K111" s="1">
        <f>('underlying numbers'!J111-'underlying numbers'!K111)*'numbers and coverage by AT'!$C$3+'underlying numbers'!K111</f>
        <v>2938.5758999999998</v>
      </c>
      <c r="L111" s="1">
        <f>'underlying numbers'!L111+('underlying numbers'!K111-'underlying numbers'!L111)*'numbers and coverage by AT'!$C$4</f>
        <v>2321.15</v>
      </c>
      <c r="M111" s="3">
        <v>2570</v>
      </c>
      <c r="N111" s="1">
        <f>('underlying numbers'!M111-'underlying numbers'!N111)*'numbers and coverage by AT'!$C$3+'underlying numbers'!N111</f>
        <v>2184.6383333333333</v>
      </c>
      <c r="O111" s="1">
        <f>'underlying numbers'!O111+('underlying numbers'!N111-'underlying numbers'!O111)*'numbers and coverage by AT'!$C$4</f>
        <v>1720.1083333333336</v>
      </c>
      <c r="P111" s="3">
        <v>2570</v>
      </c>
      <c r="Q111" s="1">
        <f>('underlying numbers'!P111-'underlying numbers'!Q111)*'numbers and coverage by AT'!$C$3+'underlying numbers'!Q111</f>
        <v>2141.8333333333335</v>
      </c>
      <c r="R111" s="1">
        <f>'underlying numbers'!R111+('underlying numbers'!Q111-'underlying numbers'!R111)*'numbers and coverage by AT'!$C$4</f>
        <v>1658.9583333333335</v>
      </c>
      <c r="S111" s="3">
        <v>2570</v>
      </c>
      <c r="T111" s="1">
        <f>('underlying numbers'!S111-'underlying numbers'!T111)*'numbers and coverage by AT'!$C$3+'underlying numbers'!T111</f>
        <v>2024.2333333333333</v>
      </c>
      <c r="U111" s="1">
        <f>'underlying numbers'!U111+('underlying numbers'!T111-'underlying numbers'!U111)*'numbers and coverage by AT'!$C$4</f>
        <v>1484.3333333333335</v>
      </c>
      <c r="V111" s="1">
        <v>3409</v>
      </c>
      <c r="W111" s="1">
        <f>('underlying numbers'!V111-'underlying numbers'!W111)*'numbers and coverage by AT'!$C$3+'underlying numbers'!W111</f>
        <v>2720.9</v>
      </c>
      <c r="X111" s="1">
        <f>'underlying numbers'!X111+('underlying numbers'!W111-'underlying numbers'!X111)*'numbers and coverage by AT'!$C$4</f>
        <v>1859.5</v>
      </c>
      <c r="Y111" s="1">
        <v>3362</v>
      </c>
      <c r="Z111" s="1">
        <f>('underlying numbers'!Y111-'underlying numbers'!Z111)*'numbers and coverage by AT'!$C$3+'underlying numbers'!Z111</f>
        <v>3018.3</v>
      </c>
      <c r="AA111" s="1">
        <f>'underlying numbers'!AA111+('underlying numbers'!Z111-'underlying numbers'!AA111)*'numbers and coverage by AT'!$C$4</f>
        <v>2824</v>
      </c>
      <c r="AB111" s="1">
        <v>3361</v>
      </c>
      <c r="AC111" s="1">
        <f>('underlying numbers'!AB111-'underlying numbers'!AC111)*'numbers and coverage by AT'!$C$3+'underlying numbers'!AC111</f>
        <v>2990.7</v>
      </c>
      <c r="AD111" s="1">
        <f>'underlying numbers'!AD111+('underlying numbers'!AC111-'underlying numbers'!AD111)*'numbers and coverage by AT'!$C$4</f>
        <v>2723.5</v>
      </c>
      <c r="AE111" s="1">
        <v>3597</v>
      </c>
      <c r="AF111" s="1">
        <f>('underlying numbers'!AE111-'underlying numbers'!AF111)*'numbers and coverage by AT'!$C$3+'underlying numbers'!AF111</f>
        <v>3294.6</v>
      </c>
      <c r="AG111" s="1">
        <f>'underlying numbers'!AG111+('underlying numbers'!AF111-'underlying numbers'!AG111)*'numbers and coverage by AT'!$C$4</f>
        <v>3076.5</v>
      </c>
    </row>
    <row r="112" spans="1:33" x14ac:dyDescent="0.25">
      <c r="A112" t="s">
        <v>236</v>
      </c>
      <c r="B112" t="s">
        <v>237</v>
      </c>
      <c r="C112" t="s">
        <v>221</v>
      </c>
      <c r="D112" s="1">
        <v>2165</v>
      </c>
      <c r="E112" s="1">
        <f>('underlying numbers'!D112-'underlying numbers'!E112)*'numbers and coverage by AT'!$C$3+'underlying numbers'!E112</f>
        <v>1896.7565</v>
      </c>
      <c r="F112" s="1">
        <f>'underlying numbers'!F112+('underlying numbers'!E112-'underlying numbers'!F112)*'numbers and coverage by AT'!$C$4</f>
        <v>1439.7249999999999</v>
      </c>
      <c r="G112" s="1">
        <v>2135</v>
      </c>
      <c r="H112" s="1">
        <f>('underlying numbers'!G112-'underlying numbers'!H112)*'numbers and coverage by AT'!$C$3+'underlying numbers'!H112</f>
        <v>1813.6825000000001</v>
      </c>
      <c r="I112" s="1">
        <f>'underlying numbers'!I112+('underlying numbers'!H112-'underlying numbers'!I112)*'numbers and coverage by AT'!$C$4</f>
        <v>1345.0500000000002</v>
      </c>
      <c r="J112" s="1">
        <v>2134</v>
      </c>
      <c r="K112" s="1">
        <f>('underlying numbers'!J112-'underlying numbers'!K112)*'numbers and coverage by AT'!$C$3+'underlying numbers'!K112</f>
        <v>1814.3268</v>
      </c>
      <c r="L112" s="1">
        <f>'underlying numbers'!L112+('underlying numbers'!K112-'underlying numbers'!L112)*'numbers and coverage by AT'!$C$4</f>
        <v>1393.502</v>
      </c>
      <c r="M112" s="3">
        <v>2185</v>
      </c>
      <c r="N112" s="1">
        <f>('underlying numbers'!M112-'underlying numbers'!N112)*'numbers and coverage by AT'!$C$3+'underlying numbers'!N112</f>
        <v>1825.7646666666665</v>
      </c>
      <c r="O112" s="1">
        <f>'underlying numbers'!O112+('underlying numbers'!N112-'underlying numbers'!O112)*'numbers and coverage by AT'!$C$4</f>
        <v>1392.8066666666664</v>
      </c>
      <c r="P112" s="1">
        <v>2185</v>
      </c>
      <c r="Q112" s="1">
        <f>('underlying numbers'!P112-'underlying numbers'!Q112)*'numbers and coverage by AT'!$C$3+'underlying numbers'!Q112</f>
        <v>1751.0000923999999</v>
      </c>
      <c r="R112" s="1">
        <f>'underlying numbers'!R112+('underlying numbers'!Q112-'underlying numbers'!R112)*'numbers and coverage by AT'!$C$4</f>
        <v>1081.5000544999998</v>
      </c>
      <c r="S112" s="1">
        <v>2333</v>
      </c>
      <c r="T112" s="1">
        <f>('underlying numbers'!S112-'underlying numbers'!T112)*'numbers and coverage by AT'!$C$3+'underlying numbers'!T112</f>
        <v>1885.69995247</v>
      </c>
      <c r="U112" s="1">
        <f>'underlying numbers'!U112+('underlying numbers'!T112-'underlying numbers'!U112)*'numbers and coverage by AT'!$C$4</f>
        <v>1215.9999608999999</v>
      </c>
      <c r="V112" s="1">
        <v>1958</v>
      </c>
      <c r="W112" s="1">
        <f>('underlying numbers'!V112-'underlying numbers'!W112)*'numbers and coverage by AT'!$C$3+'underlying numbers'!W112</f>
        <v>1693.4000505400002</v>
      </c>
      <c r="X112" s="1">
        <f>'underlying numbers'!X112+('underlying numbers'!W112-'underlying numbers'!X112)*'numbers and coverage by AT'!$C$4</f>
        <v>1284.4999849000001</v>
      </c>
      <c r="Y112" s="1">
        <v>2446</v>
      </c>
      <c r="Z112" s="1">
        <f>('underlying numbers'!Y112-'underlying numbers'!Z112)*'numbers and coverage by AT'!$C$3+'underlying numbers'!Z112</f>
        <v>2076.3998850600001</v>
      </c>
      <c r="AA112" s="1">
        <f>'underlying numbers'!AA112+('underlying numbers'!Z112-'underlying numbers'!AA112)*'numbers and coverage by AT'!$C$4</f>
        <v>1669.4999333999999</v>
      </c>
      <c r="AB112" s="1">
        <v>2500</v>
      </c>
      <c r="AC112" s="1">
        <f>('underlying numbers'!AB112-'underlying numbers'!AC112)*'numbers and coverage by AT'!$C$3+'underlying numbers'!AC112</f>
        <v>2175.9</v>
      </c>
      <c r="AD112" s="1">
        <f>'underlying numbers'!AD112+('underlying numbers'!AC112-'underlying numbers'!AD112)*'numbers and coverage by AT'!$C$4</f>
        <v>1781</v>
      </c>
      <c r="AE112" s="1">
        <v>2473</v>
      </c>
      <c r="AF112" s="1">
        <f>('underlying numbers'!AE112-'underlying numbers'!AF112)*'numbers and coverage by AT'!$C$3+'underlying numbers'!AF112</f>
        <v>2202.8000447300001</v>
      </c>
      <c r="AG112" s="1">
        <f>'underlying numbers'!AG112+('underlying numbers'!AF112-'underlying numbers'!AG112)*'numbers and coverage by AT'!$C$4</f>
        <v>1908.5000367500002</v>
      </c>
    </row>
    <row r="113" spans="1:33" x14ac:dyDescent="0.25">
      <c r="A113" t="s">
        <v>238</v>
      </c>
      <c r="B113" t="s">
        <v>239</v>
      </c>
      <c r="C113" t="s">
        <v>221</v>
      </c>
      <c r="D113" s="1">
        <v>2191</v>
      </c>
      <c r="E113" s="1">
        <f>('underlying numbers'!D113-'underlying numbers'!E113)*'numbers and coverage by AT'!$C$3+'underlying numbers'!E113</f>
        <v>1899.597</v>
      </c>
      <c r="F113" s="1">
        <f>'underlying numbers'!F113+('underlying numbers'!E113-'underlying numbers'!F113)*'numbers and coverage by AT'!$C$4</f>
        <v>1527.127</v>
      </c>
      <c r="G113" s="1">
        <v>2129</v>
      </c>
      <c r="H113" s="1">
        <f>('underlying numbers'!G113-'underlying numbers'!H113)*'numbers and coverage by AT'!$C$3+'underlying numbers'!H113</f>
        <v>1866.7071999999998</v>
      </c>
      <c r="I113" s="1">
        <f>'underlying numbers'!I113+('underlying numbers'!H113-'underlying numbers'!I113)*'numbers and coverage by AT'!$C$4</f>
        <v>1496.6869999999999</v>
      </c>
      <c r="J113" s="1">
        <v>2033</v>
      </c>
      <c r="K113" s="1">
        <f>('underlying numbers'!J113-'underlying numbers'!K113)*'numbers and coverage by AT'!$C$3+'underlying numbers'!K113</f>
        <v>1798.1885</v>
      </c>
      <c r="L113" s="1">
        <f>'underlying numbers'!L113+('underlying numbers'!K113-'underlying numbers'!L113)*'numbers and coverage by AT'!$C$4</f>
        <v>1484.09</v>
      </c>
      <c r="M113" s="3">
        <v>1815</v>
      </c>
      <c r="N113" s="1">
        <f>('underlying numbers'!M113-'underlying numbers'!N113)*'numbers and coverage by AT'!$C$3+'underlying numbers'!N113</f>
        <v>1533.3666666666668</v>
      </c>
      <c r="O113" s="1">
        <f>'underlying numbers'!O113+('underlying numbers'!N113-'underlying numbers'!O113)*'numbers and coverage by AT'!$C$4</f>
        <v>1193.9166666666667</v>
      </c>
      <c r="P113" s="1">
        <v>2181</v>
      </c>
      <c r="Q113" s="1">
        <f>('underlying numbers'!P113-'underlying numbers'!Q113)*'numbers and coverage by AT'!$C$3+'underlying numbers'!Q113</f>
        <v>1789.69991985</v>
      </c>
      <c r="R113" s="1">
        <f>'underlying numbers'!R113+('underlying numbers'!Q113-'underlying numbers'!R113)*'numbers and coverage by AT'!$C$4</f>
        <v>1229.99992245</v>
      </c>
      <c r="S113" s="1">
        <v>2176</v>
      </c>
      <c r="T113" s="1">
        <f>('underlying numbers'!S113-'underlying numbers'!T113)*'numbers and coverage by AT'!$C$3+'underlying numbers'!T113</f>
        <v>1797.2998835200001</v>
      </c>
      <c r="U113" s="1">
        <f>'underlying numbers'!U113+('underlying numbers'!T113-'underlying numbers'!U113)*'numbers and coverage by AT'!$C$4</f>
        <v>1204.9999296000001</v>
      </c>
      <c r="V113" s="1">
        <v>2055</v>
      </c>
      <c r="W113" s="1">
        <f>('underlying numbers'!V113-'underlying numbers'!W113)*'numbers and coverage by AT'!$C$3+'underlying numbers'!W113</f>
        <v>1812.1000686000002</v>
      </c>
      <c r="X113" s="1">
        <f>'underlying numbers'!X113+('underlying numbers'!W113-'underlying numbers'!X113)*'numbers and coverage by AT'!$C$4</f>
        <v>1371.5000130000001</v>
      </c>
      <c r="Y113" s="1">
        <v>2184</v>
      </c>
      <c r="Z113" s="1">
        <f>('underlying numbers'!Y113-'underlying numbers'!Z113)*'numbers and coverage by AT'!$C$3+'underlying numbers'!Z113</f>
        <v>1941.8000128799999</v>
      </c>
      <c r="AA113" s="1">
        <f>'underlying numbers'!AA113+('underlying numbers'!Z113-'underlying numbers'!AA113)*'numbers and coverage by AT'!$C$4</f>
        <v>1614.5000508000001</v>
      </c>
      <c r="AB113" s="1">
        <v>2313</v>
      </c>
      <c r="AC113" s="1">
        <f>('underlying numbers'!AB113-'underlying numbers'!AC113)*'numbers and coverage by AT'!$C$3+'underlying numbers'!AC113</f>
        <v>2121.90005565</v>
      </c>
      <c r="AD113" s="1">
        <f>'underlying numbers'!AD113+('underlying numbers'!AC113-'underlying numbers'!AD113)*'numbers and coverage by AT'!$C$4</f>
        <v>1887.4999417499998</v>
      </c>
      <c r="AE113" s="1">
        <v>2263</v>
      </c>
      <c r="AF113" s="1">
        <f>('underlying numbers'!AE113-'underlying numbers'!AF113)*'numbers and coverage by AT'!$C$3+'underlying numbers'!AF113</f>
        <v>2153.8000665</v>
      </c>
      <c r="AG113" s="1">
        <f>'underlying numbers'!AG113+('underlying numbers'!AF113-'underlying numbers'!AG113)*'numbers and coverage by AT'!$C$4</f>
        <v>1992.9999990499998</v>
      </c>
    </row>
    <row r="114" spans="1:33" x14ac:dyDescent="0.25">
      <c r="A114" t="s">
        <v>240</v>
      </c>
      <c r="B114" t="s">
        <v>241</v>
      </c>
      <c r="C114" t="s">
        <v>221</v>
      </c>
      <c r="D114" s="1">
        <v>2071</v>
      </c>
      <c r="E114" s="1">
        <f>('underlying numbers'!D114-'underlying numbers'!E114)*'numbers and coverage by AT'!$C$3+'underlying numbers'!E114</f>
        <v>1831.7994999999999</v>
      </c>
      <c r="F114" s="1">
        <f>'underlying numbers'!F114+('underlying numbers'!E114-'underlying numbers'!F114)*'numbers and coverage by AT'!$C$4</f>
        <v>1649.5515</v>
      </c>
      <c r="G114" s="1">
        <v>2831</v>
      </c>
      <c r="H114" s="1">
        <f>('underlying numbers'!G114-'underlying numbers'!H114)*'numbers and coverage by AT'!$C$3+'underlying numbers'!H114</f>
        <v>2549.5986000000003</v>
      </c>
      <c r="I114" s="1">
        <f>'underlying numbers'!I114+('underlying numbers'!H114-'underlying numbers'!I114)*'numbers and coverage by AT'!$C$4</f>
        <v>2270.462</v>
      </c>
      <c r="J114" s="1">
        <v>2849</v>
      </c>
      <c r="K114" s="1">
        <f>('underlying numbers'!J114-'underlying numbers'!K114)*'numbers and coverage by AT'!$C$3+'underlying numbers'!K114</f>
        <v>2553.8436000000002</v>
      </c>
      <c r="L114" s="1">
        <f>'underlying numbers'!L114+('underlying numbers'!K114-'underlying numbers'!L114)*'numbers and coverage by AT'!$C$4</f>
        <v>2282.049</v>
      </c>
      <c r="M114" s="3">
        <v>3248</v>
      </c>
      <c r="N114" s="1">
        <f>('underlying numbers'!M114-'underlying numbers'!N114)*'numbers and coverage by AT'!$C$3+'underlying numbers'!N114</f>
        <v>2728.2476666666666</v>
      </c>
      <c r="O114" s="1">
        <f>'underlying numbers'!O114+('underlying numbers'!N114-'underlying numbers'!O114)*'numbers and coverage by AT'!$C$4</f>
        <v>2101.8716666666664</v>
      </c>
      <c r="P114" s="1">
        <v>3191</v>
      </c>
      <c r="Q114" s="1">
        <f>('underlying numbers'!P114-'underlying numbers'!Q114)*'numbers and coverage by AT'!$C$3+'underlying numbers'!Q114</f>
        <v>2747.9000375199998</v>
      </c>
      <c r="R114" s="1">
        <f>'underlying numbers'!R114+('underlying numbers'!Q114-'underlying numbers'!R114)*'numbers and coverage by AT'!$C$4</f>
        <v>2152.9999290999999</v>
      </c>
      <c r="S114" s="3">
        <v>3248</v>
      </c>
      <c r="T114" s="1">
        <f>('underlying numbers'!S114-'underlying numbers'!T114)*'numbers and coverage by AT'!$C$3+'underlying numbers'!T114</f>
        <v>2678.3166666666666</v>
      </c>
      <c r="U114" s="1">
        <f>'underlying numbers'!U114+('underlying numbers'!T114-'underlying numbers'!U114)*'numbers and coverage by AT'!$C$4</f>
        <v>2059.6666666666665</v>
      </c>
      <c r="V114" s="1">
        <v>3897</v>
      </c>
      <c r="W114" s="1">
        <f>('underlying numbers'!V114-'underlying numbers'!W114)*'numbers and coverage by AT'!$C$3+'underlying numbers'!W114</f>
        <v>3333.5001521100003</v>
      </c>
      <c r="X114" s="1">
        <f>'underlying numbers'!X114+('underlying numbers'!W114-'underlying numbers'!X114)*'numbers and coverage by AT'!$C$4</f>
        <v>2838.5001724499998</v>
      </c>
      <c r="Y114" s="1">
        <v>3784</v>
      </c>
      <c r="Z114" s="1">
        <f>('underlying numbers'!Y114-'underlying numbers'!Z114)*'numbers and coverage by AT'!$C$3+'underlying numbers'!Z114</f>
        <v>3336.7000576800001</v>
      </c>
      <c r="AA114" s="1">
        <f>'underlying numbers'!AA114+('underlying numbers'!Z114-'underlying numbers'!AA114)*'numbers and coverage by AT'!$C$4</f>
        <v>2921.5000144000001</v>
      </c>
      <c r="AB114" s="1">
        <v>3763</v>
      </c>
      <c r="AC114" s="1">
        <f>('underlying numbers'!AB114-'underlying numbers'!AC114)*'numbers and coverage by AT'!$C$3+'underlying numbers'!AC114</f>
        <v>3448.6999782299999</v>
      </c>
      <c r="AD114" s="1">
        <f>'underlying numbers'!AD114+('underlying numbers'!AC114-'underlying numbers'!AD114)*'numbers and coverage by AT'!$C$4</f>
        <v>3109.0000074999998</v>
      </c>
      <c r="AE114" s="1">
        <v>4126</v>
      </c>
      <c r="AF114" s="1">
        <f>('underlying numbers'!AE114-'underlying numbers'!AF114)*'numbers and coverage by AT'!$C$3+'underlying numbers'!AF114</f>
        <v>3814.5001206800002</v>
      </c>
      <c r="AG114" s="1">
        <f>'underlying numbers'!AG114+('underlying numbers'!AF114-'underlying numbers'!AG114)*'numbers and coverage by AT'!$C$4</f>
        <v>3430.5001911000004</v>
      </c>
    </row>
    <row r="115" spans="1:33" x14ac:dyDescent="0.25">
      <c r="A115" t="s">
        <v>242</v>
      </c>
      <c r="B115" t="s">
        <v>243</v>
      </c>
      <c r="C115" t="s">
        <v>221</v>
      </c>
      <c r="D115" s="1">
        <v>3180</v>
      </c>
      <c r="E115" s="1">
        <f>('underlying numbers'!D115-'underlying numbers'!E115)*'numbers and coverage by AT'!$C$3+'underlying numbers'!E115</f>
        <v>2939.5920000000001</v>
      </c>
      <c r="F115" s="1">
        <f>'underlying numbers'!F115+('underlying numbers'!E115-'underlying numbers'!F115)*'numbers and coverage by AT'!$C$4</f>
        <v>2696.6400000000003</v>
      </c>
      <c r="G115" s="1">
        <v>3097</v>
      </c>
      <c r="H115" s="1">
        <f>('underlying numbers'!G115-'underlying numbers'!H115)*'numbers and coverage by AT'!$C$3+'underlying numbers'!H115</f>
        <v>2828.1804000000002</v>
      </c>
      <c r="I115" s="1">
        <f>'underlying numbers'!I115+('underlying numbers'!H115-'underlying numbers'!I115)*'numbers and coverage by AT'!$C$4</f>
        <v>2598.3830000000003</v>
      </c>
      <c r="J115" s="1">
        <v>3141</v>
      </c>
      <c r="K115" s="1">
        <f>('underlying numbers'!J115-'underlying numbers'!K115)*'numbers and coverage by AT'!$C$3+'underlying numbers'!K115</f>
        <v>2844.1755000000003</v>
      </c>
      <c r="L115" s="1">
        <f>'underlying numbers'!L115+('underlying numbers'!K115-'underlying numbers'!L115)*'numbers and coverage by AT'!$C$4</f>
        <v>2581.902</v>
      </c>
      <c r="M115" s="3">
        <v>2732</v>
      </c>
      <c r="N115" s="1">
        <f>('underlying numbers'!M115-'underlying numbers'!N115)*'numbers and coverage by AT'!$C$3+'underlying numbers'!N115</f>
        <v>2307.8653333333332</v>
      </c>
      <c r="O115" s="1">
        <f>'underlying numbers'!O115+('underlying numbers'!N115-'underlying numbers'!O115)*'numbers and coverage by AT'!$C$4</f>
        <v>1796.3433333333332</v>
      </c>
      <c r="P115" s="1">
        <v>3386</v>
      </c>
      <c r="Q115" s="1">
        <f>('underlying numbers'!P115-'underlying numbers'!Q115)*'numbers and coverage by AT'!$C$3+'underlying numbers'!Q115</f>
        <v>2915.5999161400005</v>
      </c>
      <c r="R115" s="1">
        <f>'underlying numbers'!R115+('underlying numbers'!Q115-'underlying numbers'!R115)*'numbers and coverage by AT'!$C$4</f>
        <v>2219.9999181000003</v>
      </c>
      <c r="S115" s="1">
        <v>3624</v>
      </c>
      <c r="T115" s="1">
        <f>('underlying numbers'!S115-'underlying numbers'!T115)*'numbers and coverage by AT'!$C$3+'underlying numbers'!T115</f>
        <v>3081.4999927200001</v>
      </c>
      <c r="U115" s="1">
        <f>'underlying numbers'!U115+('underlying numbers'!T115-'underlying numbers'!U115)*'numbers and coverage by AT'!$C$4</f>
        <v>2308.0000283999998</v>
      </c>
      <c r="V115" s="1">
        <v>3357</v>
      </c>
      <c r="W115" s="1">
        <f>('underlying numbers'!V115-'underlying numbers'!W115)*'numbers and coverage by AT'!$C$3+'underlying numbers'!W115</f>
        <v>3030.1000062299995</v>
      </c>
      <c r="X115" s="1">
        <f>'underlying numbers'!X115+('underlying numbers'!W115-'underlying numbers'!X115)*'numbers and coverage by AT'!$C$4</f>
        <v>2660.5000467</v>
      </c>
      <c r="Y115" s="1">
        <v>3741</v>
      </c>
      <c r="Z115" s="1">
        <f>('underlying numbers'!Y115-'underlying numbers'!Z115)*'numbers and coverage by AT'!$C$3+'underlying numbers'!Z115</f>
        <v>3442.10001078</v>
      </c>
      <c r="AA115" s="1">
        <f>'underlying numbers'!AA115+('underlying numbers'!Z115-'underlying numbers'!AA115)*'numbers and coverage by AT'!$C$4</f>
        <v>3153.9998770499997</v>
      </c>
      <c r="AB115" s="1">
        <v>3902</v>
      </c>
      <c r="AC115" s="1">
        <f>('underlying numbers'!AB115-'underlying numbers'!AC115)*'numbers and coverage by AT'!$C$3+'underlying numbers'!AC115</f>
        <v>3614.29999916</v>
      </c>
      <c r="AD115" s="1">
        <f>'underlying numbers'!AD115+('underlying numbers'!AC115-'underlying numbers'!AD115)*'numbers and coverage by AT'!$C$4</f>
        <v>3319.0000338999998</v>
      </c>
      <c r="AE115" s="1">
        <v>4072</v>
      </c>
      <c r="AF115" s="1">
        <f>('underlying numbers'!AE115-'underlying numbers'!AF115)*'numbers and coverage by AT'!$C$3+'underlying numbers'!AF115</f>
        <v>3807.39993336</v>
      </c>
      <c r="AG115" s="1">
        <f>'underlying numbers'!AG115+('underlying numbers'!AF115-'underlying numbers'!AG115)*'numbers and coverage by AT'!$C$4</f>
        <v>3505.9999404</v>
      </c>
    </row>
    <row r="116" spans="1:33" s="4" customFormat="1" x14ac:dyDescent="0.25">
      <c r="A116" t="s">
        <v>451</v>
      </c>
      <c r="B116" s="4" t="s">
        <v>433</v>
      </c>
      <c r="C116" t="s">
        <v>221</v>
      </c>
      <c r="D116" s="5">
        <f>SUM(D104:D115)</f>
        <v>37321</v>
      </c>
      <c r="E116" s="5">
        <f t="shared" ref="E116:X116" si="17">SUM(E104:E115)</f>
        <v>33082.979500000001</v>
      </c>
      <c r="F116" s="5">
        <f t="shared" si="17"/>
        <v>27345.304499999998</v>
      </c>
      <c r="G116" s="5">
        <f t="shared" si="17"/>
        <v>38207</v>
      </c>
      <c r="H116" s="5">
        <f t="shared" si="17"/>
        <v>33691.355299999996</v>
      </c>
      <c r="I116" s="5">
        <f t="shared" si="17"/>
        <v>28075.798000000003</v>
      </c>
      <c r="J116" s="5">
        <f t="shared" si="17"/>
        <v>38388</v>
      </c>
      <c r="K116" s="5">
        <f t="shared" si="17"/>
        <v>33324.181799999998</v>
      </c>
      <c r="L116" s="5">
        <f t="shared" si="17"/>
        <v>27652.162000000004</v>
      </c>
      <c r="M116" s="5">
        <f t="shared" si="17"/>
        <v>34542</v>
      </c>
      <c r="N116" s="5">
        <f t="shared" si="17"/>
        <v>29406.324699999997</v>
      </c>
      <c r="O116" s="5">
        <f t="shared" si="17"/>
        <v>23378.196499999998</v>
      </c>
      <c r="P116" s="5">
        <f t="shared" si="17"/>
        <v>39945</v>
      </c>
      <c r="Q116" s="5">
        <f t="shared" si="17"/>
        <v>33522.383157143333</v>
      </c>
      <c r="R116" s="5">
        <f t="shared" si="17"/>
        <v>25066.457921833331</v>
      </c>
      <c r="S116" s="5">
        <f t="shared" si="17"/>
        <v>41921</v>
      </c>
      <c r="T116" s="5">
        <f t="shared" si="17"/>
        <v>34357.033052003331</v>
      </c>
      <c r="U116" s="5">
        <f t="shared" si="17"/>
        <v>25880.333141883333</v>
      </c>
      <c r="V116" s="5">
        <f t="shared" si="17"/>
        <v>41195</v>
      </c>
      <c r="W116" s="5">
        <f t="shared" si="17"/>
        <v>35553.000391090005</v>
      </c>
      <c r="X116" s="5">
        <f t="shared" si="17"/>
        <v>29604.500499599999</v>
      </c>
      <c r="Y116" s="5">
        <f>SUM(Y104:Y115)</f>
        <v>42241</v>
      </c>
      <c r="Z116" s="5">
        <f t="shared" ref="Z116" si="18">SUM(Z104:Z115)</f>
        <v>37521.600241499997</v>
      </c>
      <c r="AA116" s="5">
        <f t="shared" ref="AA116" si="19">SUM(AA104:AA115)</f>
        <v>32962.500366799999</v>
      </c>
      <c r="AB116" s="5">
        <f t="shared" ref="AB116" si="20">SUM(AB104:AB115)</f>
        <v>44006</v>
      </c>
      <c r="AC116" s="5">
        <f t="shared" ref="AC116" si="21">SUM(AC104:AC115)</f>
        <v>39923.599732040006</v>
      </c>
      <c r="AD116" s="5">
        <f>SUM(AD104:AD115)</f>
        <v>35764.499886499994</v>
      </c>
      <c r="AE116" s="5">
        <f t="shared" ref="AE116" si="22">SUM(AE104:AE115)</f>
        <v>46286</v>
      </c>
      <c r="AF116" s="5">
        <f t="shared" ref="AF116" si="23">SUM(AF104:AF115)</f>
        <v>42690.80008239</v>
      </c>
      <c r="AG116" s="5">
        <f t="shared" ref="AG116" si="24">SUM(AG104:AG115)</f>
        <v>39168.500427399995</v>
      </c>
    </row>
    <row r="117" spans="1:33" x14ac:dyDescent="0.25">
      <c r="A117" t="s">
        <v>244</v>
      </c>
      <c r="B117" t="s">
        <v>245</v>
      </c>
      <c r="C117" t="s">
        <v>246</v>
      </c>
      <c r="D117" s="1">
        <v>3272</v>
      </c>
      <c r="E117" s="1">
        <f>('underlying numbers'!D117-'underlying numbers'!E117)*'numbers and coverage by AT'!$C$3+'underlying numbers'!E117</f>
        <v>3026.9272000000001</v>
      </c>
      <c r="F117" s="1">
        <f>'underlying numbers'!F117+('underlying numbers'!E117-'underlying numbers'!F117)*'numbers and coverage by AT'!$C$4</f>
        <v>2550.5240000000003</v>
      </c>
      <c r="G117" s="1">
        <v>3146</v>
      </c>
      <c r="H117" s="1">
        <f>('underlying numbers'!G117-'underlying numbers'!H117)*'numbers and coverage by AT'!$C$3+'underlying numbers'!H117</f>
        <v>2883.9382000000001</v>
      </c>
      <c r="I117" s="1">
        <f>'underlying numbers'!I117+('underlying numbers'!H117-'underlying numbers'!I117)*'numbers and coverage by AT'!$C$4</f>
        <v>2422.42</v>
      </c>
      <c r="J117" s="1">
        <v>3076</v>
      </c>
      <c r="K117" s="1">
        <f>('underlying numbers'!J117-'underlying numbers'!K117)*'numbers and coverage by AT'!$C$3+'underlying numbers'!K117</f>
        <v>2804.6968000000002</v>
      </c>
      <c r="L117" s="1">
        <f>'underlying numbers'!L117+('underlying numbers'!K117-'underlying numbers'!L117)*'numbers and coverage by AT'!$C$4</f>
        <v>2333.1459999999997</v>
      </c>
      <c r="M117" s="1">
        <v>3115</v>
      </c>
      <c r="N117" s="1">
        <f>('underlying numbers'!M117-'underlying numbers'!N117)*'numbers and coverage by AT'!$C$3+'underlying numbers'!N117</f>
        <v>2794.4665</v>
      </c>
      <c r="O117" s="1">
        <f>'underlying numbers'!O117+('underlying numbers'!N117-'underlying numbers'!O117)*'numbers and coverage by AT'!$C$4</f>
        <v>2297.3125</v>
      </c>
      <c r="P117" s="1">
        <v>3172</v>
      </c>
      <c r="Q117" s="1">
        <f>('underlying numbers'!P117-'underlying numbers'!Q117)*'numbers and coverage by AT'!$C$3+'underlying numbers'!Q117</f>
        <v>2786.3000890399999</v>
      </c>
      <c r="R117" s="1">
        <f>'underlying numbers'!R117+('underlying numbers'!Q117-'underlying numbers'!R117)*'numbers and coverage by AT'!$C$4</f>
        <v>2288.4999852000001</v>
      </c>
      <c r="S117" s="1">
        <v>3804</v>
      </c>
      <c r="T117" s="1">
        <f>('underlying numbers'!S117-'underlying numbers'!T117)*'numbers and coverage by AT'!$C$3+'underlying numbers'!T117</f>
        <v>3036.10013832</v>
      </c>
      <c r="U117" s="1">
        <f>'underlying numbers'!U117+('underlying numbers'!T117-'underlying numbers'!U117)*'numbers and coverage by AT'!$C$4</f>
        <v>2266.0000049999999</v>
      </c>
      <c r="V117" s="1">
        <v>3609</v>
      </c>
      <c r="W117" s="1">
        <f>('underlying numbers'!V117-'underlying numbers'!W117)*'numbers and coverage by AT'!$C$3+'underlying numbers'!W117</f>
        <v>3181.3001889299999</v>
      </c>
      <c r="X117" s="1">
        <f>'underlying numbers'!X117+('underlying numbers'!W117-'underlying numbers'!X117)*'numbers and coverage by AT'!$C$4</f>
        <v>2768.0001434999995</v>
      </c>
      <c r="Y117" s="1">
        <v>3307</v>
      </c>
      <c r="Z117" s="1">
        <f>('underlying numbers'!Y117-'underlying numbers'!Z117)*'numbers and coverage by AT'!$C$3+'underlying numbers'!Z117</f>
        <v>3086.4999877499999</v>
      </c>
      <c r="AA117" s="1">
        <f>'underlying numbers'!AA117+('underlying numbers'!Z117-'underlying numbers'!AA117)*'numbers and coverage by AT'!$C$4</f>
        <v>2908.5000513499999</v>
      </c>
      <c r="AB117" s="1">
        <v>3560</v>
      </c>
      <c r="AC117" s="1">
        <f>('underlying numbers'!AB117-'underlying numbers'!AC117)*'numbers and coverage by AT'!$C$3+'underlying numbers'!AC117</f>
        <v>3345.0998879999997</v>
      </c>
      <c r="AD117" s="1">
        <f>'underlying numbers'!AD117+('underlying numbers'!AC117-'underlying numbers'!AD117)*'numbers and coverage by AT'!$C$4</f>
        <v>3171.4998699999996</v>
      </c>
      <c r="AE117" s="1">
        <v>3786</v>
      </c>
      <c r="AF117" s="1">
        <f>('underlying numbers'!AE117-'underlying numbers'!AF117)*'numbers and coverage by AT'!$C$3+'underlying numbers'!AF117</f>
        <v>3603.2999823599998</v>
      </c>
      <c r="AG117" s="1">
        <f>'underlying numbers'!AG117+('underlying numbers'!AF117-'underlying numbers'!AG117)*'numbers and coverage by AT'!$C$4</f>
        <v>3439.0000382999997</v>
      </c>
    </row>
    <row r="118" spans="1:33" x14ac:dyDescent="0.25">
      <c r="A118" t="s">
        <v>247</v>
      </c>
      <c r="B118" t="s">
        <v>248</v>
      </c>
      <c r="C118" t="s">
        <v>246</v>
      </c>
      <c r="D118" s="1">
        <v>1738</v>
      </c>
      <c r="E118" s="1">
        <f>('underlying numbers'!D118-'underlying numbers'!E118)*'numbers and coverage by AT'!$C$3+'underlying numbers'!E118</f>
        <v>1533.6111999999998</v>
      </c>
      <c r="F118" s="1">
        <f>'underlying numbers'!F118+('underlying numbers'!E118-'underlying numbers'!F118)*'numbers and coverage by AT'!$C$4</f>
        <v>1130.569</v>
      </c>
      <c r="G118" s="1">
        <v>1635</v>
      </c>
      <c r="H118" s="1">
        <f>('underlying numbers'!G118-'underlying numbers'!H118)*'numbers and coverage by AT'!$C$3+'underlying numbers'!H118</f>
        <v>1412.9670000000001</v>
      </c>
      <c r="I118" s="1">
        <f>'underlying numbers'!I118+('underlying numbers'!H118-'underlying numbers'!I118)*'numbers and coverage by AT'!$C$4</f>
        <v>1052.1224999999999</v>
      </c>
      <c r="J118" s="1">
        <v>1835</v>
      </c>
      <c r="K118" s="1">
        <f>('underlying numbers'!J118-'underlying numbers'!K118)*'numbers and coverage by AT'!$C$3+'underlying numbers'!K118</f>
        <v>1589.6605</v>
      </c>
      <c r="L118" s="1">
        <f>'underlying numbers'!L118+('underlying numbers'!K118-'underlying numbers'!L118)*'numbers and coverage by AT'!$C$4</f>
        <v>1295.51</v>
      </c>
      <c r="M118" s="1">
        <v>1663</v>
      </c>
      <c r="N118" s="1">
        <f>('underlying numbers'!M118-'underlying numbers'!N118)*'numbers and coverage by AT'!$C$3+'underlying numbers'!N118</f>
        <v>1444.1492000000001</v>
      </c>
      <c r="O118" s="1">
        <f>'underlying numbers'!O118+('underlying numbers'!N118-'underlying numbers'!O118)*'numbers and coverage by AT'!$C$4</f>
        <v>1218.979</v>
      </c>
      <c r="P118" s="1">
        <v>1699</v>
      </c>
      <c r="Q118" s="1">
        <f>('underlying numbers'!P118-'underlying numbers'!Q118)*'numbers and coverage by AT'!$C$3+'underlying numbers'!Q118</f>
        <v>1449.1000025200001</v>
      </c>
      <c r="R118" s="1">
        <f>'underlying numbers'!R118+('underlying numbers'!Q118-'underlying numbers'!R118)*'numbers and coverage by AT'!$C$4</f>
        <v>1199.9999622</v>
      </c>
      <c r="S118" s="1">
        <v>2001</v>
      </c>
      <c r="T118" s="1">
        <f>('underlying numbers'!S118-'underlying numbers'!T118)*'numbers and coverage by AT'!$C$3+'underlying numbers'!T118</f>
        <v>1842.1001097600001</v>
      </c>
      <c r="U118" s="1">
        <f>'underlying numbers'!U118+('underlying numbers'!T118-'underlying numbers'!U118)*'numbers and coverage by AT'!$C$4</f>
        <v>1579.0000054499999</v>
      </c>
      <c r="V118" s="1">
        <v>2355</v>
      </c>
      <c r="W118" s="1">
        <f>('underlying numbers'!V118-'underlying numbers'!W118)*'numbers and coverage by AT'!$C$3+'underlying numbers'!W118</f>
        <v>2037.2000269499999</v>
      </c>
      <c r="X118" s="1">
        <f>'underlying numbers'!X118+('underlying numbers'!W118-'underlying numbers'!X118)*'numbers and coverage by AT'!$C$4</f>
        <v>1551.99998925</v>
      </c>
      <c r="Y118" s="1">
        <v>2337</v>
      </c>
      <c r="Z118" s="1">
        <f>('underlying numbers'!Y118-'underlying numbers'!Z118)*'numbers and coverage by AT'!$C$3+'underlying numbers'!Z118</f>
        <v>2085.69991278</v>
      </c>
      <c r="AA118" s="1">
        <f>'underlying numbers'!AA118+('underlying numbers'!Z118-'underlying numbers'!AA118)*'numbers and coverage by AT'!$C$4</f>
        <v>1672.999875</v>
      </c>
      <c r="AB118" s="1">
        <v>2435</v>
      </c>
      <c r="AC118" s="1">
        <f>('underlying numbers'!AB118-'underlying numbers'!AC118)*'numbers and coverage by AT'!$C$3+'underlying numbers'!AC118</f>
        <v>2183.0000724500001</v>
      </c>
      <c r="AD118" s="1">
        <f>'underlying numbers'!AD118+('underlying numbers'!AC118-'underlying numbers'!AD118)*'numbers and coverage by AT'!$C$4</f>
        <v>1877.0000264999999</v>
      </c>
      <c r="AE118" s="1">
        <v>2478</v>
      </c>
      <c r="AF118" s="1">
        <f>('underlying numbers'!AE118-'underlying numbers'!AF118)*'numbers and coverage by AT'!$C$3+'underlying numbers'!AF118</f>
        <v>2222.50001148</v>
      </c>
      <c r="AG118" s="1">
        <f>'underlying numbers'!AG118+('underlying numbers'!AF118-'underlying numbers'!AG118)*'numbers and coverage by AT'!$C$4</f>
        <v>1961.9999888999998</v>
      </c>
    </row>
    <row r="119" spans="1:33" x14ac:dyDescent="0.25">
      <c r="A119" t="s">
        <v>249</v>
      </c>
      <c r="B119" t="s">
        <v>250</v>
      </c>
      <c r="C119" t="s">
        <v>246</v>
      </c>
      <c r="D119" s="1">
        <v>4113</v>
      </c>
      <c r="E119" s="1">
        <f>('underlying numbers'!D119-'underlying numbers'!E119)*'numbers and coverage by AT'!$C$3+'underlying numbers'!E119</f>
        <v>3522.7845000000002</v>
      </c>
      <c r="F119" s="1">
        <f>'underlying numbers'!F119+('underlying numbers'!E119-'underlying numbers'!F119)*'numbers and coverage by AT'!$C$4</f>
        <v>2722.806</v>
      </c>
      <c r="G119" s="1">
        <v>3827</v>
      </c>
      <c r="H119" s="1">
        <f>('underlying numbers'!G119-'underlying numbers'!H119)*'numbers and coverage by AT'!$C$3+'underlying numbers'!H119</f>
        <v>3331.4034999999999</v>
      </c>
      <c r="I119" s="1">
        <f>'underlying numbers'!I119+('underlying numbers'!H119-'underlying numbers'!I119)*'numbers and coverage by AT'!$C$4</f>
        <v>2698.0349999999999</v>
      </c>
      <c r="J119" s="1">
        <v>2930</v>
      </c>
      <c r="K119" s="1">
        <f>('underlying numbers'!J119-'underlying numbers'!K119)*'numbers and coverage by AT'!$C$3+'underlying numbers'!K119</f>
        <v>2560.8199999999997</v>
      </c>
      <c r="L119" s="1">
        <f>'underlying numbers'!L119+('underlying numbers'!K119-'underlying numbers'!L119)*'numbers and coverage by AT'!$C$4</f>
        <v>2103.7399999999998</v>
      </c>
      <c r="M119" s="1">
        <v>2797</v>
      </c>
      <c r="N119" s="1">
        <f>('underlying numbers'!M119-'underlying numbers'!N119)*'numbers and coverage by AT'!$C$3+'underlying numbers'!N119</f>
        <v>2393.6726000000003</v>
      </c>
      <c r="O119" s="1">
        <f>'underlying numbers'!O119+('underlying numbers'!N119-'underlying numbers'!O119)*'numbers and coverage by AT'!$C$4</f>
        <v>1929.93</v>
      </c>
      <c r="P119" s="1">
        <v>4144</v>
      </c>
      <c r="Q119" s="1">
        <f>('underlying numbers'!P119-'underlying numbers'!Q119)*'numbers and coverage by AT'!$C$3+'underlying numbers'!Q119</f>
        <v>3393.5998801599999</v>
      </c>
      <c r="R119" s="1">
        <f>'underlying numbers'!R119+('underlying numbers'!Q119-'underlying numbers'!R119)*'numbers and coverage by AT'!$C$4</f>
        <v>2825.4999975999999</v>
      </c>
      <c r="S119" s="3">
        <v>3374</v>
      </c>
      <c r="T119" s="1">
        <f>('underlying numbers'!S119-'underlying numbers'!T119)*'numbers and coverage by AT'!$C$3+'underlying numbers'!T119</f>
        <v>2743.8833333333332</v>
      </c>
      <c r="U119" s="1">
        <f>'underlying numbers'!U119+('underlying numbers'!T119-'underlying numbers'!U119)*'numbers and coverage by AT'!$C$4</f>
        <v>2059.3333333333335</v>
      </c>
      <c r="V119" s="1">
        <v>4908</v>
      </c>
      <c r="W119" s="1">
        <f>('underlying numbers'!V119-'underlying numbers'!W119)*'numbers and coverage by AT'!$C$3+'underlying numbers'!W119</f>
        <v>4406.1000672</v>
      </c>
      <c r="X119" s="1">
        <f>'underlying numbers'!X119+('underlying numbers'!W119-'underlying numbers'!X119)*'numbers and coverage by AT'!$C$4</f>
        <v>3629.9999903999997</v>
      </c>
      <c r="Y119" s="1">
        <v>4889</v>
      </c>
      <c r="Z119" s="1">
        <f>('underlying numbers'!Y119-'underlying numbers'!Z119)*'numbers and coverage by AT'!$C$3+'underlying numbers'!Z119</f>
        <v>4602.6999644400003</v>
      </c>
      <c r="AA119" s="1">
        <f>'underlying numbers'!AA119+('underlying numbers'!Z119-'underlying numbers'!AA119)*'numbers and coverage by AT'!$C$4</f>
        <v>4038.9999266999998</v>
      </c>
      <c r="AB119" s="1">
        <v>5274</v>
      </c>
      <c r="AC119" s="1">
        <f>('underlying numbers'!AB119-'underlying numbers'!AC119)*'numbers and coverage by AT'!$C$3+'underlying numbers'!AC119</f>
        <v>4979.9998151999998</v>
      </c>
      <c r="AD119" s="1">
        <f>'underlying numbers'!AD119+('underlying numbers'!AC119-'underlying numbers'!AD119)*'numbers and coverage by AT'!$C$4</f>
        <v>4540.4999910000006</v>
      </c>
      <c r="AE119" s="1">
        <v>5352</v>
      </c>
      <c r="AF119" s="1">
        <f>('underlying numbers'!AE119-'underlying numbers'!AF119)*'numbers and coverage by AT'!$C$3+'underlying numbers'!AF119</f>
        <v>5131.5000084000003</v>
      </c>
      <c r="AG119" s="1">
        <f>'underlying numbers'!AG119+('underlying numbers'!AF119-'underlying numbers'!AG119)*'numbers and coverage by AT'!$C$4</f>
        <v>4770.9999924000003</v>
      </c>
    </row>
    <row r="120" spans="1:33" x14ac:dyDescent="0.25">
      <c r="A120" t="s">
        <v>251</v>
      </c>
      <c r="B120" t="s">
        <v>252</v>
      </c>
      <c r="C120" t="s">
        <v>246</v>
      </c>
      <c r="D120" s="1">
        <v>3387</v>
      </c>
      <c r="E120" s="1">
        <f>('underlying numbers'!D120-'underlying numbers'!E120)*'numbers and coverage by AT'!$C$3+'underlying numbers'!E120</f>
        <v>2898.5946000000004</v>
      </c>
      <c r="F120" s="1">
        <f>'underlying numbers'!F120+('underlying numbers'!E120-'underlying numbers'!F120)*'numbers and coverage by AT'!$C$4</f>
        <v>2320.0950000000003</v>
      </c>
      <c r="G120" s="1">
        <v>4447</v>
      </c>
      <c r="H120" s="1">
        <f>('underlying numbers'!G120-'underlying numbers'!H120)*'numbers and coverage by AT'!$C$3+'underlying numbers'!H120</f>
        <v>3771.5007000000001</v>
      </c>
      <c r="I120" s="1">
        <f>'underlying numbers'!I120+('underlying numbers'!H120-'underlying numbers'!I120)*'numbers and coverage by AT'!$C$4</f>
        <v>2966.1490000000003</v>
      </c>
      <c r="J120" s="1">
        <v>2111</v>
      </c>
      <c r="K120" s="1">
        <f>('underlying numbers'!J120-'underlying numbers'!K120)*'numbers and coverage by AT'!$C$3+'underlying numbers'!K120</f>
        <v>1889.345</v>
      </c>
      <c r="L120" s="1">
        <f>'underlying numbers'!L120+('underlying numbers'!K120-'underlying numbers'!L120)*'numbers and coverage by AT'!$C$4</f>
        <v>1588.5275000000001</v>
      </c>
      <c r="M120" s="1">
        <v>2343</v>
      </c>
      <c r="N120" s="1">
        <f>('underlying numbers'!M120-'underlying numbers'!N120)*'numbers and coverage by AT'!$C$3+'underlying numbers'!N120</f>
        <v>2054.3424</v>
      </c>
      <c r="O120" s="1">
        <f>'underlying numbers'!O120+('underlying numbers'!N120-'underlying numbers'!O120)*'numbers and coverage by AT'!$C$4</f>
        <v>1709.2184999999999</v>
      </c>
      <c r="P120" s="1">
        <v>2501</v>
      </c>
      <c r="Q120" s="1">
        <f>('underlying numbers'!P120-'underlying numbers'!Q120)*'numbers and coverage by AT'!$C$3+'underlying numbers'!Q120</f>
        <v>2165.6999836200002</v>
      </c>
      <c r="R120" s="1">
        <f>'underlying numbers'!R120+('underlying numbers'!Q120-'underlying numbers'!R120)*'numbers and coverage by AT'!$C$4</f>
        <v>1814.5000098</v>
      </c>
      <c r="S120" s="1">
        <v>2816</v>
      </c>
      <c r="T120" s="1">
        <f>('underlying numbers'!S120-'underlying numbers'!T120)*'numbers and coverage by AT'!$C$3+'underlying numbers'!T120</f>
        <v>2397.4001075199999</v>
      </c>
      <c r="U120" s="1">
        <f>'underlying numbers'!U120+('underlying numbers'!T120-'underlying numbers'!U120)*'numbers and coverage by AT'!$C$4</f>
        <v>1887.0000511999999</v>
      </c>
      <c r="V120" s="1">
        <v>3443</v>
      </c>
      <c r="W120" s="1">
        <f>('underlying numbers'!V120-'underlying numbers'!W120)*'numbers and coverage by AT'!$C$3+'underlying numbers'!W120</f>
        <v>2952.9999178899998</v>
      </c>
      <c r="X120" s="1">
        <f>'underlying numbers'!X120+('underlying numbers'!W120-'underlying numbers'!X120)*'numbers and coverage by AT'!$C$4</f>
        <v>2277.4999131499999</v>
      </c>
      <c r="Y120" s="1">
        <v>3967</v>
      </c>
      <c r="Z120" s="1">
        <f>('underlying numbers'!Y120-'underlying numbers'!Z120)*'numbers and coverage by AT'!$C$3+'underlying numbers'!Z120</f>
        <v>3593.2001025499999</v>
      </c>
      <c r="AA120" s="1">
        <f>'underlying numbers'!AA120+('underlying numbers'!Z120-'underlying numbers'!AA120)*'numbers and coverage by AT'!$C$4</f>
        <v>3066.0000837500002</v>
      </c>
      <c r="AB120" s="1">
        <v>3899</v>
      </c>
      <c r="AC120" s="1">
        <f>('underlying numbers'!AB120-'underlying numbers'!AC120)*'numbers and coverage by AT'!$C$3+'underlying numbers'!AC120</f>
        <v>3595.8997719399999</v>
      </c>
      <c r="AD120" s="1">
        <f>'underlying numbers'!AD120+('underlying numbers'!AC120-'underlying numbers'!AD120)*'numbers and coverage by AT'!$C$4</f>
        <v>3058.9998298999999</v>
      </c>
      <c r="AE120" s="1">
        <v>3951</v>
      </c>
      <c r="AF120" s="1">
        <f>('underlying numbers'!AE120-'underlying numbers'!AF120)*'numbers and coverage by AT'!$C$3+'underlying numbers'!AF120</f>
        <v>3738.89984985</v>
      </c>
      <c r="AG120" s="1">
        <f>'underlying numbers'!AG120+('underlying numbers'!AF120-'underlying numbers'!AG120)*'numbers and coverage by AT'!$C$4</f>
        <v>3320.99981415</v>
      </c>
    </row>
    <row r="121" spans="1:33" x14ac:dyDescent="0.25">
      <c r="A121" t="s">
        <v>253</v>
      </c>
      <c r="B121" t="s">
        <v>254</v>
      </c>
      <c r="C121" t="s">
        <v>246</v>
      </c>
      <c r="D121" s="3">
        <v>3419</v>
      </c>
      <c r="E121" s="1">
        <f>('underlying numbers'!D121-'underlying numbers'!E121)*'numbers and coverage by AT'!$C$3+'underlying numbers'!E121</f>
        <v>3057.6116999999999</v>
      </c>
      <c r="F121" s="1">
        <f>'underlying numbers'!F121+('underlying numbers'!E121-'underlying numbers'!F121)*'numbers and coverage by AT'!$C$4</f>
        <v>2569.8654999999999</v>
      </c>
      <c r="G121" s="3">
        <v>3731</v>
      </c>
      <c r="H121" s="1">
        <f>('underlying numbers'!G121-'underlying numbers'!H121)*'numbers and coverage by AT'!$C$3+'underlying numbers'!H121</f>
        <v>3187.7664</v>
      </c>
      <c r="I121" s="1">
        <f>'underlying numbers'!I121+('underlying numbers'!H121-'underlying numbers'!I121)*'numbers and coverage by AT'!$C$4</f>
        <v>2632.9760000000001</v>
      </c>
      <c r="J121" s="3">
        <v>2812</v>
      </c>
      <c r="K121" s="1">
        <f>('underlying numbers'!J121-'underlying numbers'!K121)*'numbers and coverage by AT'!$C$3+'underlying numbers'!K121</f>
        <v>2510.8348000000001</v>
      </c>
      <c r="L121" s="1">
        <f>'underlying numbers'!L121+('underlying numbers'!K121-'underlying numbers'!L121)*'numbers and coverage by AT'!$C$4</f>
        <v>2078.3820000000001</v>
      </c>
      <c r="M121" s="3">
        <v>3213</v>
      </c>
      <c r="N121" s="1">
        <f>('underlying numbers'!M121-'underlying numbers'!N121)*'numbers and coverage by AT'!$C$3+'underlying numbers'!N121</f>
        <v>2850.8948999999998</v>
      </c>
      <c r="O121" s="1">
        <f>'underlying numbers'!O121+('underlying numbers'!N121-'underlying numbers'!O121)*'numbers and coverage by AT'!$C$4</f>
        <v>2346.8535000000002</v>
      </c>
      <c r="P121" s="3">
        <v>3966</v>
      </c>
      <c r="Q121" s="1">
        <f>('underlying numbers'!P121-'underlying numbers'!Q121)*'numbers and coverage by AT'!$C$3+'underlying numbers'!Q121</f>
        <v>3305.9001497999998</v>
      </c>
      <c r="R121" s="1">
        <f>'underlying numbers'!R121+('underlying numbers'!Q121-'underlying numbers'!R121)*'numbers and coverage by AT'!$C$4</f>
        <v>2687.5001069999998</v>
      </c>
      <c r="S121" s="1">
        <v>4015</v>
      </c>
      <c r="T121" s="1">
        <f>('underlying numbers'!S121-'underlying numbers'!T121)*'numbers and coverage by AT'!$C$3+'underlying numbers'!T121</f>
        <v>3385.6998208</v>
      </c>
      <c r="U121" s="1">
        <f>'underlying numbers'!U121+('underlying numbers'!T121-'underlying numbers'!U121)*'numbers and coverage by AT'!$C$4</f>
        <v>2417.4999557499996</v>
      </c>
      <c r="V121" s="1">
        <v>5673</v>
      </c>
      <c r="W121" s="1">
        <f>('underlying numbers'!V121-'underlying numbers'!W121)*'numbers and coverage by AT'!$C$3+'underlying numbers'!W121</f>
        <v>4091.7000378000002</v>
      </c>
      <c r="X121" s="1">
        <f>'underlying numbers'!X121+('underlying numbers'!W121-'underlying numbers'!X121)*'numbers and coverage by AT'!$C$4</f>
        <v>2616.0001341000002</v>
      </c>
      <c r="Y121" s="1">
        <v>4713</v>
      </c>
      <c r="Z121" s="1">
        <f>('underlying numbers'!Y121-'underlying numbers'!Z121)*'numbers and coverage by AT'!$C$3+'underlying numbers'!Z121</f>
        <v>4256.5998667200001</v>
      </c>
      <c r="AA121" s="1">
        <f>'underlying numbers'!AA121+('underlying numbers'!Z121-'underlying numbers'!AA121)*'numbers and coverage by AT'!$C$4</f>
        <v>3717.9999233999997</v>
      </c>
      <c r="AB121" s="1">
        <v>4164</v>
      </c>
      <c r="AC121" s="1">
        <f>('underlying numbers'!AB121-'underlying numbers'!AC121)*'numbers and coverage by AT'!$C$3+'underlying numbers'!AC121</f>
        <v>3951.8999143199999</v>
      </c>
      <c r="AD121" s="1">
        <f>'underlying numbers'!AD121+('underlying numbers'!AC121-'underlying numbers'!AD121)*'numbers and coverage by AT'!$C$4</f>
        <v>3641.5000307999999</v>
      </c>
      <c r="AE121" s="1">
        <v>4571</v>
      </c>
      <c r="AF121" s="1">
        <f>('underlying numbers'!AE121-'underlying numbers'!AF121)*'numbers and coverage by AT'!$C$3+'underlying numbers'!AF121</f>
        <v>4418.3999076</v>
      </c>
      <c r="AG121" s="1">
        <f>'underlying numbers'!AG121+('underlying numbers'!AF121-'underlying numbers'!AG121)*'numbers and coverage by AT'!$C$4</f>
        <v>4213.5000330499997</v>
      </c>
    </row>
    <row r="122" spans="1:33" x14ac:dyDescent="0.25">
      <c r="A122" t="s">
        <v>255</v>
      </c>
      <c r="B122" t="s">
        <v>256</v>
      </c>
      <c r="C122" t="s">
        <v>246</v>
      </c>
      <c r="D122" s="1">
        <v>2888</v>
      </c>
      <c r="E122" s="1">
        <f>('underlying numbers'!D122-'underlying numbers'!E122)*'numbers and coverage by AT'!$C$3+'underlying numbers'!E122</f>
        <v>2475.5936000000002</v>
      </c>
      <c r="F122" s="1">
        <f>'underlying numbers'!F122+('underlying numbers'!E122-'underlying numbers'!F122)*'numbers and coverage by AT'!$C$4</f>
        <v>1972.5039999999999</v>
      </c>
      <c r="G122" s="1">
        <v>2892</v>
      </c>
      <c r="H122" s="1">
        <f>('underlying numbers'!G122-'underlying numbers'!H122)*'numbers and coverage by AT'!$C$3+'underlying numbers'!H122</f>
        <v>2379.8267999999998</v>
      </c>
      <c r="I122" s="1">
        <f>'underlying numbers'!I122+('underlying numbers'!H122-'underlying numbers'!I122)*'numbers and coverage by AT'!$C$4</f>
        <v>1868.232</v>
      </c>
      <c r="J122" s="1">
        <v>2537</v>
      </c>
      <c r="K122" s="1">
        <f>('underlying numbers'!J122-'underlying numbers'!K122)*'numbers and coverage by AT'!$C$3+'underlying numbers'!K122</f>
        <v>2124.9911999999999</v>
      </c>
      <c r="L122" s="1">
        <f>'underlying numbers'!L122+('underlying numbers'!K122-'underlying numbers'!L122)*'numbers and coverage by AT'!$C$4</f>
        <v>1712.4749999999999</v>
      </c>
      <c r="M122" s="1">
        <v>2513</v>
      </c>
      <c r="N122" s="1">
        <f>('underlying numbers'!M122-'underlying numbers'!N122)*'numbers and coverage by AT'!$C$3+'underlying numbers'!N122</f>
        <v>2127.7570999999998</v>
      </c>
      <c r="O122" s="1">
        <f>'underlying numbers'!O122+('underlying numbers'!N122-'underlying numbers'!O122)*'numbers and coverage by AT'!$C$4</f>
        <v>1747.7915</v>
      </c>
      <c r="P122" s="1">
        <v>2013</v>
      </c>
      <c r="Q122" s="1">
        <f>('underlying numbers'!P122-'underlying numbers'!Q122)*'numbers and coverage by AT'!$C$3+'underlying numbers'!Q122</f>
        <v>1858.29998376</v>
      </c>
      <c r="R122" s="1">
        <f>'underlying numbers'!R122+('underlying numbers'!Q122-'underlying numbers'!R122)*'numbers and coverage by AT'!$C$4</f>
        <v>1594.5000175499999</v>
      </c>
      <c r="S122" s="1">
        <v>1970</v>
      </c>
      <c r="T122" s="1">
        <f>('underlying numbers'!S122-'underlying numbers'!T122)*'numbers and coverage by AT'!$C$3+'underlying numbers'!T122</f>
        <v>1851.0000224</v>
      </c>
      <c r="U122" s="1">
        <f>'underlying numbers'!U122+('underlying numbers'!T122-'underlying numbers'!U122)*'numbers and coverage by AT'!$C$4</f>
        <v>1547.5001084999999</v>
      </c>
      <c r="V122" s="1">
        <v>2160</v>
      </c>
      <c r="W122" s="1">
        <f>('underlying numbers'!V122-'underlying numbers'!W122)*'numbers and coverage by AT'!$C$3+'underlying numbers'!W122</f>
        <v>2061.2999663999999</v>
      </c>
      <c r="X122" s="1">
        <f>'underlying numbers'!X122+('underlying numbers'!W122-'underlying numbers'!X122)*'numbers and coverage by AT'!$C$4</f>
        <v>1860.9999480000001</v>
      </c>
      <c r="Y122" s="1">
        <v>2317</v>
      </c>
      <c r="Z122" s="1">
        <f>('underlying numbers'!Y122-'underlying numbers'!Z122)*'numbers and coverage by AT'!$C$3+'underlying numbers'!Z122</f>
        <v>2182.5999589799999</v>
      </c>
      <c r="AA122" s="1">
        <f>'underlying numbers'!AA122+('underlying numbers'!Z122-'underlying numbers'!AA122)*'numbers and coverage by AT'!$C$4</f>
        <v>1855.4999400000002</v>
      </c>
      <c r="AB122" s="1">
        <v>2930</v>
      </c>
      <c r="AC122" s="1">
        <f>('underlying numbers'!AB122-'underlying numbers'!AC122)*'numbers and coverage by AT'!$C$3+'underlying numbers'!AC122</f>
        <v>2804.0000965999998</v>
      </c>
      <c r="AD122" s="1">
        <f>'underlying numbers'!AD122+('underlying numbers'!AC122-'underlying numbers'!AD122)*'numbers and coverage by AT'!$C$4</f>
        <v>2523.500004</v>
      </c>
      <c r="AE122" s="1">
        <v>2972</v>
      </c>
      <c r="AF122" s="1">
        <f>('underlying numbers'!AE122-'underlying numbers'!AF122)*'numbers and coverage by AT'!$C$3+'underlying numbers'!AF122</f>
        <v>2871.9000977200003</v>
      </c>
      <c r="AG122" s="1">
        <f>'underlying numbers'!AG122+('underlying numbers'!AF122-'underlying numbers'!AG122)*'numbers and coverage by AT'!$C$4</f>
        <v>2746.4999458000002</v>
      </c>
    </row>
    <row r="123" spans="1:33" x14ac:dyDescent="0.25">
      <c r="A123" t="s">
        <v>257</v>
      </c>
      <c r="B123" t="s">
        <v>258</v>
      </c>
      <c r="C123" t="s">
        <v>246</v>
      </c>
      <c r="D123" s="3">
        <v>1204</v>
      </c>
      <c r="E123" s="1">
        <f>('underlying numbers'!D123-'underlying numbers'!E123)*'numbers and coverage by AT'!$C$3+'underlying numbers'!E123</f>
        <v>1030.3832</v>
      </c>
      <c r="F123" s="1">
        <f>'underlying numbers'!F123+('underlying numbers'!E123-'underlying numbers'!F123)*'numbers and coverage by AT'!$C$4</f>
        <v>750.48800000000006</v>
      </c>
      <c r="G123" s="1">
        <v>1370</v>
      </c>
      <c r="H123" s="1">
        <f>('underlying numbers'!G123-'underlying numbers'!H123)*'numbers and coverage by AT'!$C$3+'underlying numbers'!H123</f>
        <v>1101.48</v>
      </c>
      <c r="I123" s="1">
        <f>'underlying numbers'!I123+('underlying numbers'!H123-'underlying numbers'!I123)*'numbers and coverage by AT'!$C$4</f>
        <v>721.30500000000006</v>
      </c>
      <c r="J123" s="3">
        <v>1495</v>
      </c>
      <c r="K123" s="1">
        <f>('underlying numbers'!J123-'underlying numbers'!K123)*'numbers and coverage by AT'!$C$3+'underlying numbers'!K123</f>
        <v>1183.143</v>
      </c>
      <c r="L123" s="1">
        <f>'underlying numbers'!L123+('underlying numbers'!K123-'underlying numbers'!L123)*'numbers and coverage by AT'!$C$4</f>
        <v>846.245</v>
      </c>
      <c r="M123" s="3">
        <v>1840</v>
      </c>
      <c r="N123" s="1">
        <f>('underlying numbers'!M123-'underlying numbers'!N123)*'numbers and coverage by AT'!$C$3+'underlying numbers'!N123</f>
        <v>1543.9</v>
      </c>
      <c r="O123" s="1">
        <f>'underlying numbers'!O123+('underlying numbers'!N123-'underlying numbers'!O123)*'numbers and coverage by AT'!$C$4</f>
        <v>1188</v>
      </c>
      <c r="P123" s="1">
        <v>1081</v>
      </c>
      <c r="Q123" s="1">
        <f>('underlying numbers'!P123-'underlying numbers'!Q123)*'numbers and coverage by AT'!$C$3+'underlying numbers'!Q123</f>
        <v>838.80000419999988</v>
      </c>
      <c r="R123" s="1">
        <f>'underlying numbers'!R123+('underlying numbers'!Q123-'underlying numbers'!R123)*'numbers and coverage by AT'!$C$4</f>
        <v>580.50002679999989</v>
      </c>
      <c r="S123" s="3">
        <v>1433</v>
      </c>
      <c r="T123" s="1">
        <f>('underlying numbers'!S123-'underlying numbers'!T123)*'numbers and coverage by AT'!$C$3+'underlying numbers'!T123</f>
        <v>1086.4999694799999</v>
      </c>
      <c r="U123" s="1">
        <f>'underlying numbers'!U123+('underlying numbers'!T123-'underlying numbers'!U123)*'numbers and coverage by AT'!$C$4</f>
        <v>697.49997819999999</v>
      </c>
      <c r="V123" s="1">
        <v>1408</v>
      </c>
      <c r="W123" s="1">
        <f>('underlying numbers'!V123-'underlying numbers'!W123)*'numbers and coverage by AT'!$C$3+'underlying numbers'!W123</f>
        <v>1196.6000358400001</v>
      </c>
      <c r="X123" s="1">
        <f>'underlying numbers'!X123+('underlying numbers'!W123-'underlying numbers'!X123)*'numbers and coverage by AT'!$C$4</f>
        <v>999.49998720000008</v>
      </c>
      <c r="Y123" s="1">
        <v>1476</v>
      </c>
      <c r="Z123" s="1">
        <f>('underlying numbers'!Y123-'underlying numbers'!Z123)*'numbers and coverage by AT'!$C$3+'underlying numbers'!Z123</f>
        <v>1355.5999641599999</v>
      </c>
      <c r="AA123" s="1">
        <f>'underlying numbers'!AA123+('underlying numbers'!Z123-'underlying numbers'!AA123)*'numbers and coverage by AT'!$C$4</f>
        <v>1133.9999513999999</v>
      </c>
      <c r="AB123" s="1">
        <v>1809</v>
      </c>
      <c r="AC123" s="1">
        <f>('underlying numbers'!AB123-'underlying numbers'!AC123)*'numbers and coverage by AT'!$C$3+'underlying numbers'!AC123</f>
        <v>1649.3999800499998</v>
      </c>
      <c r="AD123" s="1">
        <f>'underlying numbers'!AD123+('underlying numbers'!AC123-'underlying numbers'!AD123)*'numbers and coverage by AT'!$C$4</f>
        <v>1391.4999855000001</v>
      </c>
      <c r="AE123" s="1">
        <v>1989</v>
      </c>
      <c r="AF123" s="1">
        <f>('underlying numbers'!AE123-'underlying numbers'!AF123)*'numbers and coverage by AT'!$C$3+'underlying numbers'!AF123</f>
        <v>1803.4999725600001</v>
      </c>
      <c r="AG123" s="1">
        <f>'underlying numbers'!AG123+('underlying numbers'!AF123-'underlying numbers'!AG123)*'numbers and coverage by AT'!$C$4</f>
        <v>1611.9999674999999</v>
      </c>
    </row>
    <row r="124" spans="1:33" x14ac:dyDescent="0.25">
      <c r="A124" t="s">
        <v>259</v>
      </c>
      <c r="B124" t="s">
        <v>260</v>
      </c>
      <c r="C124" t="s">
        <v>246</v>
      </c>
      <c r="D124" s="3">
        <v>1855</v>
      </c>
      <c r="E124" s="1">
        <f>('underlying numbers'!D124-'underlying numbers'!E124)*'numbers and coverage by AT'!$C$3+'underlying numbers'!E124</f>
        <v>1630.3</v>
      </c>
      <c r="F124" s="1">
        <f>'underlying numbers'!F124+('underlying numbers'!E124-'underlying numbers'!F124)*'numbers and coverage by AT'!$C$4</f>
        <v>1331</v>
      </c>
      <c r="G124" s="3">
        <v>1855</v>
      </c>
      <c r="H124" s="1">
        <f>('underlying numbers'!G124-'underlying numbers'!H124)*'numbers and coverage by AT'!$C$3+'underlying numbers'!H124</f>
        <v>1617</v>
      </c>
      <c r="I124" s="1">
        <f>'underlying numbers'!I124+('underlying numbers'!H124-'underlying numbers'!I124)*'numbers and coverage by AT'!$C$4</f>
        <v>1318.5</v>
      </c>
      <c r="J124" s="3">
        <v>1858</v>
      </c>
      <c r="K124" s="1">
        <f>('underlying numbers'!J124-'underlying numbers'!K124)*'numbers and coverage by AT'!$C$3+'underlying numbers'!K124</f>
        <v>1601.8</v>
      </c>
      <c r="L124" s="1">
        <f>'underlying numbers'!L124+('underlying numbers'!K124-'underlying numbers'!L124)*'numbers and coverage by AT'!$C$4</f>
        <v>1300.5</v>
      </c>
      <c r="M124" s="3">
        <v>1855</v>
      </c>
      <c r="N124" s="1">
        <f>('underlying numbers'!M124-'underlying numbers'!N124)*'numbers and coverage by AT'!$C$3+'underlying numbers'!N124</f>
        <v>1556.8</v>
      </c>
      <c r="O124" s="1">
        <f>'underlying numbers'!O124+('underlying numbers'!N124-'underlying numbers'!O124)*'numbers and coverage by AT'!$C$4</f>
        <v>1197.5</v>
      </c>
      <c r="P124" s="3">
        <v>1855</v>
      </c>
      <c r="Q124" s="1">
        <f>('underlying numbers'!P124-'underlying numbers'!Q124)*'numbers and coverage by AT'!$C$3+'underlying numbers'!Q124</f>
        <v>1514.8</v>
      </c>
      <c r="R124" s="1">
        <f>'underlying numbers'!R124+('underlying numbers'!Q124-'underlying numbers'!R124)*'numbers and coverage by AT'!$C$4</f>
        <v>1126</v>
      </c>
      <c r="S124" s="3">
        <v>1855</v>
      </c>
      <c r="T124" s="1">
        <f>('underlying numbers'!S124-'underlying numbers'!T124)*'numbers and coverage by AT'!$C$3+'underlying numbers'!T124</f>
        <v>1499.4</v>
      </c>
      <c r="U124" s="1">
        <f>'underlying numbers'!U124+('underlying numbers'!T124-'underlying numbers'!U124)*'numbers and coverage by AT'!$C$4</f>
        <v>1113.5</v>
      </c>
      <c r="V124" s="1">
        <v>1971</v>
      </c>
      <c r="W124" s="1">
        <f>('underlying numbers'!V124-'underlying numbers'!W124)*'numbers and coverage by AT'!$C$3+'underlying numbers'!W124</f>
        <v>1887.00000084</v>
      </c>
      <c r="X124" s="1">
        <f>'underlying numbers'!X124+('underlying numbers'!W124-'underlying numbers'!X124)*'numbers and coverage by AT'!$C$4</f>
        <v>1720.5000912</v>
      </c>
      <c r="Y124" s="1">
        <v>1939</v>
      </c>
      <c r="Z124" s="1">
        <f>('underlying numbers'!Y124-'underlying numbers'!Z124)*'numbers and coverage by AT'!$C$3+'underlying numbers'!Z124</f>
        <v>1818.60002485</v>
      </c>
      <c r="AA124" s="1">
        <f>'underlying numbers'!AA124+('underlying numbers'!Z124-'underlying numbers'!AA124)*'numbers and coverage by AT'!$C$4</f>
        <v>1739.00000295</v>
      </c>
      <c r="AB124" s="1">
        <v>2146</v>
      </c>
      <c r="AC124" s="1">
        <f>('underlying numbers'!AB124-'underlying numbers'!AC124)*'numbers and coverage by AT'!$C$3+'underlying numbers'!AC124</f>
        <v>2017.20002002</v>
      </c>
      <c r="AD124" s="1">
        <f>'underlying numbers'!AD124+('underlying numbers'!AC124-'underlying numbers'!AD124)*'numbers and coverage by AT'!$C$4</f>
        <v>1920.9999475</v>
      </c>
      <c r="AE124" s="1">
        <v>2140</v>
      </c>
      <c r="AF124" s="1">
        <f>('underlying numbers'!AE124-'underlying numbers'!AF124)*'numbers and coverage by AT'!$C$3+'underlying numbers'!AF124</f>
        <v>1980.3999341999997</v>
      </c>
      <c r="AG124" s="1">
        <f>'underlying numbers'!AG124+('underlying numbers'!AF124-'underlying numbers'!AG124)*'numbers and coverage by AT'!$C$4</f>
        <v>1856.9999799999998</v>
      </c>
    </row>
    <row r="125" spans="1:33" s="12" customFormat="1" x14ac:dyDescent="0.25">
      <c r="A125" s="4" t="s">
        <v>452</v>
      </c>
      <c r="B125" s="4" t="s">
        <v>433</v>
      </c>
      <c r="C125" t="s">
        <v>246</v>
      </c>
      <c r="D125" s="13">
        <f>SUM(D117:D124)</f>
        <v>21876</v>
      </c>
      <c r="E125" s="13">
        <f>('underlying numbers'!D125-'underlying numbers'!E125)*'numbers and coverage by AT'!$C$3+'underlying numbers'!E125</f>
        <v>19175.806</v>
      </c>
      <c r="F125" s="13">
        <f>'underlying numbers'!F125+('underlying numbers'!E125-'underlying numbers'!F125)*'numbers and coverage by AT'!$C$4</f>
        <v>15347.851500000001</v>
      </c>
      <c r="G125" s="13">
        <f>SUM(G117:G124)</f>
        <v>22903</v>
      </c>
      <c r="H125" s="13">
        <f>('underlying numbers'!G125-'underlying numbers'!H125)*'numbers and coverage by AT'!$C$3+'underlying numbers'!H125</f>
        <v>19685.882600000001</v>
      </c>
      <c r="I125" s="13">
        <f>'underlying numbers'!I125+('underlying numbers'!H125-'underlying numbers'!I125)*'numbers and coverage by AT'!$C$4</f>
        <v>15679.739500000001</v>
      </c>
      <c r="J125" s="13">
        <f>SUM(J117:J124)</f>
        <v>18654</v>
      </c>
      <c r="K125" s="13">
        <f>('underlying numbers'!J125-'underlying numbers'!K125)*'numbers and coverage by AT'!$C$3+'underlying numbers'!K125</f>
        <v>16265.291300000001</v>
      </c>
      <c r="L125" s="13">
        <f>'underlying numbers'!L125+('underlying numbers'!K125-'underlying numbers'!L125)*'numbers and coverage by AT'!$C$4</f>
        <v>13258.5255</v>
      </c>
      <c r="M125" s="13">
        <f>SUM(M117:M124)</f>
        <v>19339</v>
      </c>
      <c r="N125" s="13">
        <f>('underlying numbers'!M125-'underlying numbers'!N125)*'numbers and coverage by AT'!$C$3+'underlying numbers'!N125</f>
        <v>16765.9827</v>
      </c>
      <c r="O125" s="13">
        <f>'underlying numbers'!O125+('underlying numbers'!N125-'underlying numbers'!O125)*'numbers and coverage by AT'!$C$4</f>
        <v>13635.584999999999</v>
      </c>
      <c r="P125" s="13">
        <f>SUM(P117:P124)</f>
        <v>20431</v>
      </c>
      <c r="Q125" s="13">
        <f>('underlying numbers'!P125-'underlying numbers'!Q125)*'numbers and coverage by AT'!$C$3+'underlying numbers'!Q125</f>
        <v>17312.5000931</v>
      </c>
      <c r="R125" s="13">
        <f>'underlying numbers'!R125+('underlying numbers'!Q125-'underlying numbers'!R125)*'numbers and coverage by AT'!$C$4</f>
        <v>14117.000106150001</v>
      </c>
      <c r="S125" s="13">
        <f>SUM(S117:S124)</f>
        <v>21268</v>
      </c>
      <c r="T125" s="13">
        <f>('underlying numbers'!S125-'underlying numbers'!T125)*'numbers and coverage by AT'!$C$3+'underlying numbers'!T125</f>
        <v>17842.083501613331</v>
      </c>
      <c r="U125" s="13">
        <f>'underlying numbers'!U125+('underlying numbers'!T125-'underlying numbers'!U125)*'numbers and coverage by AT'!$C$4</f>
        <v>13567.333437433334</v>
      </c>
      <c r="V125" s="13">
        <f>SUM(V117:V124)</f>
        <v>25527</v>
      </c>
      <c r="W125" s="13">
        <f>('underlying numbers'!V125-'underlying numbers'!W125)*'numbers and coverage by AT'!$C$3+'underlying numbers'!W125</f>
        <v>21814.200241849998</v>
      </c>
      <c r="X125" s="13">
        <f>'underlying numbers'!X125+('underlying numbers'!W125-'underlying numbers'!X125)*'numbers and coverage by AT'!$C$4</f>
        <v>17424.5001968</v>
      </c>
      <c r="Y125" s="13">
        <f>SUM(Y117:Y124)</f>
        <v>24945</v>
      </c>
      <c r="Z125" s="13">
        <f>('underlying numbers'!Y125-'underlying numbers'!Z125)*'numbers and coverage by AT'!$C$3+'underlying numbers'!Z125</f>
        <v>22981.499782230003</v>
      </c>
      <c r="AA125" s="13">
        <f>'underlying numbers'!AA125+('underlying numbers'!Z125-'underlying numbers'!AA125)*'numbers and coverage by AT'!$C$4</f>
        <v>20132.999754550001</v>
      </c>
      <c r="AB125" s="13">
        <f>SUM(AB117:AB124)</f>
        <v>26217</v>
      </c>
      <c r="AC125" s="13">
        <f>('underlying numbers'!AB125-'underlying numbers'!AC125)*'numbers and coverage by AT'!$C$3+'underlying numbers'!AC125</f>
        <v>24526.499558579999</v>
      </c>
      <c r="AD125" s="13">
        <f>'underlying numbers'!AD125+('underlying numbers'!AC125-'underlying numbers'!AD125)*'numbers and coverage by AT'!$C$4</f>
        <v>22125.4996852</v>
      </c>
      <c r="AE125" s="13">
        <f>SUM(AE117:AE124)</f>
        <v>27239</v>
      </c>
      <c r="AF125" s="13">
        <f>('underlying numbers'!AE125-'underlying numbers'!AF125)*'numbers and coverage by AT'!$C$3+'underlying numbers'!AF125</f>
        <v>25770.399764170001</v>
      </c>
      <c r="AG125" s="13">
        <f>'underlying numbers'!AG125+('underlying numbers'!AF125-'underlying numbers'!AG125)*'numbers and coverage by AT'!$C$4</f>
        <v>23921.9997601</v>
      </c>
    </row>
    <row r="126" spans="1:33" x14ac:dyDescent="0.25">
      <c r="A126" t="s">
        <v>261</v>
      </c>
      <c r="B126" t="s">
        <v>262</v>
      </c>
      <c r="C126" t="s">
        <v>263</v>
      </c>
      <c r="D126" s="1">
        <v>1932</v>
      </c>
      <c r="E126" s="1">
        <f>('underlying numbers'!D126-'underlying numbers'!E126)*'numbers and coverage by AT'!$C$3+'underlying numbers'!E126</f>
        <v>1884.6659999999999</v>
      </c>
      <c r="F126" s="1">
        <f>'underlying numbers'!F126+('underlying numbers'!E126-'underlying numbers'!F126)*'numbers and coverage by AT'!$C$4</f>
        <v>1739.7660000000001</v>
      </c>
      <c r="G126" s="1">
        <v>1933</v>
      </c>
      <c r="H126" s="1">
        <f>('underlying numbers'!G126-'underlying numbers'!H126)*'numbers and coverage by AT'!$C$3+'underlying numbers'!H126</f>
        <v>1870.7574</v>
      </c>
      <c r="I126" s="1">
        <f>'underlying numbers'!I126+('underlying numbers'!H126-'underlying numbers'!I126)*'numbers and coverage by AT'!$C$4</f>
        <v>1712.6379999999999</v>
      </c>
      <c r="J126" s="1">
        <v>1915</v>
      </c>
      <c r="K126" s="1">
        <f>('underlying numbers'!J126-'underlying numbers'!K126)*'numbers and coverage by AT'!$C$3+'underlying numbers'!K126</f>
        <v>1847.9749999999999</v>
      </c>
      <c r="L126" s="1">
        <f>'underlying numbers'!L126+('underlying numbers'!K126-'underlying numbers'!L126)*'numbers and coverage by AT'!$C$4</f>
        <v>1714.8824999999999</v>
      </c>
      <c r="M126" s="1">
        <v>1770</v>
      </c>
      <c r="N126" s="1">
        <f>('underlying numbers'!M126-'underlying numbers'!N126)*'numbers and coverage by AT'!$C$3+'underlying numbers'!N126</f>
        <v>1672.1190000000001</v>
      </c>
      <c r="O126" s="1">
        <f>'underlying numbers'!O126+('underlying numbers'!N126-'underlying numbers'!O126)*'numbers and coverage by AT'!$C$4</f>
        <v>1509.81</v>
      </c>
      <c r="P126" s="1">
        <v>1757</v>
      </c>
      <c r="Q126" s="1">
        <f>('underlying numbers'!P126-'underlying numbers'!Q126)*'numbers and coverage by AT'!$C$3+'underlying numbers'!Q126</f>
        <v>1645.0000174300001</v>
      </c>
      <c r="R126" s="1">
        <f>'underlying numbers'!R126+('underlying numbers'!Q126-'underlying numbers'!R126)*'numbers and coverage by AT'!$C$4</f>
        <v>1505.5000330999999</v>
      </c>
      <c r="S126" s="1">
        <v>1718</v>
      </c>
      <c r="T126" s="1">
        <f>('underlying numbers'!S126-'underlying numbers'!T126)*'numbers and coverage by AT'!$C$3+'underlying numbers'!T126</f>
        <v>1582.2000028</v>
      </c>
      <c r="U126" s="1">
        <f>'underlying numbers'!U126+('underlying numbers'!T126-'underlying numbers'!U126)*'numbers and coverage by AT'!$C$4</f>
        <v>1472.5000333999999</v>
      </c>
      <c r="V126" s="1">
        <v>1805</v>
      </c>
      <c r="W126" s="1">
        <f>('underlying numbers'!V126-'underlying numbers'!W126)*'numbers and coverage by AT'!$C$3+'underlying numbers'!W126</f>
        <v>1670.5999888000001</v>
      </c>
      <c r="X126" s="1">
        <f>'underlying numbers'!X126+('underlying numbers'!W126-'underlying numbers'!X126)*'numbers and coverage by AT'!$C$4</f>
        <v>1569.5000255</v>
      </c>
      <c r="Y126" s="1">
        <v>1896</v>
      </c>
      <c r="Z126" s="1">
        <f>('underlying numbers'!Y126-'underlying numbers'!Z126)*'numbers and coverage by AT'!$C$3+'underlying numbers'!Z126</f>
        <v>1809.2000582399999</v>
      </c>
      <c r="AA126" s="1">
        <f>'underlying numbers'!AA126+('underlying numbers'!Z126-'underlying numbers'!AA126)*'numbers and coverage by AT'!$C$4</f>
        <v>1734.0000719999998</v>
      </c>
      <c r="AB126" s="1">
        <v>1936</v>
      </c>
      <c r="AC126" s="1">
        <f>('underlying numbers'!AB126-'underlying numbers'!AC126)*'numbers and coverage by AT'!$C$3+'underlying numbers'!AC126</f>
        <v>1845</v>
      </c>
      <c r="AD126" s="1">
        <f>'underlying numbers'!AD126+('underlying numbers'!AC126-'underlying numbers'!AD126)*'numbers and coverage by AT'!$C$4</f>
        <v>1741</v>
      </c>
      <c r="AE126" s="1">
        <v>1943</v>
      </c>
      <c r="AF126" s="1">
        <f>('underlying numbers'!AE126-'underlying numbers'!AF126)*'numbers and coverage by AT'!$C$3+'underlying numbers'!AF126</f>
        <v>1884.2</v>
      </c>
      <c r="AG126" s="1">
        <f>'underlying numbers'!AG126+('underlying numbers'!AF126-'underlying numbers'!AG126)*'numbers and coverage by AT'!$C$4</f>
        <v>1810.5</v>
      </c>
    </row>
    <row r="127" spans="1:33" x14ac:dyDescent="0.25">
      <c r="A127" t="s">
        <v>264</v>
      </c>
      <c r="B127" t="s">
        <v>265</v>
      </c>
      <c r="C127" t="s">
        <v>263</v>
      </c>
      <c r="D127" s="1">
        <v>1890</v>
      </c>
      <c r="E127" s="1">
        <f>('underlying numbers'!D127-'underlying numbers'!E127)*'numbers and coverage by AT'!$C$3+'underlying numbers'!E127</f>
        <v>1802.682</v>
      </c>
      <c r="F127" s="1">
        <f>'underlying numbers'!F127+('underlying numbers'!E127-'underlying numbers'!F127)*'numbers and coverage by AT'!$C$4</f>
        <v>1630.125</v>
      </c>
      <c r="G127" s="1">
        <v>1762</v>
      </c>
      <c r="H127" s="1">
        <f>('underlying numbers'!G127-'underlying numbers'!H127)*'numbers and coverage by AT'!$C$3+'underlying numbers'!H127</f>
        <v>1681.829</v>
      </c>
      <c r="I127" s="1">
        <f>'underlying numbers'!I127+('underlying numbers'!H127-'underlying numbers'!I127)*'numbers and coverage by AT'!$C$4</f>
        <v>1542.6309999999999</v>
      </c>
      <c r="J127" s="1">
        <v>1832</v>
      </c>
      <c r="K127" s="1">
        <f>('underlying numbers'!J127-'underlying numbers'!K127)*'numbers and coverage by AT'!$C$3+'underlying numbers'!K127</f>
        <v>1730.6904000000002</v>
      </c>
      <c r="L127" s="1">
        <f>'underlying numbers'!L127+('underlying numbers'!K127-'underlying numbers'!L127)*'numbers and coverage by AT'!$C$4</f>
        <v>1561.7800000000002</v>
      </c>
      <c r="M127" s="1">
        <v>1765</v>
      </c>
      <c r="N127" s="1">
        <f>('underlying numbers'!M127-'underlying numbers'!N127)*'numbers and coverage by AT'!$C$3+'underlying numbers'!N127</f>
        <v>1651.3340000000001</v>
      </c>
      <c r="O127" s="1">
        <f>'underlying numbers'!O127+('underlying numbers'!N127-'underlying numbers'!O127)*'numbers and coverage by AT'!$C$4</f>
        <v>1539.9625000000001</v>
      </c>
      <c r="P127" s="1">
        <v>1680</v>
      </c>
      <c r="Q127" s="1">
        <f>('underlying numbers'!P127-'underlying numbers'!Q127)*'numbers and coverage by AT'!$C$3+'underlying numbers'!Q127</f>
        <v>1563.8000279999999</v>
      </c>
      <c r="R127" s="1">
        <f>'underlying numbers'!R127+('underlying numbers'!Q127-'underlying numbers'!R127)*'numbers and coverage by AT'!$C$4</f>
        <v>1444.5000359999999</v>
      </c>
      <c r="S127" s="1">
        <v>1705</v>
      </c>
      <c r="T127" s="1">
        <f>('underlying numbers'!S127-'underlying numbers'!T127)*'numbers and coverage by AT'!$C$3+'underlying numbers'!T127</f>
        <v>1593.70003815</v>
      </c>
      <c r="U127" s="1">
        <f>'underlying numbers'!U127+('underlying numbers'!T127-'underlying numbers'!U127)*'numbers and coverage by AT'!$C$4</f>
        <v>1454.5000359999999</v>
      </c>
      <c r="V127" s="1">
        <v>1775</v>
      </c>
      <c r="W127" s="1">
        <f>('underlying numbers'!V127-'underlying numbers'!W127)*'numbers and coverage by AT'!$C$3+'underlying numbers'!W127</f>
        <v>1686.0999947500002</v>
      </c>
      <c r="X127" s="1">
        <f>'underlying numbers'!X127+('underlying numbers'!W127-'underlying numbers'!X127)*'numbers and coverage by AT'!$C$4</f>
        <v>1528.49998125</v>
      </c>
      <c r="Y127" s="1">
        <v>1787</v>
      </c>
      <c r="Z127" s="1">
        <f>('underlying numbers'!Y127-'underlying numbers'!Z127)*'numbers and coverage by AT'!$C$3+'underlying numbers'!Z127</f>
        <v>1705.7999530299999</v>
      </c>
      <c r="AA127" s="1">
        <f>'underlying numbers'!AA127+('underlying numbers'!Z127-'underlying numbers'!AA127)*'numbers and coverage by AT'!$C$4</f>
        <v>1586.49994025</v>
      </c>
      <c r="AB127" s="1">
        <v>1853</v>
      </c>
      <c r="AC127" s="1">
        <f>('underlying numbers'!AB127-'underlying numbers'!AC127)*'numbers and coverage by AT'!$C$3+'underlying numbers'!AC127</f>
        <v>1770.4000234500002</v>
      </c>
      <c r="AD127" s="1">
        <f>'underlying numbers'!AD127+('underlying numbers'!AC127-'underlying numbers'!AD127)*'numbers and coverage by AT'!$C$4</f>
        <v>1651.0000227999999</v>
      </c>
      <c r="AE127" s="1">
        <v>1830</v>
      </c>
      <c r="AF127" s="1">
        <f>('underlying numbers'!AE127-'underlying numbers'!AF127)*'numbers and coverage by AT'!$C$3+'underlying numbers'!AF127</f>
        <v>1742.500014</v>
      </c>
      <c r="AG127" s="1">
        <f>'underlying numbers'!AG127+('underlying numbers'!AF127-'underlying numbers'!AG127)*'numbers and coverage by AT'!$C$4</f>
        <v>1638.9999720000001</v>
      </c>
    </row>
    <row r="128" spans="1:33" x14ac:dyDescent="0.25">
      <c r="A128" t="s">
        <v>266</v>
      </c>
      <c r="B128" t="s">
        <v>267</v>
      </c>
      <c r="C128" t="s">
        <v>263</v>
      </c>
      <c r="D128" s="1">
        <v>7515</v>
      </c>
      <c r="E128" s="1">
        <f>('underlying numbers'!D128-'underlying numbers'!E128)*'numbers and coverage by AT'!$C$3+'underlying numbers'!E128</f>
        <v>7041.1140000000014</v>
      </c>
      <c r="F128" s="1">
        <f>'underlying numbers'!F128+('underlying numbers'!E128-'underlying numbers'!F128)*'numbers and coverage by AT'!$C$4</f>
        <v>6441.1600000000035</v>
      </c>
      <c r="G128" s="1">
        <v>7417</v>
      </c>
      <c r="H128" s="1">
        <f>('underlying numbers'!G128-'underlying numbers'!H128)*'numbers and coverage by AT'!$C$3+'underlying numbers'!H128</f>
        <v>6875.0368999999973</v>
      </c>
      <c r="I128" s="1">
        <f>'underlying numbers'!I128+('underlying numbers'!H128-'underlying numbers'!I128)*'numbers and coverage by AT'!$C$4</f>
        <v>5830.0225</v>
      </c>
      <c r="J128" s="1">
        <v>7942</v>
      </c>
      <c r="K128" s="1">
        <f>('underlying numbers'!J128-'underlying numbers'!K128)*'numbers and coverage by AT'!$C$3+'underlying numbers'!K128</f>
        <v>7271.4161000000004</v>
      </c>
      <c r="L128" s="1">
        <f>'underlying numbers'!L128+('underlying numbers'!K128-'underlying numbers'!L128)*'numbers and coverage by AT'!$C$4</f>
        <v>6317.893</v>
      </c>
      <c r="M128" s="1">
        <v>7660</v>
      </c>
      <c r="N128" s="1">
        <f>('underlying numbers'!M128-'underlying numbers'!N128)*'numbers and coverage by AT'!$C$3+'underlying numbers'!N128</f>
        <v>6944.6119000000008</v>
      </c>
      <c r="O128" s="1">
        <f>'underlying numbers'!O128+('underlying numbers'!N128-'underlying numbers'!O128)*'numbers and coverage by AT'!$C$4</f>
        <v>6222.0205000000024</v>
      </c>
      <c r="P128" s="1">
        <v>7312</v>
      </c>
      <c r="Q128" s="1">
        <f>('underlying numbers'!P128-'underlying numbers'!Q128)*'numbers and coverage by AT'!$C$3+'underlying numbers'!Q128</f>
        <v>6623.8997065600006</v>
      </c>
      <c r="R128" s="1">
        <f>'underlying numbers'!R128+('underlying numbers'!Q128-'underlying numbers'!R128)*'numbers and coverage by AT'!$C$4</f>
        <v>5902.9999016000002</v>
      </c>
      <c r="S128" s="1">
        <v>7682</v>
      </c>
      <c r="T128" s="1">
        <f>('underlying numbers'!S128-'underlying numbers'!T128)*'numbers and coverage by AT'!$C$3+'underlying numbers'!T128</f>
        <v>6934.3999743799995</v>
      </c>
      <c r="U128" s="1">
        <f>'underlying numbers'!U128+('underlying numbers'!T128-'underlying numbers'!U128)*'numbers and coverage by AT'!$C$4</f>
        <v>6214.4998580000001</v>
      </c>
      <c r="V128" s="1">
        <v>7583</v>
      </c>
      <c r="W128" s="1">
        <f>('underlying numbers'!V128-'underlying numbers'!W128)*'numbers and coverage by AT'!$C$3+'underlying numbers'!W128</f>
        <v>7085.9999429499994</v>
      </c>
      <c r="X128" s="1">
        <f>'underlying numbers'!X128+('underlying numbers'!W128-'underlying numbers'!X128)*'numbers and coverage by AT'!$C$4</f>
        <v>6612.0002623500004</v>
      </c>
      <c r="Y128" s="1">
        <v>7999</v>
      </c>
      <c r="Z128" s="1">
        <f>('underlying numbers'!Y128-'underlying numbers'!Z128)*'numbers and coverage by AT'!$C$3+'underlying numbers'!Z128</f>
        <v>7611.9002335200003</v>
      </c>
      <c r="AA128" s="1">
        <f>'underlying numbers'!AA128+('underlying numbers'!Z128-'underlying numbers'!AA128)*'numbers and coverage by AT'!$C$4</f>
        <v>6982.0003408499997</v>
      </c>
      <c r="AB128" s="1">
        <v>7939</v>
      </c>
      <c r="AC128" s="1">
        <f>('underlying numbers'!AB128-'underlying numbers'!AC128)*'numbers and coverage by AT'!$C$3+'underlying numbers'!AC128</f>
        <v>7551.9001554700008</v>
      </c>
      <c r="AD128" s="1">
        <f>'underlying numbers'!AD128+('underlying numbers'!AC128-'underlying numbers'!AD128)*'numbers and coverage by AT'!$C$4</f>
        <v>7158.9999981500005</v>
      </c>
      <c r="AE128" s="1">
        <v>8054</v>
      </c>
      <c r="AF128" s="1">
        <f>('underlying numbers'!AE128-'underlying numbers'!AF128)*'numbers and coverage by AT'!$C$3+'underlying numbers'!AF128</f>
        <v>7694.8997652199996</v>
      </c>
      <c r="AG128" s="1">
        <f>'underlying numbers'!AG128+('underlying numbers'!AF128-'underlying numbers'!AG128)*'numbers and coverage by AT'!$C$4</f>
        <v>7304.9997457999998</v>
      </c>
    </row>
    <row r="129" spans="1:33" x14ac:dyDescent="0.25">
      <c r="A129" t="s">
        <v>268</v>
      </c>
      <c r="B129" t="s">
        <v>269</v>
      </c>
      <c r="C129" t="s">
        <v>263</v>
      </c>
      <c r="D129" s="1">
        <v>3603</v>
      </c>
      <c r="E129" s="1">
        <f>('underlying numbers'!D129-'underlying numbers'!E129)*'numbers and coverage by AT'!$C$3+'underlying numbers'!E129</f>
        <v>3452.0554999999995</v>
      </c>
      <c r="F129" s="1">
        <f>'underlying numbers'!F129+('underlying numbers'!E129-'underlying numbers'!F129)*'numbers and coverage by AT'!$C$4</f>
        <v>3159.3059999999996</v>
      </c>
      <c r="G129" s="1">
        <v>3200</v>
      </c>
      <c r="H129" s="1">
        <f>('underlying numbers'!G129-'underlying numbers'!H129)*'numbers and coverage by AT'!$C$3+'underlying numbers'!H129</f>
        <v>3087.9454000000001</v>
      </c>
      <c r="I129" s="1">
        <f>'underlying numbers'!I129+('underlying numbers'!H129-'underlying numbers'!I129)*'numbers and coverage by AT'!$C$4</f>
        <v>2846.413</v>
      </c>
      <c r="J129" s="1">
        <v>3055</v>
      </c>
      <c r="K129" s="1">
        <f>('underlying numbers'!J129-'underlying numbers'!K129)*'numbers and coverage by AT'!$C$3+'underlying numbers'!K129</f>
        <v>2916.3082999999997</v>
      </c>
      <c r="L129" s="1">
        <f>'underlying numbers'!L129+('underlying numbers'!K129-'underlying numbers'!L129)*'numbers and coverage by AT'!$C$4</f>
        <v>2687.9970000000003</v>
      </c>
      <c r="M129" s="1">
        <v>2911</v>
      </c>
      <c r="N129" s="1">
        <f>('underlying numbers'!M129-'underlying numbers'!N129)*'numbers and coverage by AT'!$C$3+'underlying numbers'!N129</f>
        <v>2738.7376999999992</v>
      </c>
      <c r="O129" s="1">
        <f>'underlying numbers'!O129+('underlying numbers'!N129-'underlying numbers'!O129)*'numbers and coverage by AT'!$C$4</f>
        <v>2449.1479999999997</v>
      </c>
      <c r="P129" s="1">
        <v>2894</v>
      </c>
      <c r="Q129" s="1">
        <f>('underlying numbers'!P129-'underlying numbers'!Q129)*'numbers and coverage by AT'!$C$3+'underlying numbers'!Q129</f>
        <v>2700.0999452600004</v>
      </c>
      <c r="R129" s="1">
        <f>'underlying numbers'!R129+('underlying numbers'!Q129-'underlying numbers'!R129)*'numbers and coverage by AT'!$C$4</f>
        <v>2437.9999444</v>
      </c>
      <c r="S129" s="1">
        <v>2907</v>
      </c>
      <c r="T129" s="1">
        <f>('underlying numbers'!S129-'underlying numbers'!T129)*'numbers and coverage by AT'!$C$3+'underlying numbers'!T129</f>
        <v>2754.40000014</v>
      </c>
      <c r="U129" s="1">
        <f>'underlying numbers'!U129+('underlying numbers'!T129-'underlying numbers'!U129)*'numbers and coverage by AT'!$C$4</f>
        <v>2552.99992965</v>
      </c>
      <c r="V129" s="1">
        <v>3088</v>
      </c>
      <c r="W129" s="1">
        <f>('underlying numbers'!V129-'underlying numbers'!W129)*'numbers and coverage by AT'!$C$3+'underlying numbers'!W129</f>
        <v>2922.1000100800002</v>
      </c>
      <c r="X129" s="1">
        <f>'underlying numbers'!X129+('underlying numbers'!W129-'underlying numbers'!X129)*'numbers and coverage by AT'!$C$4</f>
        <v>2742.9999935999999</v>
      </c>
      <c r="Y129" s="1">
        <v>3100</v>
      </c>
      <c r="Z129" s="1">
        <f>('underlying numbers'!Y129-'underlying numbers'!Z129)*'numbers and coverage by AT'!$C$3+'underlying numbers'!Z129</f>
        <v>2953.0000770000001</v>
      </c>
      <c r="AA129" s="1">
        <f>'underlying numbers'!AA129+('underlying numbers'!Z129-'underlying numbers'!AA129)*'numbers and coverage by AT'!$C$4</f>
        <v>2820.0000950000003</v>
      </c>
      <c r="AB129" s="1">
        <v>3060</v>
      </c>
      <c r="AC129" s="1">
        <f>('underlying numbers'!AB129-'underlying numbers'!AC129)*'numbers and coverage by AT'!$C$3+'underlying numbers'!AC129</f>
        <v>2916.4999229999999</v>
      </c>
      <c r="AD129" s="1">
        <f>'underlying numbers'!AD129+('underlying numbers'!AC129-'underlying numbers'!AD129)*'numbers and coverage by AT'!$C$4</f>
        <v>2788.9999740000003</v>
      </c>
      <c r="AE129" s="1">
        <v>3149</v>
      </c>
      <c r="AF129" s="1">
        <f>('underlying numbers'!AE129-'underlying numbers'!AF129)*'numbers and coverage by AT'!$C$3+'underlying numbers'!AF129</f>
        <v>3051.6999936999996</v>
      </c>
      <c r="AG129" s="1">
        <f>'underlying numbers'!AG129+('underlying numbers'!AF129-'underlying numbers'!AG129)*'numbers and coverage by AT'!$C$4</f>
        <v>2934.9999430999997</v>
      </c>
    </row>
    <row r="130" spans="1:33" x14ac:dyDescent="0.25">
      <c r="A130" t="s">
        <v>270</v>
      </c>
      <c r="B130" t="s">
        <v>271</v>
      </c>
      <c r="C130" t="s">
        <v>263</v>
      </c>
      <c r="D130" s="1">
        <v>2974</v>
      </c>
      <c r="E130" s="1">
        <f>('underlying numbers'!D130-'underlying numbers'!E130)*'numbers and coverage by AT'!$C$3+'underlying numbers'!E130</f>
        <v>2861.4315999999999</v>
      </c>
      <c r="F130" s="1">
        <f>'underlying numbers'!F130+('underlying numbers'!E130-'underlying numbers'!F130)*'numbers and coverage by AT'!$C$4</f>
        <v>2543.933</v>
      </c>
      <c r="G130" s="1">
        <v>3223</v>
      </c>
      <c r="H130" s="1">
        <f>('underlying numbers'!G130-'underlying numbers'!H130)*'numbers and coverage by AT'!$C$3+'underlying numbers'!H130</f>
        <v>3081.3900000000008</v>
      </c>
      <c r="I130" s="1">
        <f>'underlying numbers'!I130+('underlying numbers'!H130-'underlying numbers'!I130)*'numbers and coverage by AT'!$C$4</f>
        <v>2772.7160000000003</v>
      </c>
      <c r="J130" s="1">
        <v>3110</v>
      </c>
      <c r="K130" s="1">
        <f>('underlying numbers'!J130-'underlying numbers'!K130)*'numbers and coverage by AT'!$C$3+'underlying numbers'!K130</f>
        <v>2954.2282999999993</v>
      </c>
      <c r="L130" s="1">
        <f>'underlying numbers'!L130+('underlying numbers'!K130-'underlying numbers'!L130)*'numbers and coverage by AT'!$C$4</f>
        <v>2651.2564999999986</v>
      </c>
      <c r="M130" s="1">
        <v>3008</v>
      </c>
      <c r="N130" s="1">
        <f>('underlying numbers'!M130-'underlying numbers'!N130)*'numbers and coverage by AT'!$C$3+'underlying numbers'!N130</f>
        <v>2815.6624000000002</v>
      </c>
      <c r="O130" s="1">
        <f>'underlying numbers'!O130+('underlying numbers'!N130-'underlying numbers'!O130)*'numbers and coverage by AT'!$C$4</f>
        <v>2494.0100000000002</v>
      </c>
      <c r="P130" s="1">
        <v>2935</v>
      </c>
      <c r="Q130" s="1">
        <f>('underlying numbers'!P130-'underlying numbers'!Q130)*'numbers and coverage by AT'!$C$3+'underlying numbers'!Q130</f>
        <v>2767.0000423500001</v>
      </c>
      <c r="R130" s="1">
        <f>'underlying numbers'!R130+('underlying numbers'!Q130-'underlying numbers'!R130)*'numbers and coverage by AT'!$C$4</f>
        <v>2493.0000062499998</v>
      </c>
      <c r="S130" s="1">
        <v>2936</v>
      </c>
      <c r="T130" s="1">
        <f>('underlying numbers'!S130-'underlying numbers'!T130)*'numbers and coverage by AT'!$C$3+'underlying numbers'!T130</f>
        <v>2775.6999490399999</v>
      </c>
      <c r="U130" s="1">
        <f>'underlying numbers'!U130+('underlying numbers'!T130-'underlying numbers'!U130)*'numbers and coverage by AT'!$C$4</f>
        <v>2467.9999852000001</v>
      </c>
      <c r="V130" s="1">
        <v>3186</v>
      </c>
      <c r="W130" s="1">
        <f>('underlying numbers'!V130-'underlying numbers'!W130)*'numbers and coverage by AT'!$C$3+'underlying numbers'!W130</f>
        <v>3007.4999214600002</v>
      </c>
      <c r="X130" s="1">
        <f>'underlying numbers'!X130+('underlying numbers'!W130-'underlying numbers'!X130)*'numbers and coverage by AT'!$C$4</f>
        <v>2748.0000303000002</v>
      </c>
      <c r="Y130" s="1">
        <v>3197</v>
      </c>
      <c r="Z130" s="1">
        <f>('underlying numbers'!Y130-'underlying numbers'!Z130)*'numbers and coverage by AT'!$C$3+'underlying numbers'!Z130</f>
        <v>3074.5000394799999</v>
      </c>
      <c r="AA130" s="1">
        <f>'underlying numbers'!AA130+('underlying numbers'!Z130-'underlying numbers'!AA130)*'numbers and coverage by AT'!$C$4</f>
        <v>2912.0000781500003</v>
      </c>
      <c r="AB130" s="1">
        <v>3225</v>
      </c>
      <c r="AC130" s="1">
        <f>('underlying numbers'!AB130-'underlying numbers'!AC130)*'numbers and coverage by AT'!$C$3+'underlying numbers'!AC130</f>
        <v>3110.2000297500003</v>
      </c>
      <c r="AD130" s="1">
        <f>'underlying numbers'!AD130+('underlying numbers'!AC130-'underlying numbers'!AD130)*'numbers and coverage by AT'!$C$4</f>
        <v>2940.0001387500001</v>
      </c>
      <c r="AE130" s="1">
        <v>3447</v>
      </c>
      <c r="AF130" s="1">
        <f>('underlying numbers'!AE130-'underlying numbers'!AF130)*'numbers and coverage by AT'!$C$3+'underlying numbers'!AF130</f>
        <v>3333.5999735399996</v>
      </c>
      <c r="AG130" s="1">
        <f>'underlying numbers'!AG130+('underlying numbers'!AF130-'underlying numbers'!AG130)*'numbers and coverage by AT'!$C$4</f>
        <v>3173.0000381999998</v>
      </c>
    </row>
    <row r="131" spans="1:33" s="4" customFormat="1" x14ac:dyDescent="0.25">
      <c r="A131" s="4" t="s">
        <v>455</v>
      </c>
      <c r="B131" s="4" t="s">
        <v>433</v>
      </c>
      <c r="C131" t="s">
        <v>263</v>
      </c>
      <c r="D131" s="5">
        <f>SUM(D126:D130)</f>
        <v>17914</v>
      </c>
      <c r="E131" s="1">
        <f>('underlying numbers'!D131-'underlying numbers'!E131)*'numbers and coverage by AT'!$C$3+'underlying numbers'!E131</f>
        <v>17041.949100000002</v>
      </c>
      <c r="F131" s="1">
        <f>'underlying numbers'!F131+('underlying numbers'!E131-'underlying numbers'!F131)*'numbers and coverage by AT'!$C$4</f>
        <v>15514.290000000003</v>
      </c>
      <c r="G131" s="5">
        <f t="shared" ref="G131:AE131" si="25">SUM(G126:G130)</f>
        <v>17535</v>
      </c>
      <c r="H131" s="1">
        <f>('underlying numbers'!G131-'underlying numbers'!H131)*'numbers and coverage by AT'!$C$3+'underlying numbers'!H131</f>
        <v>16596.958699999999</v>
      </c>
      <c r="I131" s="1">
        <f>'underlying numbers'!I131+('underlying numbers'!H131-'underlying numbers'!I131)*'numbers and coverage by AT'!$C$4</f>
        <v>14704.4205</v>
      </c>
      <c r="J131" s="5">
        <f t="shared" si="25"/>
        <v>17854</v>
      </c>
      <c r="K131" s="1">
        <f>('underlying numbers'!J131-'underlying numbers'!K131)*'numbers and coverage by AT'!$C$3+'underlying numbers'!K131</f>
        <v>16720.6181</v>
      </c>
      <c r="L131" s="1">
        <f>'underlying numbers'!L131+('underlying numbers'!K131-'underlying numbers'!L131)*'numbers and coverage by AT'!$C$4</f>
        <v>14933.808999999997</v>
      </c>
      <c r="M131" s="5">
        <f t="shared" si="25"/>
        <v>17114</v>
      </c>
      <c r="N131" s="1">
        <f>('underlying numbers'!M131-'underlying numbers'!N131)*'numbers and coverage by AT'!$C$3+'underlying numbers'!N131</f>
        <v>15822.465</v>
      </c>
      <c r="O131" s="1">
        <f>'underlying numbers'!O131+('underlying numbers'!N131-'underlying numbers'!O131)*'numbers and coverage by AT'!$C$4</f>
        <v>14214.951000000001</v>
      </c>
      <c r="P131" s="5">
        <f t="shared" si="25"/>
        <v>16578</v>
      </c>
      <c r="Q131" s="1">
        <f>('underlying numbers'!P131-'underlying numbers'!Q131)*'numbers and coverage by AT'!$C$3+'underlying numbers'!Q131</f>
        <v>15299.799739599999</v>
      </c>
      <c r="R131" s="1">
        <f>'underlying numbers'!R131+('underlying numbers'!Q131-'underlying numbers'!R131)*'numbers and coverage by AT'!$C$4</f>
        <v>13783.99992135</v>
      </c>
      <c r="S131" s="5">
        <f t="shared" si="25"/>
        <v>16948</v>
      </c>
      <c r="T131" s="1">
        <f>('underlying numbers'!S131-'underlying numbers'!T131)*'numbers and coverage by AT'!$C$3+'underlying numbers'!T131</f>
        <v>15640.399964509999</v>
      </c>
      <c r="U131" s="1">
        <f>'underlying numbers'!U131+('underlying numbers'!T131-'underlying numbers'!U131)*'numbers and coverage by AT'!$C$4</f>
        <v>14162.499842249999</v>
      </c>
      <c r="V131" s="5">
        <f t="shared" si="25"/>
        <v>17437</v>
      </c>
      <c r="W131" s="1">
        <f>('underlying numbers'!V131-'underlying numbers'!W131)*'numbers and coverage by AT'!$C$3+'underlying numbers'!W131</f>
        <v>16372.299858040002</v>
      </c>
      <c r="X131" s="1">
        <f>'underlying numbers'!X131+('underlying numbers'!W131-'underlying numbers'!X131)*'numbers and coverage by AT'!$C$4</f>
        <v>15201.000293000001</v>
      </c>
      <c r="Y131" s="5">
        <f t="shared" si="25"/>
        <v>17979</v>
      </c>
      <c r="Z131" s="1">
        <f>('underlying numbers'!Y131-'underlying numbers'!Z131)*'numbers and coverage by AT'!$C$3+'underlying numbers'!Z131</f>
        <v>17154.40036127</v>
      </c>
      <c r="AA131" s="1">
        <f>'underlying numbers'!AA131+('underlying numbers'!Z131-'underlying numbers'!AA131)*'numbers and coverage by AT'!$C$4</f>
        <v>16034.500526250002</v>
      </c>
      <c r="AB131" s="5">
        <f t="shared" si="25"/>
        <v>18013</v>
      </c>
      <c r="AC131" s="1">
        <f>('underlying numbers'!AB131-'underlying numbers'!AC131)*'numbers and coverage by AT'!$C$3+'underlying numbers'!AC131</f>
        <v>17194.00013167</v>
      </c>
      <c r="AD131" s="1">
        <f>'underlying numbers'!AD131+('underlying numbers'!AC131-'underlying numbers'!AD131)*'numbers and coverage by AT'!$C$4</f>
        <v>16280.000133699999</v>
      </c>
      <c r="AE131" s="5">
        <f t="shared" si="25"/>
        <v>18423</v>
      </c>
      <c r="AF131" s="1">
        <f>('underlying numbers'!AE131-'underlying numbers'!AF131)*'numbers and coverage by AT'!$C$3+'underlying numbers'!AF131</f>
        <v>17706.89974646</v>
      </c>
      <c r="AG131" s="1">
        <f>'underlying numbers'!AG131+('underlying numbers'!AF131-'underlying numbers'!AG131)*'numbers and coverage by AT'!$C$4</f>
        <v>16862.499699100001</v>
      </c>
    </row>
    <row r="132" spans="1:33" x14ac:dyDescent="0.25">
      <c r="A132" t="s">
        <v>272</v>
      </c>
      <c r="B132" t="s">
        <v>273</v>
      </c>
      <c r="C132" t="s">
        <v>274</v>
      </c>
      <c r="D132" s="1">
        <v>3078</v>
      </c>
      <c r="E132" s="1">
        <f>('underlying numbers'!D132-'underlying numbers'!E132)*'numbers and coverage by AT'!$C$3+'underlying numbers'!E132</f>
        <v>2950.8786</v>
      </c>
      <c r="F132" s="1">
        <f>'underlying numbers'!F132+('underlying numbers'!E132-'underlying numbers'!F132)*'numbers and coverage by AT'!$C$4</f>
        <v>2733.2640000000001</v>
      </c>
      <c r="G132" s="1">
        <v>2999</v>
      </c>
      <c r="H132" s="1">
        <f>('underlying numbers'!G132-'underlying numbers'!H132)*'numbers and coverage by AT'!$C$3+'underlying numbers'!H132</f>
        <v>2896.1343000000002</v>
      </c>
      <c r="I132" s="1">
        <f>'underlying numbers'!I132+('underlying numbers'!H132-'underlying numbers'!I132)*'numbers and coverage by AT'!$C$4</f>
        <v>2697.6005</v>
      </c>
      <c r="J132" s="1">
        <v>3063</v>
      </c>
      <c r="K132" s="1">
        <f>('underlying numbers'!J132-'underlying numbers'!K132)*'numbers and coverage by AT'!$C$3+'underlying numbers'!K132</f>
        <v>2897.9043000000001</v>
      </c>
      <c r="L132" s="1">
        <f>'underlying numbers'!L132+('underlying numbers'!K132-'underlying numbers'!L132)*'numbers and coverage by AT'!$C$4</f>
        <v>2641.8375000000005</v>
      </c>
      <c r="M132" s="1">
        <v>2784</v>
      </c>
      <c r="N132" s="1">
        <f>('underlying numbers'!M132-'underlying numbers'!N132)*'numbers and coverage by AT'!$C$3+'underlying numbers'!N132</f>
        <v>2589.12</v>
      </c>
      <c r="O132" s="1">
        <f>'underlying numbers'!O132+('underlying numbers'!N132-'underlying numbers'!O132)*'numbers and coverage by AT'!$C$4</f>
        <v>2402.5919999999996</v>
      </c>
      <c r="P132" s="1">
        <v>2818</v>
      </c>
      <c r="Q132" s="1">
        <f>('underlying numbers'!P132-'underlying numbers'!Q132)*'numbers and coverage by AT'!$C$3+'underlying numbers'!Q132</f>
        <v>2592.6000719599997</v>
      </c>
      <c r="R132" s="1">
        <f>'underlying numbers'!R132+('underlying numbers'!Q132-'underlying numbers'!R132)*'numbers and coverage by AT'!$C$4</f>
        <v>2388.0001118999999</v>
      </c>
      <c r="S132" s="1">
        <v>2971</v>
      </c>
      <c r="T132" s="1">
        <f>('underlying numbers'!S132-'underlying numbers'!T132)*'numbers and coverage by AT'!$C$3+'underlying numbers'!T132</f>
        <v>2789.0000457800002</v>
      </c>
      <c r="U132" s="1">
        <f>'underlying numbers'!U132+('underlying numbers'!T132-'underlying numbers'!U132)*'numbers and coverage by AT'!$C$4</f>
        <v>2573.5001056999999</v>
      </c>
      <c r="V132" s="1">
        <v>3028</v>
      </c>
      <c r="W132" s="1">
        <f>('underlying numbers'!V132-'underlying numbers'!W132)*'numbers and coverage by AT'!$C$3+'underlying numbers'!W132</f>
        <v>2852.2999971999998</v>
      </c>
      <c r="X132" s="1">
        <f>'underlying numbers'!X132+('underlying numbers'!W132-'underlying numbers'!X132)*'numbers and coverage by AT'!$C$4</f>
        <v>2645.0000891999998</v>
      </c>
      <c r="Y132" s="1">
        <v>2623</v>
      </c>
      <c r="Z132" s="1">
        <f>('underlying numbers'!Y132-'underlying numbers'!Z132)*'numbers and coverage by AT'!$C$3+'underlying numbers'!Z132</f>
        <v>2511.0001033199997</v>
      </c>
      <c r="AA132" s="1">
        <f>'underlying numbers'!AA132+('underlying numbers'!Z132-'underlying numbers'!AA132)*'numbers and coverage by AT'!$C$4</f>
        <v>2392.0001278499999</v>
      </c>
      <c r="AB132" s="1">
        <v>2876</v>
      </c>
      <c r="AC132" s="1">
        <f>('underlying numbers'!AB132-'underlying numbers'!AC132)*'numbers and coverage by AT'!$C$3+'underlying numbers'!AC132</f>
        <v>2776.6000618799999</v>
      </c>
      <c r="AD132" s="1">
        <f>'underlying numbers'!AD132+('underlying numbers'!AC132-'underlying numbers'!AD132)*'numbers and coverage by AT'!$C$4</f>
        <v>2661.5001548</v>
      </c>
      <c r="AE132" s="1">
        <v>2868</v>
      </c>
      <c r="AF132" s="1">
        <f>('underlying numbers'!AE132-'underlying numbers'!AF132)*'numbers and coverage by AT'!$C$3+'underlying numbers'!AF132</f>
        <v>2777.6999588399999</v>
      </c>
      <c r="AG132" s="1">
        <f>'underlying numbers'!AG132+('underlying numbers'!AF132-'underlying numbers'!AG132)*'numbers and coverage by AT'!$C$4</f>
        <v>2676.0000191999998</v>
      </c>
    </row>
    <row r="133" spans="1:33" x14ac:dyDescent="0.25">
      <c r="A133" t="s">
        <v>275</v>
      </c>
      <c r="B133" t="s">
        <v>276</v>
      </c>
      <c r="C133" t="s">
        <v>274</v>
      </c>
      <c r="D133" s="1">
        <v>2131</v>
      </c>
      <c r="E133" s="1">
        <f>('underlying numbers'!D133-'underlying numbers'!E133)*'numbers and coverage by AT'!$C$3+'underlying numbers'!E133</f>
        <v>2063.8735000000001</v>
      </c>
      <c r="F133" s="1">
        <f>'underlying numbers'!F133+('underlying numbers'!E133-'underlying numbers'!F133)*'numbers and coverage by AT'!$C$4</f>
        <v>1910.4414999999999</v>
      </c>
      <c r="G133" s="1">
        <v>2063</v>
      </c>
      <c r="H133" s="1">
        <f>('underlying numbers'!G133-'underlying numbers'!H133)*'numbers and coverage by AT'!$C$3+'underlying numbers'!H133</f>
        <v>1982.1304</v>
      </c>
      <c r="I133" s="1">
        <f>'underlying numbers'!I133+('underlying numbers'!H133-'underlying numbers'!I133)*'numbers and coverage by AT'!$C$4</f>
        <v>1839.1644999999999</v>
      </c>
      <c r="J133" s="1">
        <v>2067</v>
      </c>
      <c r="K133" s="1">
        <f>('underlying numbers'!J133-'underlying numbers'!K133)*'numbers and coverage by AT'!$C$3+'underlying numbers'!K133</f>
        <v>1970.0577000000001</v>
      </c>
      <c r="L133" s="1">
        <f>'underlying numbers'!L133+('underlying numbers'!K133-'underlying numbers'!L133)*'numbers and coverage by AT'!$C$4</f>
        <v>1783.8210000000001</v>
      </c>
      <c r="M133" s="1">
        <v>1896</v>
      </c>
      <c r="N133" s="1">
        <f>('underlying numbers'!M133-'underlying numbers'!N133)*'numbers and coverage by AT'!$C$3+'underlying numbers'!N133</f>
        <v>1803.0960000000002</v>
      </c>
      <c r="O133" s="1">
        <f>'underlying numbers'!O133+('underlying numbers'!N133-'underlying numbers'!O133)*'numbers and coverage by AT'!$C$4</f>
        <v>1658.0520000000001</v>
      </c>
      <c r="P133" s="1">
        <v>1905</v>
      </c>
      <c r="Q133" s="1">
        <f>('underlying numbers'!P133-'underlying numbers'!Q133)*'numbers and coverage by AT'!$C$3+'underlying numbers'!Q133</f>
        <v>1776.1999019999998</v>
      </c>
      <c r="R133" s="1">
        <f>'underlying numbers'!R133+('underlying numbers'!Q133-'underlying numbers'!R133)*'numbers and coverage by AT'!$C$4</f>
        <v>1626.9999210000001</v>
      </c>
      <c r="S133" s="1">
        <v>1913</v>
      </c>
      <c r="T133" s="1">
        <f>('underlying numbers'!S133-'underlying numbers'!T133)*'numbers and coverage by AT'!$C$3+'underlying numbers'!T133</f>
        <v>1793.99994113</v>
      </c>
      <c r="U133" s="1">
        <f>'underlying numbers'!U133+('underlying numbers'!T133-'underlying numbers'!U133)*'numbers and coverage by AT'!$C$4</f>
        <v>1592.4999016499999</v>
      </c>
      <c r="V133" s="1">
        <v>1989</v>
      </c>
      <c r="W133" s="1">
        <f>('underlying numbers'!V133-'underlying numbers'!W133)*'numbers and coverage by AT'!$C$3+'underlying numbers'!W133</f>
        <v>1891.0000406700001</v>
      </c>
      <c r="X133" s="1">
        <f>'underlying numbers'!X133+('underlying numbers'!W133-'underlying numbers'!X133)*'numbers and coverage by AT'!$C$4</f>
        <v>1763.5001084999999</v>
      </c>
      <c r="Y133" s="1">
        <v>1909</v>
      </c>
      <c r="Z133" s="1">
        <f>('underlying numbers'!Y133-'underlying numbers'!Z133)*'numbers and coverage by AT'!$C$3+'underlying numbers'!Z133</f>
        <v>1846.7000904399999</v>
      </c>
      <c r="AA133" s="1">
        <f>'underlying numbers'!AA133+('underlying numbers'!Z133-'underlying numbers'!AA133)*'numbers and coverage by AT'!$C$4</f>
        <v>1756.5000122500001</v>
      </c>
      <c r="AB133" s="1">
        <v>2057</v>
      </c>
      <c r="AC133" s="1">
        <f>('underlying numbers'!AB133-'underlying numbers'!AC133)*'numbers and coverage by AT'!$C$3+'underlying numbers'!AC133</f>
        <v>1988.40014021</v>
      </c>
      <c r="AD133" s="1">
        <f>'underlying numbers'!AD133+('underlying numbers'!AC133-'underlying numbers'!AD133)*'numbers and coverage by AT'!$C$4</f>
        <v>1903.5000775999999</v>
      </c>
      <c r="AE133" s="1">
        <v>2133</v>
      </c>
      <c r="AF133" s="1">
        <f>('underlying numbers'!AE133-'underlying numbers'!AF133)*'numbers and coverage by AT'!$C$3+'underlying numbers'!AF133</f>
        <v>2064.3999684299997</v>
      </c>
      <c r="AG133" s="1">
        <f>'underlying numbers'!AG133+('underlying numbers'!AF133-'underlying numbers'!AG133)*'numbers and coverage by AT'!$C$4</f>
        <v>1990.0000539</v>
      </c>
    </row>
    <row r="134" spans="1:33" x14ac:dyDescent="0.25">
      <c r="A134" t="s">
        <v>277</v>
      </c>
      <c r="B134" t="s">
        <v>278</v>
      </c>
      <c r="C134" t="s">
        <v>274</v>
      </c>
      <c r="D134" s="1">
        <v>2111</v>
      </c>
      <c r="E134" s="1">
        <f>('underlying numbers'!D134-'underlying numbers'!E134)*'numbers and coverage by AT'!$C$3+'underlying numbers'!E134</f>
        <v>2035.4083999999996</v>
      </c>
      <c r="F134" s="1">
        <f>'underlying numbers'!F134+('underlying numbers'!E134-'underlying numbers'!F134)*'numbers and coverage by AT'!$C$4</f>
        <v>1925.3284999999996</v>
      </c>
      <c r="G134" s="1">
        <v>2124</v>
      </c>
      <c r="H134" s="1">
        <f>('underlying numbers'!G134-'underlying numbers'!H134)*'numbers and coverage by AT'!$C$3+'underlying numbers'!H134</f>
        <v>2077.1503999999995</v>
      </c>
      <c r="I134" s="1">
        <f>'underlying numbers'!I134+('underlying numbers'!H134-'underlying numbers'!I134)*'numbers and coverage by AT'!$C$4</f>
        <v>1981.3879999999999</v>
      </c>
      <c r="J134" s="1">
        <v>2097</v>
      </c>
      <c r="K134" s="1">
        <f>('underlying numbers'!J134-'underlying numbers'!K134)*'numbers and coverage by AT'!$C$3+'underlying numbers'!K134</f>
        <v>2020.0490000000002</v>
      </c>
      <c r="L134" s="1">
        <f>'underlying numbers'!L134+('underlying numbers'!K134-'underlying numbers'!L134)*'numbers and coverage by AT'!$C$4</f>
        <v>1917.9470000000003</v>
      </c>
      <c r="M134" s="1">
        <v>1963</v>
      </c>
      <c r="N134" s="1">
        <f>('underlying numbers'!M134-'underlying numbers'!N134)*'numbers and coverage by AT'!$C$3+'underlying numbers'!N134</f>
        <v>1859.1305000000004</v>
      </c>
      <c r="O134" s="1">
        <f>'underlying numbers'!O134+('underlying numbers'!N134-'underlying numbers'!O134)*'numbers and coverage by AT'!$C$4</f>
        <v>1747.5464999999999</v>
      </c>
      <c r="P134" s="1">
        <v>1965</v>
      </c>
      <c r="Q134" s="1">
        <f>('underlying numbers'!P134-'underlying numbers'!Q134)*'numbers and coverage by AT'!$C$3+'underlying numbers'!Q134</f>
        <v>1840.3999198499998</v>
      </c>
      <c r="R134" s="1">
        <f>'underlying numbers'!R134+('underlying numbers'!Q134-'underlying numbers'!R134)*'numbers and coverage by AT'!$C$4</f>
        <v>1754.9999587499999</v>
      </c>
      <c r="S134" s="1">
        <v>1898</v>
      </c>
      <c r="T134" s="1">
        <f>('underlying numbers'!S134-'underlying numbers'!T134)*'numbers and coverage by AT'!$C$3+'underlying numbers'!T134</f>
        <v>1815.4000079800001</v>
      </c>
      <c r="U134" s="1">
        <f>'underlying numbers'!U134+('underlying numbers'!T134-'underlying numbers'!U134)*'numbers and coverage by AT'!$C$4</f>
        <v>1734.5000166</v>
      </c>
      <c r="V134" s="1">
        <v>2034</v>
      </c>
      <c r="W134" s="1">
        <f>('underlying numbers'!V134-'underlying numbers'!W134)*'numbers and coverage by AT'!$C$3+'underlying numbers'!W134</f>
        <v>1953.5000565600001</v>
      </c>
      <c r="X134" s="1">
        <f>'underlying numbers'!X134+('underlying numbers'!W134-'underlying numbers'!X134)*'numbers and coverage by AT'!$C$4</f>
        <v>1889.0000046</v>
      </c>
      <c r="Y134" s="1">
        <v>2110</v>
      </c>
      <c r="Z134" s="1">
        <f>('underlying numbers'!Y134-'underlying numbers'!Z134)*'numbers and coverage by AT'!$C$3+'underlying numbers'!Z134</f>
        <v>2044.1999453999997</v>
      </c>
      <c r="AA134" s="1">
        <f>'underlying numbers'!AA134+('underlying numbers'!Z134-'underlying numbers'!AA134)*'numbers and coverage by AT'!$C$4</f>
        <v>1987.5000464999998</v>
      </c>
      <c r="AB134" s="1">
        <v>1998</v>
      </c>
      <c r="AC134" s="1">
        <f>('underlying numbers'!AB134-'underlying numbers'!AC134)*'numbers and coverage by AT'!$C$3+'underlying numbers'!AC134</f>
        <v>1942.7000553</v>
      </c>
      <c r="AD134" s="1">
        <f>'underlying numbers'!AD134+('underlying numbers'!AC134-'underlying numbers'!AD134)*'numbers and coverage by AT'!$C$4</f>
        <v>1881.0000170999999</v>
      </c>
      <c r="AE134" s="1">
        <v>2114</v>
      </c>
      <c r="AF134" s="1">
        <f>('underlying numbers'!AE134-'underlying numbers'!AF134)*'numbers and coverage by AT'!$C$3+'underlying numbers'!AF134</f>
        <v>2061.4999515599998</v>
      </c>
      <c r="AG134" s="1">
        <f>'underlying numbers'!AG134+('underlying numbers'!AF134-'underlying numbers'!AG134)*'numbers and coverage by AT'!$C$4</f>
        <v>2001.5000018999999</v>
      </c>
    </row>
    <row r="135" spans="1:33" x14ac:dyDescent="0.25">
      <c r="A135" t="s">
        <v>279</v>
      </c>
      <c r="B135" t="s">
        <v>280</v>
      </c>
      <c r="C135" t="s">
        <v>274</v>
      </c>
      <c r="D135" s="1">
        <v>2976</v>
      </c>
      <c r="E135" s="1">
        <f>('underlying numbers'!D135-'underlying numbers'!E135)*'numbers and coverage by AT'!$C$3+'underlying numbers'!E135</f>
        <v>2896.9839999999995</v>
      </c>
      <c r="F135" s="1">
        <f>'underlying numbers'!F135+('underlying numbers'!E135-'underlying numbers'!F135)*'numbers and coverage by AT'!$C$4</f>
        <v>2766.7539999999999</v>
      </c>
      <c r="G135" s="1">
        <v>2813</v>
      </c>
      <c r="H135" s="1">
        <f>('underlying numbers'!G135-'underlying numbers'!H135)*'numbers and coverage by AT'!$C$3+'underlying numbers'!H135</f>
        <v>2753.8136000000004</v>
      </c>
      <c r="I135" s="1">
        <f>'underlying numbers'!I135+('underlying numbers'!H135-'underlying numbers'!I135)*'numbers and coverage by AT'!$C$4</f>
        <v>2637.5060000000008</v>
      </c>
      <c r="J135" s="1">
        <v>2952</v>
      </c>
      <c r="K135" s="1">
        <f>('underlying numbers'!J135-'underlying numbers'!K135)*'numbers and coverage by AT'!$C$3+'underlying numbers'!K135</f>
        <v>2851.3630999999996</v>
      </c>
      <c r="L135" s="1">
        <f>'underlying numbers'!L135+('underlying numbers'!K135-'underlying numbers'!L135)*'numbers and coverage by AT'!$C$4</f>
        <v>2709.9839999999995</v>
      </c>
      <c r="M135" s="1">
        <v>2835</v>
      </c>
      <c r="N135" s="1">
        <f>('underlying numbers'!M135-'underlying numbers'!N135)*'numbers and coverage by AT'!$C$3+'underlying numbers'!N135</f>
        <v>2711.5942000000005</v>
      </c>
      <c r="O135" s="1">
        <f>'underlying numbers'!O135+('underlying numbers'!N135-'underlying numbers'!O135)*'numbers and coverage by AT'!$C$4</f>
        <v>2566.0445000000009</v>
      </c>
      <c r="P135" s="1">
        <v>2800</v>
      </c>
      <c r="Q135" s="1">
        <f>('underlying numbers'!P135-'underlying numbers'!Q135)*'numbers and coverage by AT'!$C$3+'underlying numbers'!Q135</f>
        <v>2667.7</v>
      </c>
      <c r="R135" s="1">
        <f>'underlying numbers'!R135+('underlying numbers'!Q135-'underlying numbers'!R135)*'numbers and coverage by AT'!$C$4</f>
        <v>2544.5</v>
      </c>
      <c r="S135" s="1">
        <v>3058</v>
      </c>
      <c r="T135" s="1">
        <f>('underlying numbers'!S135-'underlying numbers'!T135)*'numbers and coverage by AT'!$C$3+'underlying numbers'!T135</f>
        <v>2928.4999077399998</v>
      </c>
      <c r="U135" s="1">
        <f>'underlying numbers'!U135+('underlying numbers'!T135-'underlying numbers'!U135)*'numbers and coverage by AT'!$C$4</f>
        <v>2787.4998701</v>
      </c>
      <c r="V135" s="1">
        <v>3224</v>
      </c>
      <c r="W135" s="1">
        <f>('underlying numbers'!V135-'underlying numbers'!W135)*'numbers and coverage by AT'!$C$3+'underlying numbers'!W135</f>
        <v>3100.7999339200001</v>
      </c>
      <c r="X135" s="1">
        <f>'underlying numbers'!X135+('underlying numbers'!W135-'underlying numbers'!X135)*'numbers and coverage by AT'!$C$4</f>
        <v>2941.0000203999998</v>
      </c>
      <c r="Y135" s="1">
        <v>3329</v>
      </c>
      <c r="Z135" s="1">
        <f>('underlying numbers'!Y135-'underlying numbers'!Z135)*'numbers and coverage by AT'!$C$3+'underlying numbers'!Z135</f>
        <v>3235.2000653099999</v>
      </c>
      <c r="AA135" s="1">
        <f>'underlying numbers'!AA135+('underlying numbers'!Z135-'underlying numbers'!AA135)*'numbers and coverage by AT'!$C$4</f>
        <v>3127.4999576999999</v>
      </c>
      <c r="AB135" s="1">
        <v>3329</v>
      </c>
      <c r="AC135" s="1">
        <f>('underlying numbers'!AB135-'underlying numbers'!AC135)*'numbers and coverage by AT'!$C$3+'underlying numbers'!AC135</f>
        <v>3236.5998765200002</v>
      </c>
      <c r="AD135" s="1">
        <f>'underlying numbers'!AD135+('underlying numbers'!AC135-'underlying numbers'!AD135)*'numbers and coverage by AT'!$C$4</f>
        <v>3105.9999441</v>
      </c>
      <c r="AE135" s="1">
        <v>3382</v>
      </c>
      <c r="AF135" s="1">
        <f>('underlying numbers'!AE135-'underlying numbers'!AF135)*'numbers and coverage by AT'!$C$3+'underlying numbers'!AF135</f>
        <v>3299.39999356</v>
      </c>
      <c r="AG135" s="1">
        <f>'underlying numbers'!AG135+('underlying numbers'!AF135-'underlying numbers'!AG135)*'numbers and coverage by AT'!$C$4</f>
        <v>3185.4998814999999</v>
      </c>
    </row>
    <row r="136" spans="1:33" x14ac:dyDescent="0.25">
      <c r="A136" t="s">
        <v>281</v>
      </c>
      <c r="B136" t="s">
        <v>282</v>
      </c>
      <c r="C136" t="s">
        <v>274</v>
      </c>
      <c r="D136" s="1">
        <v>6489</v>
      </c>
      <c r="E136" s="1">
        <f>('underlying numbers'!D136-'underlying numbers'!E136)*'numbers and coverage by AT'!$C$3+'underlying numbers'!E136</f>
        <v>6148.8161</v>
      </c>
      <c r="F136" s="1">
        <f>'underlying numbers'!F136+('underlying numbers'!E136-'underlying numbers'!F136)*'numbers and coverage by AT'!$C$4</f>
        <v>5711.9989999999989</v>
      </c>
      <c r="G136" s="1">
        <v>6461</v>
      </c>
      <c r="H136" s="1">
        <f>('underlying numbers'!G136-'underlying numbers'!H136)*'numbers and coverage by AT'!$C$3+'underlying numbers'!H136</f>
        <v>6178.210500000001</v>
      </c>
      <c r="I136" s="1">
        <f>'underlying numbers'!I136+('underlying numbers'!H136-'underlying numbers'!I136)*'numbers and coverage by AT'!$C$4</f>
        <v>5728.7955000000002</v>
      </c>
      <c r="J136" s="1">
        <v>6327</v>
      </c>
      <c r="K136" s="1">
        <f>('underlying numbers'!J136-'underlying numbers'!K136)*'numbers and coverage by AT'!$C$3+'underlying numbers'!K136</f>
        <v>5976.5758000000014</v>
      </c>
      <c r="L136" s="1">
        <f>'underlying numbers'!L136+('underlying numbers'!K136-'underlying numbers'!L136)*'numbers and coverage by AT'!$C$4</f>
        <v>5547.8595000000023</v>
      </c>
      <c r="M136" s="1">
        <v>6094</v>
      </c>
      <c r="N136" s="1">
        <f>('underlying numbers'!M136-'underlying numbers'!N136)*'numbers and coverage by AT'!$C$3+'underlying numbers'!N136</f>
        <v>5694.8354999999992</v>
      </c>
      <c r="O136" s="1">
        <f>'underlying numbers'!O136+('underlying numbers'!N136-'underlying numbers'!O136)*'numbers and coverage by AT'!$C$4</f>
        <v>5261.2029999999995</v>
      </c>
      <c r="P136" s="1">
        <v>6045</v>
      </c>
      <c r="Q136" s="1">
        <f>('underlying numbers'!P136-'underlying numbers'!Q136)*'numbers and coverage by AT'!$C$3+'underlying numbers'!Q136</f>
        <v>5562.0000871500006</v>
      </c>
      <c r="R136" s="1">
        <f>'underlying numbers'!R136+('underlying numbers'!Q136-'underlying numbers'!R136)*'numbers and coverage by AT'!$C$4</f>
        <v>5174.0001300000004</v>
      </c>
      <c r="S136" s="1">
        <v>5936</v>
      </c>
      <c r="T136" s="1">
        <f>('underlying numbers'!S136-'underlying numbers'!T136)*'numbers and coverage by AT'!$C$3+'underlying numbers'!T136</f>
        <v>5502.0001635199997</v>
      </c>
      <c r="U136" s="1">
        <f>'underlying numbers'!U136+('underlying numbers'!T136-'underlying numbers'!U136)*'numbers and coverage by AT'!$C$4</f>
        <v>5138.999992</v>
      </c>
      <c r="V136" s="1">
        <v>6399</v>
      </c>
      <c r="W136" s="1">
        <f>('underlying numbers'!V136-'underlying numbers'!W136)*'numbers and coverage by AT'!$C$3+'underlying numbers'!W136</f>
        <v>6035.7001024800002</v>
      </c>
      <c r="X136" s="1">
        <f>'underlying numbers'!X136+('underlying numbers'!W136-'underlying numbers'!X136)*'numbers and coverage by AT'!$C$4</f>
        <v>5672.5000933499996</v>
      </c>
      <c r="Y136" s="1">
        <v>6407</v>
      </c>
      <c r="Z136" s="1">
        <f>('underlying numbers'!Y136-'underlying numbers'!Z136)*'numbers and coverage by AT'!$C$3+'underlying numbers'!Z136</f>
        <v>6069.5996275299995</v>
      </c>
      <c r="AA136" s="1">
        <f>'underlying numbers'!AA136+('underlying numbers'!Z136-'underlying numbers'!AA136)*'numbers and coverage by AT'!$C$4</f>
        <v>5729.9995397499997</v>
      </c>
      <c r="AB136" s="1">
        <v>6703</v>
      </c>
      <c r="AC136" s="1">
        <f>('underlying numbers'!AB136-'underlying numbers'!AC136)*'numbers and coverage by AT'!$C$3+'underlying numbers'!AC136</f>
        <v>6339.6996119899995</v>
      </c>
      <c r="AD136" s="1">
        <f>'underlying numbers'!AD136+('underlying numbers'!AC136-'underlying numbers'!AD136)*'numbers and coverage by AT'!$C$4</f>
        <v>5960.9996847499997</v>
      </c>
      <c r="AE136" s="1">
        <v>6709</v>
      </c>
      <c r="AF136" s="1">
        <f>('underlying numbers'!AE136-'underlying numbers'!AF136)*'numbers and coverage by AT'!$C$3+'underlying numbers'!AF136</f>
        <v>6412.1999451900001</v>
      </c>
      <c r="AG136" s="1">
        <f>'underlying numbers'!AG136+('underlying numbers'!AF136-'underlying numbers'!AG136)*'numbers and coverage by AT'!$C$4</f>
        <v>6080.00005315</v>
      </c>
    </row>
    <row r="137" spans="1:33" s="4" customFormat="1" x14ac:dyDescent="0.25">
      <c r="A137" s="4" t="s">
        <v>454</v>
      </c>
      <c r="B137" s="4" t="s">
        <v>433</v>
      </c>
      <c r="C137" t="s">
        <v>274</v>
      </c>
      <c r="D137" s="5">
        <f>SUM(D132:D136)</f>
        <v>16785</v>
      </c>
      <c r="E137" s="1">
        <f>('underlying numbers'!D137-'underlying numbers'!E137)*'numbers and coverage by AT'!$C$3+'underlying numbers'!E137</f>
        <v>16095.9606</v>
      </c>
      <c r="F137" s="1">
        <f>'underlying numbers'!F137+('underlying numbers'!E137-'underlying numbers'!F137)*'numbers and coverage by AT'!$C$4</f>
        <v>15047.786999999998</v>
      </c>
      <c r="G137" s="5">
        <f t="shared" ref="G137:AE137" si="26">SUM(G132:G136)</f>
        <v>16460</v>
      </c>
      <c r="H137" s="1">
        <f>('underlying numbers'!G137-'underlying numbers'!H137)*'numbers and coverage by AT'!$C$3+'underlying numbers'!H137</f>
        <v>15887.439200000001</v>
      </c>
      <c r="I137" s="1">
        <f>'underlying numbers'!I137+('underlying numbers'!H137-'underlying numbers'!I137)*'numbers and coverage by AT'!$C$4</f>
        <v>14884.4545</v>
      </c>
      <c r="J137" s="5">
        <f t="shared" si="26"/>
        <v>16506</v>
      </c>
      <c r="K137" s="1">
        <f>('underlying numbers'!J137-'underlying numbers'!K137)*'numbers and coverage by AT'!$C$3+'underlying numbers'!K137</f>
        <v>15715.949900000001</v>
      </c>
      <c r="L137" s="1">
        <f>'underlying numbers'!L137+('underlying numbers'!K137-'underlying numbers'!L137)*'numbers and coverage by AT'!$C$4</f>
        <v>14601.449000000002</v>
      </c>
      <c r="M137" s="5">
        <f t="shared" si="26"/>
        <v>15572</v>
      </c>
      <c r="N137" s="1">
        <f>('underlying numbers'!M137-'underlying numbers'!N137)*'numbers and coverage by AT'!$C$3+'underlying numbers'!N137</f>
        <v>14657.7762</v>
      </c>
      <c r="O137" s="1">
        <f>'underlying numbers'!O137+('underlying numbers'!N137-'underlying numbers'!O137)*'numbers and coverage by AT'!$C$4</f>
        <v>13635.438000000002</v>
      </c>
      <c r="P137" s="5">
        <f t="shared" si="26"/>
        <v>15533</v>
      </c>
      <c r="Q137" s="1">
        <f>('underlying numbers'!P137-'underlying numbers'!Q137)*'numbers and coverage by AT'!$C$3+'underlying numbers'!Q137</f>
        <v>14438.899980960001</v>
      </c>
      <c r="R137" s="1">
        <f>'underlying numbers'!R137+('underlying numbers'!Q137-'underlying numbers'!R137)*'numbers and coverage by AT'!$C$4</f>
        <v>13488.50012165</v>
      </c>
      <c r="S137" s="5">
        <f t="shared" si="26"/>
        <v>15776</v>
      </c>
      <c r="T137" s="1">
        <f>('underlying numbers'!S137-'underlying numbers'!T137)*'numbers and coverage by AT'!$C$3+'underlying numbers'!T137</f>
        <v>14828.900066149999</v>
      </c>
      <c r="U137" s="1">
        <f>'underlying numbers'!U137+('underlying numbers'!T137-'underlying numbers'!U137)*'numbers and coverage by AT'!$C$4</f>
        <v>13826.99988605</v>
      </c>
      <c r="V137" s="5">
        <f t="shared" si="26"/>
        <v>16674</v>
      </c>
      <c r="W137" s="1">
        <f>('underlying numbers'!V137-'underlying numbers'!W137)*'numbers and coverage by AT'!$C$3+'underlying numbers'!W137</f>
        <v>15833.300130829999</v>
      </c>
      <c r="X137" s="1">
        <f>'underlying numbers'!X137+('underlying numbers'!W137-'underlying numbers'!X137)*'numbers and coverage by AT'!$C$4</f>
        <v>14911.000316049998</v>
      </c>
      <c r="Y137" s="5">
        <f t="shared" si="26"/>
        <v>16378</v>
      </c>
      <c r="Z137" s="1">
        <f>('underlying numbers'!Y137-'underlying numbers'!Z137)*'numbers and coverage by AT'!$C$3+'underlying numbers'!Z137</f>
        <v>15706.699831999998</v>
      </c>
      <c r="AA137" s="1">
        <f>'underlying numbers'!AA137+('underlying numbers'!Z137-'underlying numbers'!AA137)*'numbers and coverage by AT'!$C$4</f>
        <v>14993.499684049999</v>
      </c>
      <c r="AB137" s="5">
        <f t="shared" si="26"/>
        <v>16963</v>
      </c>
      <c r="AC137" s="1">
        <f>('underlying numbers'!AB137-'underlying numbers'!AC137)*'numbers and coverage by AT'!$C$3+'underlying numbers'!AC137</f>
        <v>16283.999745900001</v>
      </c>
      <c r="AD137" s="1">
        <f>'underlying numbers'!AD137+('underlying numbers'!AC137-'underlying numbers'!AD137)*'numbers and coverage by AT'!$C$4</f>
        <v>15512.999878350001</v>
      </c>
      <c r="AE137" s="5">
        <f t="shared" si="26"/>
        <v>17206</v>
      </c>
      <c r="AF137" s="1">
        <f>('underlying numbers'!AE137-'underlying numbers'!AF137)*'numbers and coverage by AT'!$C$3+'underlying numbers'!AF137</f>
        <v>16615.19981758</v>
      </c>
      <c r="AG137" s="1">
        <f>'underlying numbers'!AG137+('underlying numbers'!AF137-'underlying numbers'!AG137)*'numbers and coverage by AT'!$C$4</f>
        <v>15933.000009650001</v>
      </c>
    </row>
    <row r="138" spans="1:33" x14ac:dyDescent="0.25">
      <c r="A138" t="s">
        <v>283</v>
      </c>
      <c r="B138" t="s">
        <v>284</v>
      </c>
      <c r="C138" t="s">
        <v>285</v>
      </c>
      <c r="D138" s="1">
        <v>1420</v>
      </c>
      <c r="E138" s="1">
        <f>('underlying numbers'!D138-'underlying numbers'!E138)*'numbers and coverage by AT'!$C$3+'underlying numbers'!E138</f>
        <v>1084.028</v>
      </c>
      <c r="F138" s="1">
        <f>'underlying numbers'!F138+('underlying numbers'!E138-'underlying numbers'!F138)*'numbers and coverage by AT'!$C$4</f>
        <v>779.58</v>
      </c>
      <c r="G138" s="1">
        <v>1605</v>
      </c>
      <c r="H138" s="1">
        <f>('underlying numbers'!G138-'underlying numbers'!H138)*'numbers and coverage by AT'!$C$3+'underlying numbers'!H138</f>
        <v>1307.2725</v>
      </c>
      <c r="I138" s="1">
        <f>'underlying numbers'!I138+('underlying numbers'!H138-'underlying numbers'!I138)*'numbers and coverage by AT'!$C$4</f>
        <v>1033.6199999999999</v>
      </c>
      <c r="J138" s="1">
        <v>1493</v>
      </c>
      <c r="K138" s="1">
        <f>('underlying numbers'!J138-'underlying numbers'!K138)*'numbers and coverage by AT'!$C$3+'underlying numbers'!K138</f>
        <v>1324.7389000000001</v>
      </c>
      <c r="L138" s="1">
        <f>'underlying numbers'!L138+('underlying numbers'!K138-'underlying numbers'!L138)*'numbers and coverage by AT'!$C$4</f>
        <v>1123.4825000000001</v>
      </c>
      <c r="M138" s="1">
        <v>1272</v>
      </c>
      <c r="N138" s="1">
        <f>('underlying numbers'!M138-'underlying numbers'!N138)*'numbers and coverage by AT'!$C$3+'underlying numbers'!N138</f>
        <v>1140.2208000000001</v>
      </c>
      <c r="O138" s="1">
        <f>'underlying numbers'!O138+('underlying numbers'!N138-'underlying numbers'!O138)*'numbers and coverage by AT'!$C$4</f>
        <v>997.88400000000001</v>
      </c>
      <c r="P138" s="1">
        <v>1510</v>
      </c>
      <c r="Q138" s="1">
        <f>('underlying numbers'!P138-'underlying numbers'!Q138)*'numbers and coverage by AT'!$C$3+'underlying numbers'!Q138</f>
        <v>1343.3999936999999</v>
      </c>
      <c r="R138" s="1">
        <f>'underlying numbers'!R138+('underlying numbers'!Q138-'underlying numbers'!R138)*'numbers and coverage by AT'!$C$4</f>
        <v>1199.500059</v>
      </c>
      <c r="S138" s="1">
        <v>1489</v>
      </c>
      <c r="T138" s="1">
        <f>('underlying numbers'!S138-'underlying numbers'!T138)*'numbers and coverage by AT'!$C$3+'underlying numbers'!T138</f>
        <v>1343.39996647</v>
      </c>
      <c r="U138" s="1">
        <f>'underlying numbers'!U138+('underlying numbers'!T138-'underlying numbers'!U138)*'numbers and coverage by AT'!$C$4</f>
        <v>1209.9999651000001</v>
      </c>
      <c r="V138" s="1">
        <v>2187</v>
      </c>
      <c r="W138" s="1">
        <f>('underlying numbers'!V138-'underlying numbers'!W138)*'numbers and coverage by AT'!$C$3+'underlying numbers'!W138</f>
        <v>1937.10001743</v>
      </c>
      <c r="X138" s="1">
        <f>'underlying numbers'!X138+('underlying numbers'!W138-'underlying numbers'!X138)*'numbers and coverage by AT'!$C$4</f>
        <v>1145.00002275</v>
      </c>
      <c r="Y138" s="1">
        <v>2286</v>
      </c>
      <c r="Z138" s="1">
        <f>('underlying numbers'!Y138-'underlying numbers'!Z138)*'numbers and coverage by AT'!$C$3+'underlying numbers'!Z138</f>
        <v>2068.9999183800001</v>
      </c>
      <c r="AA138" s="1">
        <f>'underlying numbers'!AA138+('underlying numbers'!Z138-'underlying numbers'!AA138)*'numbers and coverage by AT'!$C$4</f>
        <v>1882.9999170000001</v>
      </c>
      <c r="AB138" s="1">
        <v>2328</v>
      </c>
      <c r="AC138" s="1">
        <f>('underlying numbers'!AB138-'underlying numbers'!AC138)*'numbers and coverage by AT'!$C$3+'underlying numbers'!AC138</f>
        <v>2152.2999501599998</v>
      </c>
      <c r="AD138" s="1">
        <f>'underlying numbers'!AD138+('underlying numbers'!AC138-'underlying numbers'!AD138)*'numbers and coverage by AT'!$C$4</f>
        <v>1994.9999699999998</v>
      </c>
      <c r="AE138" s="1">
        <v>2461</v>
      </c>
      <c r="AF138" s="1">
        <f>('underlying numbers'!AE138-'underlying numbers'!AF138)*'numbers and coverage by AT'!$C$3+'underlying numbers'!AF138</f>
        <v>2311.90014273</v>
      </c>
      <c r="AG138" s="1">
        <f>'underlying numbers'!AG138+('underlying numbers'!AF138-'underlying numbers'!AG138)*'numbers and coverage by AT'!$C$4</f>
        <v>2148.5000050999997</v>
      </c>
    </row>
    <row r="139" spans="1:33" x14ac:dyDescent="0.25">
      <c r="A139" t="s">
        <v>286</v>
      </c>
      <c r="B139" t="s">
        <v>287</v>
      </c>
      <c r="C139" t="s">
        <v>285</v>
      </c>
      <c r="D139" s="1">
        <v>3604</v>
      </c>
      <c r="E139" s="1">
        <f>('underlying numbers'!D139-'underlying numbers'!E139)*'numbers and coverage by AT'!$C$3+'underlying numbers'!E139</f>
        <v>3263.422</v>
      </c>
      <c r="F139" s="1">
        <f>'underlying numbers'!F139+('underlying numbers'!E139-'underlying numbers'!F139)*'numbers and coverage by AT'!$C$4</f>
        <v>2706.6040000000003</v>
      </c>
      <c r="G139" s="1">
        <v>3565</v>
      </c>
      <c r="H139" s="1">
        <f>('underlying numbers'!G139-'underlying numbers'!H139)*'numbers and coverage by AT'!$C$3+'underlying numbers'!H139</f>
        <v>3170.7110000000002</v>
      </c>
      <c r="I139" s="1">
        <f>'underlying numbers'!I139+('underlying numbers'!H139-'underlying numbers'!I139)*'numbers and coverage by AT'!$C$4</f>
        <v>2493.7175000000002</v>
      </c>
      <c r="J139" s="1">
        <v>3445</v>
      </c>
      <c r="K139" s="1">
        <f>('underlying numbers'!J139-'underlying numbers'!K139)*'numbers and coverage by AT'!$C$3+'underlying numbers'!K139</f>
        <v>3001.2840000000001</v>
      </c>
      <c r="L139" s="1">
        <f>'underlying numbers'!L139+('underlying numbers'!K139-'underlying numbers'!L139)*'numbers and coverage by AT'!$C$4</f>
        <v>2199.6324999999997</v>
      </c>
      <c r="M139" s="1">
        <v>3533</v>
      </c>
      <c r="N139" s="1">
        <f>('underlying numbers'!M139-'underlying numbers'!N139)*'numbers and coverage by AT'!$C$3+'underlying numbers'!N139</f>
        <v>2974.0794000000001</v>
      </c>
      <c r="O139" s="1">
        <f>'underlying numbers'!O139+('underlying numbers'!N139-'underlying numbers'!O139)*'numbers and coverage by AT'!$C$4</f>
        <v>2202.8254999999999</v>
      </c>
      <c r="P139" s="1">
        <v>3488</v>
      </c>
      <c r="Q139" s="1">
        <f>('underlying numbers'!P139-'underlying numbers'!Q139)*'numbers and coverage by AT'!$C$3+'underlying numbers'!Q139</f>
        <v>2855.9000358399999</v>
      </c>
      <c r="R139" s="1">
        <f>'underlying numbers'!R139+('underlying numbers'!Q139-'underlying numbers'!R139)*'numbers and coverage by AT'!$C$4</f>
        <v>2089.5000031999998</v>
      </c>
      <c r="S139" s="8">
        <v>3827</v>
      </c>
      <c r="T139" s="1">
        <f>('underlying numbers'!S139-'underlying numbers'!T139)*'numbers and coverage by AT'!$C$3+'underlying numbers'!T139</f>
        <v>2981.4</v>
      </c>
      <c r="U139" s="1">
        <f>'underlying numbers'!U139+('underlying numbers'!T139-'underlying numbers'!U139)*'numbers and coverage by AT'!$C$4</f>
        <v>2108</v>
      </c>
      <c r="V139" s="1">
        <v>3873</v>
      </c>
      <c r="W139" s="1">
        <f>('underlying numbers'!V139-'underlying numbers'!W139)*'numbers and coverage by AT'!$C$3+'underlying numbers'!W139</f>
        <v>3390.6999188700001</v>
      </c>
      <c r="X139" s="1">
        <f>'underlying numbers'!X139+('underlying numbers'!W139-'underlying numbers'!X139)*'numbers and coverage by AT'!$C$4</f>
        <v>2967.99976935</v>
      </c>
      <c r="Y139" s="1">
        <v>3960</v>
      </c>
      <c r="Z139" s="1">
        <f>('underlying numbers'!Y139-'underlying numbers'!Z139)*'numbers and coverage by AT'!$C$3+'underlying numbers'!Z139</f>
        <v>3560.3000531999996</v>
      </c>
      <c r="AA139" s="1">
        <f>'underlying numbers'!AA139+('underlying numbers'!Z139-'underlying numbers'!AA139)*'numbers and coverage by AT'!$C$4</f>
        <v>3096.0000719999998</v>
      </c>
      <c r="AB139" s="1">
        <v>3927</v>
      </c>
      <c r="AC139" s="1">
        <f>('underlying numbers'!AB139-'underlying numbers'!AC139)*'numbers and coverage by AT'!$C$3+'underlying numbers'!AC139</f>
        <v>3622.4999487599998</v>
      </c>
      <c r="AD139" s="1">
        <f>'underlying numbers'!AD139+('underlying numbers'!AC139-'underlying numbers'!AD139)*'numbers and coverage by AT'!$C$4</f>
        <v>3258.0000106500001</v>
      </c>
      <c r="AE139" s="1">
        <v>4111</v>
      </c>
      <c r="AF139" s="1">
        <f>('underlying numbers'!AE139-'underlying numbers'!AF139)*'numbers and coverage by AT'!$C$3+'underlying numbers'!AF139</f>
        <v>3971.6997516399997</v>
      </c>
      <c r="AG139" s="1">
        <f>'underlying numbers'!AG139+('underlying numbers'!AF139-'underlying numbers'!AG139)*'numbers and coverage by AT'!$C$4</f>
        <v>3774.9999535500001</v>
      </c>
    </row>
    <row r="140" spans="1:33" x14ac:dyDescent="0.25">
      <c r="A140" t="s">
        <v>288</v>
      </c>
      <c r="B140" t="s">
        <v>289</v>
      </c>
      <c r="C140" t="s">
        <v>285</v>
      </c>
      <c r="D140" s="1">
        <v>3173</v>
      </c>
      <c r="E140" s="1">
        <f>('underlying numbers'!D140-'underlying numbers'!E140)*'numbers and coverage by AT'!$C$3+'underlying numbers'!E140</f>
        <v>2688.8002000000001</v>
      </c>
      <c r="F140" s="1">
        <f>'underlying numbers'!F140+('underlying numbers'!E140-'underlying numbers'!F140)*'numbers and coverage by AT'!$C$4</f>
        <v>1895.8674999999998</v>
      </c>
      <c r="G140" s="3">
        <v>3079</v>
      </c>
      <c r="H140" s="1">
        <f>('underlying numbers'!G140-'underlying numbers'!H140)*'numbers and coverage by AT'!$C$3+'underlying numbers'!H140</f>
        <v>2630.6976</v>
      </c>
      <c r="I140" s="1">
        <f>'underlying numbers'!I140+('underlying numbers'!H140-'underlying numbers'!I140)*'numbers and coverage by AT'!$C$4</f>
        <v>2145.7840000000001</v>
      </c>
      <c r="J140" s="1">
        <v>3281</v>
      </c>
      <c r="K140" s="1">
        <f>('underlying numbers'!J140-'underlying numbers'!K140)*'numbers and coverage by AT'!$C$3+'underlying numbers'!K140</f>
        <v>2761.9458</v>
      </c>
      <c r="L140" s="1">
        <f>'underlying numbers'!L140+('underlying numbers'!K140-'underlying numbers'!L140)*'numbers and coverage by AT'!$C$4</f>
        <v>1988.2860000000001</v>
      </c>
      <c r="M140" s="1">
        <v>2748</v>
      </c>
      <c r="N140" s="1">
        <f>('underlying numbers'!M140-'underlying numbers'!N140)*'numbers and coverage by AT'!$C$3+'underlying numbers'!N140</f>
        <v>2624.8896</v>
      </c>
      <c r="O140" s="1">
        <f>'underlying numbers'!O140+('underlying numbers'!N140-'underlying numbers'!O140)*'numbers and coverage by AT'!$C$4</f>
        <v>1740.8580000000002</v>
      </c>
      <c r="P140" s="1">
        <v>2799</v>
      </c>
      <c r="Q140" s="1">
        <f>('underlying numbers'!P140-'underlying numbers'!Q140)*'numbers and coverage by AT'!$C$3+'underlying numbers'!Q140</f>
        <v>2108.0998781999997</v>
      </c>
      <c r="R140" s="1">
        <f>'underlying numbers'!R140+('underlying numbers'!Q140-'underlying numbers'!R140)*'numbers and coverage by AT'!$C$4</f>
        <v>1448.9998951499999</v>
      </c>
      <c r="S140" s="1">
        <v>3411</v>
      </c>
      <c r="T140" s="1">
        <f>('underlying numbers'!S140-'underlying numbers'!T140)*'numbers and coverage by AT'!$C$3+'underlying numbers'!T140</f>
        <v>2594.7998541899997</v>
      </c>
      <c r="U140" s="1">
        <f>'underlying numbers'!U140+('underlying numbers'!T140-'underlying numbers'!U140)*'numbers and coverage by AT'!$C$4</f>
        <v>1782.4999139999998</v>
      </c>
      <c r="V140" s="1">
        <v>3828</v>
      </c>
      <c r="W140" s="1">
        <f>('underlying numbers'!V140-'underlying numbers'!W140)*'numbers and coverage by AT'!$C$3+'underlying numbers'!W140</f>
        <v>3155.9999974799998</v>
      </c>
      <c r="X140" s="1">
        <f>'underlying numbers'!X140+('underlying numbers'!W140-'underlying numbers'!X140)*'numbers and coverage by AT'!$C$4</f>
        <v>2528.5000356</v>
      </c>
      <c r="Y140" s="1">
        <v>3944</v>
      </c>
      <c r="Z140" s="1">
        <f>('underlying numbers'!Y140-'underlying numbers'!Z140)*'numbers and coverage by AT'!$C$3+'underlying numbers'!Z140</f>
        <v>3381.9000156800003</v>
      </c>
      <c r="AA140" s="1">
        <f>'underlying numbers'!AA140+('underlying numbers'!Z140-'underlying numbers'!AA140)*'numbers and coverage by AT'!$C$4</f>
        <v>2874.4999984000001</v>
      </c>
      <c r="AB140" s="1">
        <v>3838</v>
      </c>
      <c r="AC140" s="1">
        <f>('underlying numbers'!AB140-'underlying numbers'!AC140)*'numbers and coverage by AT'!$C$3+'underlying numbers'!AC140</f>
        <v>3536.3001931999997</v>
      </c>
      <c r="AD140" s="1">
        <f>'underlying numbers'!AD140+('underlying numbers'!AC140-'underlying numbers'!AD140)*'numbers and coverage by AT'!$C$4</f>
        <v>3238.0000867999997</v>
      </c>
      <c r="AE140" s="1">
        <v>4168</v>
      </c>
      <c r="AF140" s="1">
        <f>('underlying numbers'!AE140-'underlying numbers'!AF140)*'numbers and coverage by AT'!$C$3+'underlying numbers'!AF140</f>
        <v>3860.0000548800003</v>
      </c>
      <c r="AG140" s="1">
        <f>'underlying numbers'!AG140+('underlying numbers'!AF140-'underlying numbers'!AG140)*'numbers and coverage by AT'!$C$4</f>
        <v>3582.0000399999999</v>
      </c>
    </row>
    <row r="141" spans="1:33" x14ac:dyDescent="0.25">
      <c r="A141" t="s">
        <v>290</v>
      </c>
      <c r="B141" t="s">
        <v>291</v>
      </c>
      <c r="C141" t="s">
        <v>285</v>
      </c>
      <c r="D141" s="1">
        <v>5119</v>
      </c>
      <c r="E141" s="1">
        <f>('underlying numbers'!D141-'underlying numbers'!E141)*'numbers and coverage by AT'!$C$3+'underlying numbers'!E141</f>
        <v>4355.7570999999998</v>
      </c>
      <c r="F141" s="1">
        <f>'underlying numbers'!F141+('underlying numbers'!E141-'underlying numbers'!F141)*'numbers and coverage by AT'!$C$4</f>
        <v>3232.6485000000002</v>
      </c>
      <c r="G141" s="1">
        <v>4916</v>
      </c>
      <c r="H141" s="1">
        <f>('underlying numbers'!G141-'underlying numbers'!H141)*'numbers and coverage by AT'!$C$3+'underlying numbers'!H141</f>
        <v>4193.348</v>
      </c>
      <c r="I141" s="1">
        <f>'underlying numbers'!I141+('underlying numbers'!H141-'underlying numbers'!I141)*'numbers and coverage by AT'!$C$4</f>
        <v>3175.7359999999999</v>
      </c>
      <c r="J141" s="1">
        <v>4825</v>
      </c>
      <c r="K141" s="1">
        <f>('underlying numbers'!J141-'underlying numbers'!K141)*'numbers and coverage by AT'!$C$3+'underlying numbers'!K141</f>
        <v>4078.5725000000002</v>
      </c>
      <c r="L141" s="1">
        <f>'underlying numbers'!L141+('underlying numbers'!K141-'underlying numbers'!L141)*'numbers and coverage by AT'!$C$4</f>
        <v>3145.9</v>
      </c>
      <c r="M141" s="1">
        <v>4615</v>
      </c>
      <c r="N141" s="1">
        <f>('underlying numbers'!M141-'underlying numbers'!N141)*'numbers and coverage by AT'!$C$3+'underlying numbers'!N141</f>
        <v>4001.2049999999999</v>
      </c>
      <c r="O141" s="1">
        <f>'underlying numbers'!O141+('underlying numbers'!N141-'underlying numbers'!O141)*'numbers and coverage by AT'!$C$4</f>
        <v>3184.35</v>
      </c>
      <c r="P141" s="1">
        <v>4223</v>
      </c>
      <c r="Q141" s="1">
        <f>('underlying numbers'!P141-'underlying numbers'!Q141)*'numbers and coverage by AT'!$C$3+'underlying numbers'!Q141</f>
        <v>3766.6000351400003</v>
      </c>
      <c r="R141" s="1">
        <f>'underlying numbers'!R141+('underlying numbers'!Q141-'underlying numbers'!R141)*'numbers and coverage by AT'!$C$4</f>
        <v>3031.5001869500002</v>
      </c>
      <c r="S141" s="1">
        <v>4317</v>
      </c>
      <c r="T141" s="1">
        <f>('underlying numbers'!S141-'underlying numbers'!T141)*'numbers and coverage by AT'!$C$3+'underlying numbers'!T141</f>
        <v>3829.7999141099999</v>
      </c>
      <c r="U141" s="1">
        <f>'underlying numbers'!U141+('underlying numbers'!T141-'underlying numbers'!U141)*'numbers and coverage by AT'!$C$4</f>
        <v>3200.5001179500005</v>
      </c>
      <c r="V141" s="1">
        <v>4650</v>
      </c>
      <c r="W141" s="1">
        <f>('underlying numbers'!V141-'underlying numbers'!W141)*'numbers and coverage by AT'!$C$3+'underlying numbers'!W141</f>
        <v>4238.4000420000002</v>
      </c>
      <c r="X141" s="1">
        <f>'underlying numbers'!X141+('underlying numbers'!W141-'underlying numbers'!X141)*'numbers and coverage by AT'!$C$4</f>
        <v>3677.4999299999999</v>
      </c>
      <c r="Y141" s="1">
        <v>4687</v>
      </c>
      <c r="Z141" s="1">
        <f>('underlying numbers'!Y141-'underlying numbers'!Z141)*'numbers and coverage by AT'!$C$3+'underlying numbers'!Z141</f>
        <v>4358.7000224000003</v>
      </c>
      <c r="AA141" s="1">
        <f>'underlying numbers'!AA141+('underlying numbers'!Z141-'underlying numbers'!AA141)*'numbers and coverage by AT'!$C$4</f>
        <v>3921.0000747499998</v>
      </c>
      <c r="AB141" s="1">
        <v>4762</v>
      </c>
      <c r="AC141" s="1">
        <f>('underlying numbers'!AB141-'underlying numbers'!AC141)*'numbers and coverage by AT'!$C$3+'underlying numbers'!AC141</f>
        <v>4419.6998207999995</v>
      </c>
      <c r="AD141" s="1">
        <f>'underlying numbers'!AD141+('underlying numbers'!AC141-'underlying numbers'!AD141)*'numbers and coverage by AT'!$C$4</f>
        <v>3923.4998969999997</v>
      </c>
      <c r="AE141" s="1">
        <v>5036</v>
      </c>
      <c r="AF141" s="1">
        <f>('underlying numbers'!AE141-'underlying numbers'!AF141)*'numbers and coverage by AT'!$C$3+'underlying numbers'!AF141</f>
        <v>4677.5999664000001</v>
      </c>
      <c r="AG141" s="1">
        <f>'underlying numbers'!AG141+('underlying numbers'!AF141-'underlying numbers'!AG141)*'numbers and coverage by AT'!$C$4</f>
        <v>4103.0001721999997</v>
      </c>
    </row>
    <row r="142" spans="1:33" x14ac:dyDescent="0.25">
      <c r="A142" t="s">
        <v>292</v>
      </c>
      <c r="B142" t="s">
        <v>293</v>
      </c>
      <c r="C142" t="s">
        <v>285</v>
      </c>
      <c r="D142" s="1">
        <v>3611</v>
      </c>
      <c r="E142" s="1">
        <f>('underlying numbers'!D142-'underlying numbers'!E142)*'numbers and coverage by AT'!$C$3+'underlying numbers'!E142</f>
        <v>3054.9059999999999</v>
      </c>
      <c r="F142" s="1">
        <f>'underlying numbers'!F142+('underlying numbers'!E142-'underlying numbers'!F142)*'numbers and coverage by AT'!$C$4</f>
        <v>2309.2345</v>
      </c>
      <c r="G142" s="1">
        <v>3643</v>
      </c>
      <c r="H142" s="1">
        <f>('underlying numbers'!G142-'underlying numbers'!H142)*'numbers and coverage by AT'!$C$3+'underlying numbers'!H142</f>
        <v>2906.0210999999999</v>
      </c>
      <c r="I142" s="1">
        <f>'underlying numbers'!I142+('underlying numbers'!H142-'underlying numbers'!I142)*'numbers and coverage by AT'!$C$4</f>
        <v>2163.942</v>
      </c>
      <c r="J142" s="1">
        <v>3542</v>
      </c>
      <c r="K142" s="1">
        <f>('underlying numbers'!J142-'underlying numbers'!K142)*'numbers and coverage by AT'!$C$3+'underlying numbers'!K142</f>
        <v>2870.0825999999997</v>
      </c>
      <c r="L142" s="1">
        <f>'underlying numbers'!L142+('underlying numbers'!K142-'underlying numbers'!L142)*'numbers and coverage by AT'!$C$4</f>
        <v>2111.0320000000002</v>
      </c>
      <c r="M142" s="1">
        <v>3392</v>
      </c>
      <c r="N142" s="1">
        <f>('underlying numbers'!M142-'underlying numbers'!N142)*'numbers and coverage by AT'!$C$3+'underlying numbers'!N142</f>
        <v>2748.5376000000001</v>
      </c>
      <c r="O142" s="1">
        <f>'underlying numbers'!O142+('underlying numbers'!N142-'underlying numbers'!O142)*'numbers and coverage by AT'!$C$4</f>
        <v>2043.6799999999998</v>
      </c>
      <c r="P142" s="1">
        <v>3552</v>
      </c>
      <c r="Q142" s="1">
        <f>('underlying numbers'!P142-'underlying numbers'!Q142)*'numbers and coverage by AT'!$C$3+'underlying numbers'!Q142</f>
        <v>2819.7999551999997</v>
      </c>
      <c r="R142" s="1">
        <f>'underlying numbers'!R142+('underlying numbers'!Q142-'underlying numbers'!R142)*'numbers and coverage by AT'!$C$4</f>
        <v>2041.5001007999999</v>
      </c>
      <c r="S142" s="8">
        <v>3504</v>
      </c>
      <c r="T142" s="1">
        <f>('underlying numbers'!S142-'underlying numbers'!T142)*'numbers and coverage by AT'!$C$3+'underlying numbers'!T142</f>
        <v>2759.2</v>
      </c>
      <c r="U142" s="1">
        <f>'underlying numbers'!U142+('underlying numbers'!T142-'underlying numbers'!U142)*'numbers and coverage by AT'!$C$4</f>
        <v>2032</v>
      </c>
      <c r="V142" s="1">
        <v>3840</v>
      </c>
      <c r="W142" s="1">
        <f>('underlying numbers'!V142-'underlying numbers'!W142)*'numbers and coverage by AT'!$C$3+'underlying numbers'!W142</f>
        <v>3378</v>
      </c>
      <c r="X142" s="1">
        <f>'underlying numbers'!X142+('underlying numbers'!W142-'underlying numbers'!X142)*'numbers and coverage by AT'!$C$4</f>
        <v>2802</v>
      </c>
      <c r="Y142" s="1">
        <v>3893</v>
      </c>
      <c r="Z142" s="1">
        <f>('underlying numbers'!Y142-'underlying numbers'!Z142)*'numbers and coverage by AT'!$C$3+'underlying numbers'!Z142</f>
        <v>3587.0998947200001</v>
      </c>
      <c r="AA142" s="1">
        <f>'underlying numbers'!AA142+('underlying numbers'!Z142-'underlying numbers'!AA142)*'numbers and coverage by AT'!$C$4</f>
        <v>3142.9999244999999</v>
      </c>
      <c r="AB142" s="1">
        <v>4119</v>
      </c>
      <c r="AC142" s="1">
        <f>('underlying numbers'!AB142-'underlying numbers'!AC142)*'numbers and coverage by AT'!$C$3+'underlying numbers'!AC142</f>
        <v>3788.6000580299997</v>
      </c>
      <c r="AD142" s="1">
        <f>'underlying numbers'!AD142+('underlying numbers'!AC142-'underlying numbers'!AD142)*'numbers and coverage by AT'!$C$4</f>
        <v>3372.0001966499995</v>
      </c>
      <c r="AE142" s="1">
        <v>4132</v>
      </c>
      <c r="AF142" s="1">
        <f>('underlying numbers'!AE142-'underlying numbers'!AF142)*'numbers and coverage by AT'!$C$3+'underlying numbers'!AF142</f>
        <v>3776.3999560399998</v>
      </c>
      <c r="AG142" s="1">
        <f>'underlying numbers'!AG142+('underlying numbers'!AF142-'underlying numbers'!AG142)*'numbers and coverage by AT'!$C$4</f>
        <v>3388.9998747999998</v>
      </c>
    </row>
    <row r="143" spans="1:33" x14ac:dyDescent="0.25">
      <c r="A143" t="s">
        <v>294</v>
      </c>
      <c r="B143" t="s">
        <v>295</v>
      </c>
      <c r="C143" t="s">
        <v>285</v>
      </c>
      <c r="D143" s="1">
        <v>3464</v>
      </c>
      <c r="E143" s="1">
        <f>('underlying numbers'!D143-'underlying numbers'!E143)*'numbers and coverage by AT'!$C$3+'underlying numbers'!E143</f>
        <v>2901.4463999999998</v>
      </c>
      <c r="F143" s="1">
        <f>'underlying numbers'!F143+('underlying numbers'!E143-'underlying numbers'!F143)*'numbers and coverage by AT'!$C$4</f>
        <v>2222.1559999999999</v>
      </c>
      <c r="G143" s="1">
        <v>3189</v>
      </c>
      <c r="H143" s="1">
        <f>('underlying numbers'!G143-'underlying numbers'!H143)*'numbers and coverage by AT'!$C$3+'underlying numbers'!H143</f>
        <v>2662.1772000000001</v>
      </c>
      <c r="I143" s="1">
        <f>'underlying numbers'!I143+('underlying numbers'!H143-'underlying numbers'!I143)*'numbers and coverage by AT'!$C$4</f>
        <v>2103.1455000000001</v>
      </c>
      <c r="J143" s="1">
        <v>3290</v>
      </c>
      <c r="K143" s="1">
        <f>('underlying numbers'!J143-'underlying numbers'!K143)*'numbers and coverage by AT'!$C$3+'underlying numbers'!K143</f>
        <v>2758.0070000000001</v>
      </c>
      <c r="L143" s="1">
        <f>'underlying numbers'!L143+('underlying numbers'!K143-'underlying numbers'!L143)*'numbers and coverage by AT'!$C$4</f>
        <v>2054.605</v>
      </c>
      <c r="M143" s="1">
        <v>3226</v>
      </c>
      <c r="N143" s="1">
        <f>('underlying numbers'!M143-'underlying numbers'!N143)*'numbers and coverage by AT'!$C$3+'underlying numbers'!N143</f>
        <v>2681.7737999999999</v>
      </c>
      <c r="O143" s="1">
        <f>'underlying numbers'!O143+('underlying numbers'!N143-'underlying numbers'!O143)*'numbers and coverage by AT'!$C$4</f>
        <v>2033.9929999999999</v>
      </c>
      <c r="P143" s="1">
        <v>2450</v>
      </c>
      <c r="Q143" s="1">
        <f>('underlying numbers'!P143-'underlying numbers'!Q143)*'numbers and coverage by AT'!$C$3+'underlying numbers'!Q143</f>
        <v>1903.2998459999999</v>
      </c>
      <c r="R143" s="1">
        <f>'underlying numbers'!R143+('underlying numbers'!Q143-'underlying numbers'!R143)*'numbers and coverage by AT'!$C$4</f>
        <v>1408.499855</v>
      </c>
      <c r="S143" s="1">
        <v>3711</v>
      </c>
      <c r="T143" s="1">
        <f>('underlying numbers'!S143-'underlying numbers'!T143)*'numbers and coverage by AT'!$C$3+'underlying numbers'!T143</f>
        <v>3005.3999972699999</v>
      </c>
      <c r="U143" s="1">
        <f>'underlying numbers'!U143+('underlying numbers'!T143-'underlying numbers'!U143)*'numbers and coverage by AT'!$C$4</f>
        <v>2305.9999993500001</v>
      </c>
      <c r="V143" s="1">
        <v>3785</v>
      </c>
      <c r="W143" s="1">
        <f>('underlying numbers'!V143-'underlying numbers'!W143)*'numbers and coverage by AT'!$C$3+'underlying numbers'!W143</f>
        <v>3175.99997235</v>
      </c>
      <c r="X143" s="1">
        <f>'underlying numbers'!X143+('underlying numbers'!W143-'underlying numbers'!X143)*'numbers and coverage by AT'!$C$4</f>
        <v>2491.4999062500001</v>
      </c>
      <c r="Y143" s="1">
        <v>3792</v>
      </c>
      <c r="Z143" s="1">
        <f>('underlying numbers'!Y143-'underlying numbers'!Z143)*'numbers and coverage by AT'!$C$3+'underlying numbers'!Z143</f>
        <v>3358.0000257599995</v>
      </c>
      <c r="AA143" s="1">
        <f>'underlying numbers'!AA143+('underlying numbers'!Z143-'underlying numbers'!AA143)*'numbers and coverage by AT'!$C$4</f>
        <v>2875.4999544000002</v>
      </c>
      <c r="AB143" s="1">
        <v>3889</v>
      </c>
      <c r="AC143" s="1">
        <f>('underlying numbers'!AB143-'underlying numbers'!AC143)*'numbers and coverage by AT'!$C$3+'underlying numbers'!AC143</f>
        <v>3445.9002125900001</v>
      </c>
      <c r="AD143" s="1">
        <f>'underlying numbers'!AD143+('underlying numbers'!AC143-'underlying numbers'!AD143)*'numbers and coverage by AT'!$C$4</f>
        <v>2968.5001451999997</v>
      </c>
      <c r="AE143" s="1">
        <v>4192</v>
      </c>
      <c r="AF143" s="1">
        <f>('underlying numbers'!AE143-'underlying numbers'!AF143)*'numbers and coverage by AT'!$C$3+'underlying numbers'!AF143</f>
        <v>3776.1999216000004</v>
      </c>
      <c r="AG143" s="1">
        <f>'underlying numbers'!AG143+('underlying numbers'!AF143-'underlying numbers'!AG143)*'numbers and coverage by AT'!$C$4</f>
        <v>3295.4999280000002</v>
      </c>
    </row>
    <row r="144" spans="1:33" x14ac:dyDescent="0.25">
      <c r="A144" t="s">
        <v>296</v>
      </c>
      <c r="B144" t="s">
        <v>297</v>
      </c>
      <c r="C144" t="s">
        <v>285</v>
      </c>
      <c r="D144" s="1">
        <v>3374</v>
      </c>
      <c r="E144" s="1">
        <f>('underlying numbers'!D144-'underlying numbers'!E144)*'numbers and coverage by AT'!$C$3+'underlying numbers'!E144</f>
        <v>2814.2534000000001</v>
      </c>
      <c r="F144" s="1">
        <f>'underlying numbers'!F144+('underlying numbers'!E144-'underlying numbers'!F144)*'numbers and coverage by AT'!$C$4</f>
        <v>2103.6889999999999</v>
      </c>
      <c r="G144" s="1">
        <v>3177</v>
      </c>
      <c r="H144" s="1">
        <f>('underlying numbers'!G144-'underlying numbers'!H144)*'numbers and coverage by AT'!$C$3+'underlying numbers'!H144</f>
        <v>2574.3231000000001</v>
      </c>
      <c r="I144" s="1">
        <f>'underlying numbers'!I144+('underlying numbers'!H144-'underlying numbers'!I144)*'numbers and coverage by AT'!$C$4</f>
        <v>1906.1999999999998</v>
      </c>
      <c r="J144" s="1">
        <v>3397</v>
      </c>
      <c r="K144" s="1">
        <f>('underlying numbers'!J144-'underlying numbers'!K144)*'numbers and coverage by AT'!$C$3+'underlying numbers'!K144</f>
        <v>2733.5659000000001</v>
      </c>
      <c r="L144" s="1">
        <f>'underlying numbers'!L144+('underlying numbers'!K144-'underlying numbers'!L144)*'numbers and coverage by AT'!$C$4</f>
        <v>1949.8780000000002</v>
      </c>
      <c r="M144" s="1">
        <v>3155</v>
      </c>
      <c r="N144" s="1">
        <f>('underlying numbers'!M144-'underlying numbers'!N144)*'numbers and coverage by AT'!$C$3+'underlying numbers'!N144</f>
        <v>2563.1219999999998</v>
      </c>
      <c r="O144" s="1">
        <f>'underlying numbers'!O144+('underlying numbers'!N144-'underlying numbers'!O144)*'numbers and coverage by AT'!$C$4</f>
        <v>1893</v>
      </c>
      <c r="P144" s="1">
        <v>3112</v>
      </c>
      <c r="Q144" s="1">
        <f>('underlying numbers'!P144-'underlying numbers'!Q144)*'numbers and coverage by AT'!$C$3+'underlying numbers'!Q144</f>
        <v>2474.9998964000001</v>
      </c>
      <c r="R144" s="1">
        <f>'underlying numbers'!R144+('underlying numbers'!Q144-'underlying numbers'!R144)*'numbers and coverage by AT'!$C$4</f>
        <v>1845.9999668</v>
      </c>
      <c r="S144" s="1">
        <v>3309</v>
      </c>
      <c r="T144" s="1">
        <f>('underlying numbers'!S144-'underlying numbers'!T144)*'numbers and coverage by AT'!$C$3+'underlying numbers'!T144</f>
        <v>2548.1000826</v>
      </c>
      <c r="U144" s="1">
        <f>'underlying numbers'!U144+('underlying numbers'!T144-'underlying numbers'!U144)*'numbers and coverage by AT'!$C$4</f>
        <v>1850.0000217000002</v>
      </c>
      <c r="V144" s="1">
        <v>3736</v>
      </c>
      <c r="W144" s="1">
        <f>('underlying numbers'!V144-'underlying numbers'!W144)*'numbers and coverage by AT'!$C$3+'underlying numbers'!W144</f>
        <v>3187.9001075199999</v>
      </c>
      <c r="X144" s="1">
        <f>'underlying numbers'!X144+('underlying numbers'!W144-'underlying numbers'!X144)*'numbers and coverage by AT'!$C$4</f>
        <v>2436.0001447999998</v>
      </c>
      <c r="Y144" s="1">
        <v>3932</v>
      </c>
      <c r="Z144" s="1">
        <f>('underlying numbers'!Y144-'underlying numbers'!Z144)*'numbers and coverage by AT'!$C$3+'underlying numbers'!Z144</f>
        <v>3523.9000005599996</v>
      </c>
      <c r="AA144" s="1">
        <f>'underlying numbers'!AA144+('underlying numbers'!Z144-'underlying numbers'!AA144)*'numbers and coverage by AT'!$C$4</f>
        <v>2891.9999585999999</v>
      </c>
      <c r="AB144" s="1">
        <v>4201</v>
      </c>
      <c r="AC144" s="1">
        <f>('underlying numbers'!AB144-'underlying numbers'!AC144)*'numbers and coverage by AT'!$C$3+'underlying numbers'!AC144</f>
        <v>3769.09997914</v>
      </c>
      <c r="AD144" s="1">
        <f>'underlying numbers'!AD144+('underlying numbers'!AC144-'underlying numbers'!AD144)*'numbers and coverage by AT'!$C$4</f>
        <v>3173.4998853500001</v>
      </c>
      <c r="AE144" s="1">
        <v>4270</v>
      </c>
      <c r="AF144" s="1">
        <f>('underlying numbers'!AE144-'underlying numbers'!AF144)*'numbers and coverage by AT'!$C$3+'underlying numbers'!AF144</f>
        <v>3871.7002071999996</v>
      </c>
      <c r="AG144" s="1">
        <f>'underlying numbers'!AG144+('underlying numbers'!AF144-'underlying numbers'!AG144)*'numbers and coverage by AT'!$C$4</f>
        <v>3339.5001745</v>
      </c>
    </row>
    <row r="145" spans="1:33" x14ac:dyDescent="0.25">
      <c r="A145" t="s">
        <v>298</v>
      </c>
      <c r="B145" t="s">
        <v>299</v>
      </c>
      <c r="C145" t="s">
        <v>285</v>
      </c>
      <c r="D145" s="1">
        <v>2749</v>
      </c>
      <c r="E145" s="1">
        <f>('underlying numbers'!D145-'underlying numbers'!E145)*'numbers and coverage by AT'!$C$3+'underlying numbers'!E145</f>
        <v>2339.1241</v>
      </c>
      <c r="F145" s="1">
        <f>'underlying numbers'!F145+('underlying numbers'!E145-'underlying numbers'!F145)*'numbers and coverage by AT'!$C$4</f>
        <v>1768.9815000000001</v>
      </c>
      <c r="G145" s="1">
        <v>2740</v>
      </c>
      <c r="H145" s="1">
        <f>('underlying numbers'!G145-'underlying numbers'!H145)*'numbers and coverage by AT'!$C$3+'underlying numbers'!H145</f>
        <v>2373.6620000000003</v>
      </c>
      <c r="I145" s="1">
        <f>'underlying numbers'!I145+('underlying numbers'!H145-'underlying numbers'!I145)*'numbers and coverage by AT'!$C$4</f>
        <v>1846.7600000000002</v>
      </c>
      <c r="J145" s="1">
        <v>3170</v>
      </c>
      <c r="K145" s="1">
        <f>('underlying numbers'!J145-'underlying numbers'!K145)*'numbers and coverage by AT'!$C$3+'underlying numbers'!K145</f>
        <v>2506.5190000000002</v>
      </c>
      <c r="L145" s="1">
        <f>'underlying numbers'!L145+('underlying numbers'!K145-'underlying numbers'!L145)*'numbers and coverage by AT'!$C$4</f>
        <v>1930.5300000000002</v>
      </c>
      <c r="M145" s="1">
        <v>3288</v>
      </c>
      <c r="N145" s="1">
        <f>('underlying numbers'!M145-'underlying numbers'!N145)*'numbers and coverage by AT'!$C$3+'underlying numbers'!N145</f>
        <v>2498.5511999999999</v>
      </c>
      <c r="O145" s="1">
        <f>'underlying numbers'!O145+('underlying numbers'!N145-'underlying numbers'!O145)*'numbers and coverage by AT'!$C$4</f>
        <v>1920.192</v>
      </c>
      <c r="P145" s="1">
        <v>3420</v>
      </c>
      <c r="Q145" s="1">
        <f>('underlying numbers'!P145-'underlying numbers'!Q145)*'numbers and coverage by AT'!$C$3+'underlying numbers'!Q145</f>
        <v>2524.7000195999999</v>
      </c>
      <c r="R145" s="1">
        <f>'underlying numbers'!R145+('underlying numbers'!Q145-'underlying numbers'!R145)*'numbers and coverage by AT'!$C$4</f>
        <v>1925.00001</v>
      </c>
      <c r="S145" s="1">
        <v>3507</v>
      </c>
      <c r="T145" s="1">
        <f>('underlying numbers'!S145-'underlying numbers'!T145)*'numbers and coverage by AT'!$C$3+'underlying numbers'!T145</f>
        <v>2669.0999147400003</v>
      </c>
      <c r="U145" s="1">
        <f>'underlying numbers'!U145+('underlying numbers'!T145-'underlying numbers'!U145)*'numbers and coverage by AT'!$C$4</f>
        <v>1985.9998966500002</v>
      </c>
      <c r="V145" s="1">
        <v>3462</v>
      </c>
      <c r="W145" s="1">
        <f>('underlying numbers'!V145-'underlying numbers'!W145)*'numbers and coverage by AT'!$C$3+'underlying numbers'!W145</f>
        <v>3032.89995198</v>
      </c>
      <c r="X145" s="1">
        <f>'underlying numbers'!X145+('underlying numbers'!W145-'underlying numbers'!X145)*'numbers and coverage by AT'!$C$4</f>
        <v>2660.5000898999997</v>
      </c>
      <c r="Y145" s="1">
        <v>3522</v>
      </c>
      <c r="Z145" s="1">
        <f>('underlying numbers'!Y145-'underlying numbers'!Z145)*'numbers and coverage by AT'!$C$3+'underlying numbers'!Z145</f>
        <v>3237.8000288399999</v>
      </c>
      <c r="AA145" s="1">
        <f>'underlying numbers'!AA145+('underlying numbers'!Z145-'underlying numbers'!AA145)*'numbers and coverage by AT'!$C$4</f>
        <v>2940.0000659999996</v>
      </c>
      <c r="AB145" s="1">
        <v>4068</v>
      </c>
      <c r="AC145" s="1">
        <f>('underlying numbers'!AB145-'underlying numbers'!AC145)*'numbers and coverage by AT'!$C$3+'underlying numbers'!AC145</f>
        <v>3845.3999756399999</v>
      </c>
      <c r="AD145" s="1">
        <f>'underlying numbers'!AD145+('underlying numbers'!AC145-'underlying numbers'!AD145)*'numbers and coverage by AT'!$C$4</f>
        <v>3637.5000353999999</v>
      </c>
      <c r="AE145" s="1">
        <v>4364</v>
      </c>
      <c r="AF145" s="1">
        <f>('underlying numbers'!AE145-'underlying numbers'!AF145)*'numbers and coverage by AT'!$C$3+'underlying numbers'!AF145</f>
        <v>4008.3998964000002</v>
      </c>
      <c r="AG145" s="1">
        <f>'underlying numbers'!AG145+('underlying numbers'!AF145-'underlying numbers'!AG145)*'numbers and coverage by AT'!$C$4</f>
        <v>3666.0000200000004</v>
      </c>
    </row>
    <row r="146" spans="1:33" x14ac:dyDescent="0.25">
      <c r="A146" t="s">
        <v>300</v>
      </c>
      <c r="B146" t="s">
        <v>301</v>
      </c>
      <c r="C146" t="s">
        <v>285</v>
      </c>
      <c r="D146" s="1">
        <v>1919</v>
      </c>
      <c r="E146" s="1">
        <f>('underlying numbers'!D146-'underlying numbers'!E146)*'numbers and coverage by AT'!$C$3+'underlying numbers'!E146</f>
        <v>1706.7586000000001</v>
      </c>
      <c r="F146" s="1">
        <f>'underlying numbers'!F146+('underlying numbers'!E146-'underlying numbers'!F146)*'numbers and coverage by AT'!$C$4</f>
        <v>1318.3530000000001</v>
      </c>
      <c r="G146" s="1">
        <v>1993</v>
      </c>
      <c r="H146" s="1">
        <f>('underlying numbers'!G146-'underlying numbers'!H146)*'numbers and coverage by AT'!$C$3+'underlying numbers'!H146</f>
        <v>1765.5987</v>
      </c>
      <c r="I146" s="1">
        <f>'underlying numbers'!I146+('underlying numbers'!H146-'underlying numbers'!I146)*'numbers and coverage by AT'!$C$4</f>
        <v>1412.0404999999998</v>
      </c>
      <c r="J146" s="1">
        <v>2123</v>
      </c>
      <c r="K146" s="1">
        <f>('underlying numbers'!J146-'underlying numbers'!K146)*'numbers and coverage by AT'!$C$3+'underlying numbers'!K146</f>
        <v>1788.6275000000001</v>
      </c>
      <c r="L146" s="1">
        <f>'underlying numbers'!L146+('underlying numbers'!K146-'underlying numbers'!L146)*'numbers and coverage by AT'!$C$4</f>
        <v>1471.239</v>
      </c>
      <c r="M146" s="1">
        <v>2121</v>
      </c>
      <c r="N146" s="1">
        <f>('underlying numbers'!M146-'underlying numbers'!N146)*'numbers and coverage by AT'!$C$3+'underlying numbers'!N146</f>
        <v>1778.0343</v>
      </c>
      <c r="O146" s="1">
        <f>'underlying numbers'!O146+('underlying numbers'!N146-'underlying numbers'!O146)*'numbers and coverage by AT'!$C$4</f>
        <v>1495.3049999999998</v>
      </c>
      <c r="P146" s="1">
        <v>2005</v>
      </c>
      <c r="Q146" s="1">
        <f>('underlying numbers'!P146-'underlying numbers'!Q146)*'numbers and coverage by AT'!$C$3+'underlying numbers'!Q146</f>
        <v>1626.9999765499999</v>
      </c>
      <c r="R146" s="1">
        <f>'underlying numbers'!R146+('underlying numbers'!Q146-'underlying numbers'!R146)*'numbers and coverage by AT'!$C$4</f>
        <v>1347.0000022499999</v>
      </c>
      <c r="S146" s="1">
        <v>2477</v>
      </c>
      <c r="T146" s="1">
        <f>('underlying numbers'!S146-'underlying numbers'!T146)*'numbers and coverage by AT'!$C$3+'underlying numbers'!T146</f>
        <v>2010.1000895300001</v>
      </c>
      <c r="U146" s="1">
        <f>'underlying numbers'!U146+('underlying numbers'!T146-'underlying numbers'!U146)*'numbers and coverage by AT'!$C$4</f>
        <v>1663.0000858999999</v>
      </c>
      <c r="V146" s="1">
        <v>2728</v>
      </c>
      <c r="W146" s="1">
        <f>('underlying numbers'!V146-'underlying numbers'!W146)*'numbers and coverage by AT'!$C$3+'underlying numbers'!W146</f>
        <v>2277.1999999999998</v>
      </c>
      <c r="X146" s="1">
        <f>'underlying numbers'!X146+('underlying numbers'!W146-'underlying numbers'!X146)*'numbers and coverage by AT'!$C$4</f>
        <v>1871</v>
      </c>
      <c r="Y146" s="1">
        <v>2634</v>
      </c>
      <c r="Z146" s="1">
        <f>('underlying numbers'!Y146-'underlying numbers'!Z146)*'numbers and coverage by AT'!$C$3+'underlying numbers'!Z146</f>
        <v>2370.8001313200002</v>
      </c>
      <c r="AA146" s="1">
        <f>'underlying numbers'!AA146+('underlying numbers'!Z146-'underlying numbers'!AA146)*'numbers and coverage by AT'!$C$4</f>
        <v>2113.5001329000002</v>
      </c>
      <c r="AB146" s="1">
        <v>2714</v>
      </c>
      <c r="AC146" s="1">
        <f>('underlying numbers'!AB146-'underlying numbers'!AC146)*'numbers and coverage by AT'!$C$3+'underlying numbers'!AC146</f>
        <v>2428.4000263200001</v>
      </c>
      <c r="AD146" s="1">
        <f>'underlying numbers'!AD146+('underlying numbers'!AC146-'underlying numbers'!AD146)*'numbers and coverage by AT'!$C$4</f>
        <v>2180.9999826000003</v>
      </c>
      <c r="AE146" s="1">
        <v>2901</v>
      </c>
      <c r="AF146" s="1">
        <f>('underlying numbers'!AE146-'underlying numbers'!AF146)*'numbers and coverage by AT'!$C$3+'underlying numbers'!AF146</f>
        <v>2681.2000780500002</v>
      </c>
      <c r="AG146" s="1">
        <f>'underlying numbers'!AG146+('underlying numbers'!AF146-'underlying numbers'!AG146)*'numbers and coverage by AT'!$C$4</f>
        <v>2445.0000778500003</v>
      </c>
    </row>
    <row r="147" spans="1:33" x14ac:dyDescent="0.25">
      <c r="A147" t="s">
        <v>302</v>
      </c>
      <c r="B147" t="s">
        <v>303</v>
      </c>
      <c r="C147" t="s">
        <v>285</v>
      </c>
      <c r="D147" s="1">
        <v>4129</v>
      </c>
      <c r="E147" s="1">
        <f>('underlying numbers'!D147-'underlying numbers'!E147)*'numbers and coverage by AT'!$C$3+'underlying numbers'!E147</f>
        <v>3591.4041999999999</v>
      </c>
      <c r="F147" s="1">
        <f>'underlying numbers'!F147+('underlying numbers'!E147-'underlying numbers'!F147)*'numbers and coverage by AT'!$C$4</f>
        <v>2735.4624999999996</v>
      </c>
      <c r="G147" s="1">
        <v>3886</v>
      </c>
      <c r="H147" s="1">
        <f>('underlying numbers'!G147-'underlying numbers'!H147)*'numbers and coverage by AT'!$C$3+'underlying numbers'!H147</f>
        <v>3377.3226</v>
      </c>
      <c r="I147" s="1">
        <f>'underlying numbers'!I147+('underlying numbers'!H147-'underlying numbers'!I147)*'numbers and coverage by AT'!$C$4</f>
        <v>2696.884</v>
      </c>
      <c r="J147" s="1">
        <v>4209</v>
      </c>
      <c r="K147" s="1">
        <f>('underlying numbers'!J147-'underlying numbers'!K147)*'numbers and coverage by AT'!$C$3+'underlying numbers'!K147</f>
        <v>3655.0956000000001</v>
      </c>
      <c r="L147" s="1">
        <f>'underlying numbers'!L147+('underlying numbers'!K147-'underlying numbers'!L147)*'numbers and coverage by AT'!$C$4</f>
        <v>3097.8240000000001</v>
      </c>
      <c r="M147" s="1">
        <v>4181</v>
      </c>
      <c r="N147" s="1">
        <f>('underlying numbers'!M147-'underlying numbers'!N147)*'numbers and coverage by AT'!$C$3+'underlying numbers'!N147</f>
        <v>3519.5657999999999</v>
      </c>
      <c r="O147" s="1">
        <f>'underlying numbers'!O147+('underlying numbers'!N147-'underlying numbers'!O147)*'numbers and coverage by AT'!$C$4</f>
        <v>2953.8765000000003</v>
      </c>
      <c r="P147" s="1">
        <v>4302</v>
      </c>
      <c r="Q147" s="1">
        <f>('underlying numbers'!P147-'underlying numbers'!Q147)*'numbers and coverage by AT'!$C$3+'underlying numbers'!Q147</f>
        <v>3612.50021952</v>
      </c>
      <c r="R147" s="1">
        <f>'underlying numbers'!R147+('underlying numbers'!Q147-'underlying numbers'!R147)*'numbers and coverage by AT'!$C$4</f>
        <v>3120.0001181999996</v>
      </c>
      <c r="S147" s="1">
        <v>4081</v>
      </c>
      <c r="T147" s="1">
        <f>('underlying numbers'!S147-'underlying numbers'!T147)*'numbers and coverage by AT'!$C$3+'underlying numbers'!T147</f>
        <v>3439.0997956700003</v>
      </c>
      <c r="U147" s="1">
        <f>'underlying numbers'!U147+('underlying numbers'!T147-'underlying numbers'!U147)*'numbers and coverage by AT'!$C$4</f>
        <v>2978.9998161000003</v>
      </c>
      <c r="V147" s="1">
        <v>5228</v>
      </c>
      <c r="W147" s="1">
        <f>('underlying numbers'!V147-'underlying numbers'!W147)*'numbers and coverage by AT'!$C$3+'underlying numbers'!W147</f>
        <v>4707.8998437600003</v>
      </c>
      <c r="X147" s="1">
        <f>'underlying numbers'!X147+('underlying numbers'!W147-'underlying numbers'!X147)*'numbers and coverage by AT'!$C$4</f>
        <v>4305.9998532</v>
      </c>
      <c r="Y147" s="1">
        <v>5027</v>
      </c>
      <c r="Z147" s="1">
        <f>('underlying numbers'!Y147-'underlying numbers'!Z147)*'numbers and coverage by AT'!$C$3+'underlying numbers'!Z147</f>
        <v>4622.4000450100002</v>
      </c>
      <c r="AA147" s="1">
        <f>'underlying numbers'!AA147+('underlying numbers'!Z147-'underlying numbers'!AA147)*'numbers and coverage by AT'!$C$4</f>
        <v>4270.0001564000004</v>
      </c>
      <c r="AB147" s="1">
        <v>5231</v>
      </c>
      <c r="AC147" s="1">
        <f>('underlying numbers'!AB147-'underlying numbers'!AC147)*'numbers and coverage by AT'!$C$3+'underlying numbers'!AC147</f>
        <v>4787.1997629799998</v>
      </c>
      <c r="AD147" s="1">
        <f>'underlying numbers'!AD147+('underlying numbers'!AC147-'underlying numbers'!AD147)*'numbers and coverage by AT'!$C$4</f>
        <v>4384.9997858000006</v>
      </c>
      <c r="AE147" s="1">
        <v>5499</v>
      </c>
      <c r="AF147" s="1">
        <f>('underlying numbers'!AE147-'underlying numbers'!AF147)*'numbers and coverage by AT'!$C$3+'underlying numbers'!AF147</f>
        <v>4942.5001551899995</v>
      </c>
      <c r="AG147" s="1">
        <f>'underlying numbers'!AG147+('underlying numbers'!AF147-'underlying numbers'!AG147)*'numbers and coverage by AT'!$C$4</f>
        <v>4468.5000476999994</v>
      </c>
    </row>
    <row r="148" spans="1:33" x14ac:dyDescent="0.25">
      <c r="A148" t="s">
        <v>304</v>
      </c>
      <c r="B148" t="s">
        <v>305</v>
      </c>
      <c r="C148" t="s">
        <v>285</v>
      </c>
      <c r="D148" s="1">
        <v>2923</v>
      </c>
      <c r="E148" s="1">
        <f>('underlying numbers'!D148-'underlying numbers'!E148)*'numbers and coverage by AT'!$C$3+'underlying numbers'!E148</f>
        <v>2026.8081999999999</v>
      </c>
      <c r="F148" s="1">
        <f>'underlying numbers'!F148+('underlying numbers'!E148-'underlying numbers'!F148)*'numbers and coverage by AT'!$C$4</f>
        <v>1622.2650000000001</v>
      </c>
      <c r="G148" s="1">
        <v>2320</v>
      </c>
      <c r="H148" s="1">
        <f>('underlying numbers'!G148-'underlying numbers'!H148)*'numbers and coverage by AT'!$C$3+'underlying numbers'!H148</f>
        <v>1969.2160000000001</v>
      </c>
      <c r="I148" s="1">
        <f>'underlying numbers'!I148+('underlying numbers'!H148-'underlying numbers'!I148)*'numbers and coverage by AT'!$C$4</f>
        <v>1597.3200000000002</v>
      </c>
      <c r="J148" s="1">
        <v>2202</v>
      </c>
      <c r="K148" s="1">
        <f>('underlying numbers'!J148-'underlying numbers'!K148)*'numbers and coverage by AT'!$C$3+'underlying numbers'!K148</f>
        <v>1842.8537999999999</v>
      </c>
      <c r="L148" s="1">
        <f>'underlying numbers'!L148+('underlying numbers'!K148-'underlying numbers'!L148)*'numbers and coverage by AT'!$C$4</f>
        <v>1517.1779999999999</v>
      </c>
      <c r="M148" s="1">
        <v>2696</v>
      </c>
      <c r="N148" s="1">
        <f>('underlying numbers'!M148-'underlying numbers'!N148)*'numbers and coverage by AT'!$C$3+'underlying numbers'!N148</f>
        <v>2093.9832000000001</v>
      </c>
      <c r="O148" s="1">
        <f>'underlying numbers'!O148+('underlying numbers'!N148-'underlying numbers'!O148)*'numbers and coverage by AT'!$C$4</f>
        <v>1600.076</v>
      </c>
      <c r="P148" s="1">
        <v>2593</v>
      </c>
      <c r="Q148" s="1">
        <f>('underlying numbers'!P148-'underlying numbers'!Q148)*'numbers and coverage by AT'!$C$3+'underlying numbers'!Q148</f>
        <v>2056.8000384299999</v>
      </c>
      <c r="R148" s="1">
        <f>'underlying numbers'!R148+('underlying numbers'!Q148-'underlying numbers'!R148)*'numbers and coverage by AT'!$C$4</f>
        <v>1567.5000049499999</v>
      </c>
      <c r="S148" s="1">
        <v>2569</v>
      </c>
      <c r="T148" s="1">
        <f>('underlying numbers'!S148-'underlying numbers'!T148)*'numbers and coverage by AT'!$C$3+'underlying numbers'!T148</f>
        <v>2078.3000369600004</v>
      </c>
      <c r="U148" s="1">
        <f>'underlying numbers'!U148+('underlying numbers'!T148-'underlying numbers'!U148)*'numbers and coverage by AT'!$C$4</f>
        <v>1591.5001242000003</v>
      </c>
      <c r="V148" s="1">
        <v>2692</v>
      </c>
      <c r="W148" s="1">
        <f>('underlying numbers'!V148-'underlying numbers'!W148)*'numbers and coverage by AT'!$C$3+'underlying numbers'!W148</f>
        <v>2279.6998754000001</v>
      </c>
      <c r="X148" s="1">
        <f>'underlying numbers'!X148+('underlying numbers'!W148-'underlying numbers'!X148)*'numbers and coverage by AT'!$C$4</f>
        <v>1834.4998766000001</v>
      </c>
      <c r="Y148" s="1">
        <v>2846</v>
      </c>
      <c r="Z148" s="1">
        <f>('underlying numbers'!Y148-'underlying numbers'!Z148)*'numbers and coverage by AT'!$C$3+'underlying numbers'!Z148</f>
        <v>2434.3999252400004</v>
      </c>
      <c r="AA148" s="1">
        <f>'underlying numbers'!AA148+('underlying numbers'!Z148-'underlying numbers'!AA148)*'numbers and coverage by AT'!$C$4</f>
        <v>1989.4999998000003</v>
      </c>
      <c r="AB148" s="1">
        <v>2811</v>
      </c>
      <c r="AC148" s="1">
        <f>('underlying numbers'!AB148-'underlying numbers'!AC148)*'numbers and coverage by AT'!$C$3+'underlying numbers'!AC148</f>
        <v>2578.5998722499999</v>
      </c>
      <c r="AD148" s="1">
        <f>'underlying numbers'!AD148+('underlying numbers'!AC148-'underlying numbers'!AD148)*'numbers and coverage by AT'!$C$4</f>
        <v>2349.9999354000001</v>
      </c>
      <c r="AE148" s="1">
        <v>3004</v>
      </c>
      <c r="AF148" s="1">
        <f>('underlying numbers'!AE148-'underlying numbers'!AF148)*'numbers and coverage by AT'!$C$3+'underlying numbers'!AF148</f>
        <v>2842.3001472800001</v>
      </c>
      <c r="AG148" s="1">
        <f>'underlying numbers'!AG148+('underlying numbers'!AF148-'underlying numbers'!AG148)*'numbers and coverage by AT'!$C$4</f>
        <v>2662.0000072000003</v>
      </c>
    </row>
    <row r="149" spans="1:33" s="4" customFormat="1" x14ac:dyDescent="0.25">
      <c r="A149" s="4" t="s">
        <v>456</v>
      </c>
      <c r="B149" s="4" t="s">
        <v>433</v>
      </c>
      <c r="C149" t="s">
        <v>285</v>
      </c>
      <c r="D149" s="5">
        <f>SUM(D138:D148)</f>
        <v>35485</v>
      </c>
      <c r="E149" s="1">
        <f>('underlying numbers'!D149-'underlying numbers'!E149)*'numbers and coverage by AT'!$C$3+'underlying numbers'!E149</f>
        <v>29826.708200000001</v>
      </c>
      <c r="F149" s="1">
        <f>'underlying numbers'!F149+('underlying numbers'!E149-'underlying numbers'!F149)*'numbers and coverage by AT'!$C$4</f>
        <v>22694.841499999999</v>
      </c>
      <c r="G149" s="5">
        <f t="shared" ref="G149:AE149" si="27">SUM(G138:G148)</f>
        <v>34113</v>
      </c>
      <c r="H149" s="1">
        <f>('underlying numbers'!G149-'underlying numbers'!H149)*'numbers and coverage by AT'!$C$3+'underlying numbers'!H149</f>
        <v>28930.3498</v>
      </c>
      <c r="I149" s="1">
        <f>'underlying numbers'!I149+('underlying numbers'!H149-'underlying numbers'!I149)*'numbers and coverage by AT'!$C$4</f>
        <v>22575.1495</v>
      </c>
      <c r="J149" s="5">
        <f t="shared" si="27"/>
        <v>34977</v>
      </c>
      <c r="K149" s="1">
        <f>('underlying numbers'!J149-'underlying numbers'!K149)*'numbers and coverage by AT'!$C$3+'underlying numbers'!K149</f>
        <v>29321.292600000001</v>
      </c>
      <c r="L149" s="1">
        <f>'underlying numbers'!L149+('underlying numbers'!K149-'underlying numbers'!L149)*'numbers and coverage by AT'!$C$4</f>
        <v>22589.587</v>
      </c>
      <c r="M149" s="5">
        <f t="shared" si="27"/>
        <v>34227</v>
      </c>
      <c r="N149" s="1">
        <f>('underlying numbers'!M149-'underlying numbers'!N149)*'numbers and coverage by AT'!$C$3+'underlying numbers'!N149</f>
        <v>28623.9627</v>
      </c>
      <c r="O149" s="1">
        <f>'underlying numbers'!O149+('underlying numbers'!N149-'underlying numbers'!O149)*'numbers and coverage by AT'!$C$4</f>
        <v>22066.04</v>
      </c>
      <c r="P149" s="5">
        <f t="shared" si="27"/>
        <v>33454</v>
      </c>
      <c r="Q149" s="1">
        <f>('underlying numbers'!P149-'underlying numbers'!Q149)*'numbers and coverage by AT'!$C$3+'underlying numbers'!Q149</f>
        <v>27093.099894579998</v>
      </c>
      <c r="R149" s="1">
        <f>'underlying numbers'!R149+('underlying numbers'!Q149-'underlying numbers'!R149)*'numbers and coverage by AT'!$C$4</f>
        <v>21025.000202299998</v>
      </c>
      <c r="S149" s="5">
        <f t="shared" si="27"/>
        <v>36202</v>
      </c>
      <c r="T149" s="1">
        <f>('underlying numbers'!S149-'underlying numbers'!T149)*'numbers and coverage by AT'!$C$3+'underlying numbers'!T149</f>
        <v>29258.699651539999</v>
      </c>
      <c r="U149" s="1">
        <f>'underlying numbers'!U149+('underlying numbers'!T149-'underlying numbers'!U149)*'numbers and coverage by AT'!$C$4</f>
        <v>22708.499940950001</v>
      </c>
      <c r="V149" s="5">
        <f t="shared" si="27"/>
        <v>40009</v>
      </c>
      <c r="W149" s="1">
        <f>('underlying numbers'!V149-'underlying numbers'!W149)*'numbers and coverage by AT'!$C$3+'underlying numbers'!W149</f>
        <v>34761.799726790006</v>
      </c>
      <c r="X149" s="1">
        <f>'underlying numbers'!X149+('underlying numbers'!W149-'underlying numbers'!X149)*'numbers and coverage by AT'!$C$4</f>
        <v>28720.499628450001</v>
      </c>
      <c r="Y149" s="5">
        <f t="shared" si="27"/>
        <v>40523</v>
      </c>
      <c r="Z149" s="1">
        <f>('underlying numbers'!Y149-'underlying numbers'!Z149)*'numbers and coverage by AT'!$C$3+'underlying numbers'!Z149</f>
        <v>36504.30006111</v>
      </c>
      <c r="AA149" s="1">
        <f>'underlying numbers'!AA149+('underlying numbers'!Z149-'underlying numbers'!AA149)*'numbers and coverage by AT'!$C$4</f>
        <v>31998.000254750001</v>
      </c>
      <c r="AB149" s="5">
        <f t="shared" si="27"/>
        <v>41888</v>
      </c>
      <c r="AC149" s="1">
        <f>('underlying numbers'!AB149-'underlying numbers'!AC149)*'numbers and coverage by AT'!$C$3+'underlying numbers'!AC149</f>
        <v>38373.999799869991</v>
      </c>
      <c r="AD149" s="1">
        <f>'underlying numbers'!AD149+('underlying numbers'!AC149-'underlying numbers'!AD149)*'numbers and coverage by AT'!$C$4</f>
        <v>34481.999930849997</v>
      </c>
      <c r="AE149" s="5">
        <f t="shared" si="27"/>
        <v>44138</v>
      </c>
      <c r="AF149" s="1">
        <f>('underlying numbers'!AE149-'underlying numbers'!AF149)*'numbers and coverage by AT'!$C$3+'underlying numbers'!AF149</f>
        <v>40719.900277410001</v>
      </c>
      <c r="AG149" s="1">
        <f>'underlying numbers'!AG149+('underlying numbers'!AF149-'underlying numbers'!AG149)*'numbers and coverage by AT'!$C$4</f>
        <v>36874.000300899999</v>
      </c>
    </row>
    <row r="150" spans="1:33" x14ac:dyDescent="0.25">
      <c r="A150" t="s">
        <v>306</v>
      </c>
      <c r="B150" t="s">
        <v>307</v>
      </c>
      <c r="C150" t="s">
        <v>308</v>
      </c>
      <c r="D150" s="1">
        <v>1238</v>
      </c>
      <c r="E150" s="1">
        <f>('underlying numbers'!D150-'underlying numbers'!E150)*'numbers and coverage by AT'!$C$3+'underlying numbers'!E150</f>
        <v>1163.4724000000001</v>
      </c>
      <c r="F150" s="1">
        <f>'underlying numbers'!F150+('underlying numbers'!E150-'underlying numbers'!F150)*'numbers and coverage by AT'!$C$4</f>
        <v>1030.0160000000001</v>
      </c>
      <c r="G150" s="1">
        <v>1301</v>
      </c>
      <c r="H150" s="1">
        <f>('underlying numbers'!G150-'underlying numbers'!H150)*'numbers and coverage by AT'!$C$3+'underlying numbers'!H150</f>
        <v>1229.0546999999999</v>
      </c>
      <c r="I150" s="1">
        <f>'underlying numbers'!I150+('underlying numbers'!H150-'underlying numbers'!I150)*'numbers and coverage by AT'!$C$4</f>
        <v>1111.0540000000001</v>
      </c>
      <c r="J150" s="1">
        <v>1200</v>
      </c>
      <c r="K150" s="1">
        <f>('underlying numbers'!J150-'underlying numbers'!K150)*'numbers and coverage by AT'!$C$3+'underlying numbers'!K150</f>
        <v>1122.72</v>
      </c>
      <c r="L150" s="1">
        <f>'underlying numbers'!L150+('underlying numbers'!K150-'underlying numbers'!L150)*'numbers and coverage by AT'!$C$4</f>
        <v>987.60000000000014</v>
      </c>
      <c r="M150" s="1">
        <v>1139</v>
      </c>
      <c r="N150" s="1">
        <f>('underlying numbers'!M150-'underlying numbers'!N150)*'numbers and coverage by AT'!$C$3+'underlying numbers'!N150</f>
        <v>1052.8915999999999</v>
      </c>
      <c r="O150" s="1">
        <f>'underlying numbers'!O150+('underlying numbers'!N150-'underlying numbers'!O150)*'numbers and coverage by AT'!$C$4</f>
        <v>914.61699999999996</v>
      </c>
      <c r="P150" s="1">
        <v>1107</v>
      </c>
      <c r="Q150" s="1">
        <f>('underlying numbers'!P150-'underlying numbers'!Q150)*'numbers and coverage by AT'!$C$3+'underlying numbers'!Q150</f>
        <v>1030.7000139300001</v>
      </c>
      <c r="R150" s="1">
        <f>'underlying numbers'!R150+('underlying numbers'!Q150-'underlying numbers'!R150)*'numbers and coverage by AT'!$C$4</f>
        <v>927.00002880000011</v>
      </c>
      <c r="S150" s="1">
        <v>1081</v>
      </c>
      <c r="T150" s="1">
        <f>('underlying numbers'!S150-'underlying numbers'!T150)*'numbers and coverage by AT'!$C$3+'underlying numbers'!T150</f>
        <v>1005.39999475</v>
      </c>
      <c r="U150" s="1">
        <f>'underlying numbers'!U150+('underlying numbers'!T150-'underlying numbers'!U150)*'numbers and coverage by AT'!$C$4</f>
        <v>913.49996884999996</v>
      </c>
      <c r="V150" s="1">
        <v>1116</v>
      </c>
      <c r="W150" s="1">
        <f>('underlying numbers'!V150-'underlying numbers'!W150)*'numbers and coverage by AT'!$C$3+'underlying numbers'!W150</f>
        <v>1050.19999272</v>
      </c>
      <c r="X150" s="1">
        <f>'underlying numbers'!X150+('underlying numbers'!W150-'underlying numbers'!X150)*'numbers and coverage by AT'!$C$4</f>
        <v>952.49997359999998</v>
      </c>
      <c r="Y150" s="1">
        <v>1142</v>
      </c>
      <c r="Z150" s="1">
        <f>('underlying numbers'!Y150-'underlying numbers'!Z150)*'numbers and coverage by AT'!$C$3+'underlying numbers'!Z150</f>
        <v>1090.1999991600001</v>
      </c>
      <c r="AA150" s="1">
        <f>'underlying numbers'!AA150+('underlying numbers'!Z150-'underlying numbers'!AA150)*'numbers and coverage by AT'!$C$4</f>
        <v>997.49999919999993</v>
      </c>
      <c r="AB150" s="1">
        <v>1179</v>
      </c>
      <c r="AC150" s="1">
        <f>('underlying numbers'!AB150-'underlying numbers'!AC150)*'numbers and coverage by AT'!$C$3+'underlying numbers'!AC150</f>
        <v>1126.50002604</v>
      </c>
      <c r="AD150" s="1">
        <f>'underlying numbers'!AD150+('underlying numbers'!AC150-'underlying numbers'!AD150)*'numbers and coverage by AT'!$C$4</f>
        <v>1003.0000000499999</v>
      </c>
      <c r="AE150" s="1">
        <v>1158</v>
      </c>
      <c r="AF150" s="1">
        <f>('underlying numbers'!AE150-'underlying numbers'!AF150)*'numbers and coverage by AT'!$C$3+'underlying numbers'!AF150</f>
        <v>1097.7999804000001</v>
      </c>
      <c r="AG150" s="1">
        <f>'underlying numbers'!AG150+('underlying numbers'!AF150-'underlying numbers'!AG150)*'numbers and coverage by AT'!$C$4</f>
        <v>996.00002670000003</v>
      </c>
    </row>
    <row r="151" spans="1:33" x14ac:dyDescent="0.25">
      <c r="A151" t="s">
        <v>309</v>
      </c>
      <c r="B151" t="s">
        <v>310</v>
      </c>
      <c r="C151" t="s">
        <v>308</v>
      </c>
      <c r="D151" s="1">
        <v>3238</v>
      </c>
      <c r="E151" s="1">
        <f>('underlying numbers'!D151-'underlying numbers'!E151)*'numbers and coverage by AT'!$C$3+'underlying numbers'!E151</f>
        <v>3015.8732</v>
      </c>
      <c r="F151" s="1">
        <f>'underlying numbers'!F151+('underlying numbers'!E151-'underlying numbers'!F151)*'numbers and coverage by AT'!$C$4</f>
        <v>2613.0659999999998</v>
      </c>
      <c r="G151" s="1">
        <v>2970</v>
      </c>
      <c r="H151" s="1">
        <f>('underlying numbers'!G151-'underlying numbers'!H151)*'numbers and coverage by AT'!$C$3+'underlying numbers'!H151</f>
        <v>2789.127</v>
      </c>
      <c r="I151" s="1">
        <f>'underlying numbers'!I151+('underlying numbers'!H151-'underlying numbers'!I151)*'numbers and coverage by AT'!$C$4</f>
        <v>2459.16</v>
      </c>
      <c r="J151" s="1">
        <v>2929</v>
      </c>
      <c r="K151" s="1">
        <f>('underlying numbers'!J151-'underlying numbers'!K151)*'numbers and coverage by AT'!$C$3+'underlying numbers'!K151</f>
        <v>2717.8191000000002</v>
      </c>
      <c r="L151" s="1">
        <f>'underlying numbers'!L151+('underlying numbers'!K151-'underlying numbers'!L151)*'numbers and coverage by AT'!$C$4</f>
        <v>2359.3095000000003</v>
      </c>
      <c r="M151" s="1">
        <v>2800</v>
      </c>
      <c r="N151" s="1">
        <f>('underlying numbers'!M151-'underlying numbers'!N151)*'numbers and coverage by AT'!$C$3+'underlying numbers'!N151</f>
        <v>2533.44</v>
      </c>
      <c r="O151" s="1">
        <f>'underlying numbers'!O151+('underlying numbers'!N151-'underlying numbers'!O151)*'numbers and coverage by AT'!$C$4</f>
        <v>2189.6</v>
      </c>
      <c r="P151" s="1">
        <v>2816</v>
      </c>
      <c r="Q151" s="1">
        <f>('underlying numbers'!P151-'underlying numbers'!Q151)*'numbers and coverage by AT'!$C$3+'underlying numbers'!Q151</f>
        <v>2537.40005376</v>
      </c>
      <c r="R151" s="1">
        <f>'underlying numbers'!R151+('underlying numbers'!Q151-'underlying numbers'!R151)*'numbers and coverage by AT'!$C$4</f>
        <v>2158.5000448000001</v>
      </c>
      <c r="S151" s="1">
        <v>2860</v>
      </c>
      <c r="T151" s="1">
        <f>('underlying numbers'!S151-'underlying numbers'!T151)*'numbers and coverage by AT'!$C$3+'underlying numbers'!T151</f>
        <v>2535.9000237999999</v>
      </c>
      <c r="U151" s="1">
        <f>'underlying numbers'!U151+('underlying numbers'!T151-'underlying numbers'!U151)*'numbers and coverage by AT'!$C$4</f>
        <v>2122.500094</v>
      </c>
      <c r="V151" s="1">
        <v>2727</v>
      </c>
      <c r="W151" s="1">
        <f>('underlying numbers'!V151-'underlying numbers'!W151)*'numbers and coverage by AT'!$C$3+'underlying numbers'!W151</f>
        <v>2568.7999125000001</v>
      </c>
      <c r="X151" s="1">
        <f>'underlying numbers'!X151+('underlying numbers'!W151-'underlying numbers'!X151)*'numbers and coverage by AT'!$C$4</f>
        <v>2324.9999767500003</v>
      </c>
      <c r="Y151" s="1">
        <v>2863</v>
      </c>
      <c r="Z151" s="1">
        <f>('underlying numbers'!Y151-'underlying numbers'!Z151)*'numbers and coverage by AT'!$C$3+'underlying numbers'!Z151</f>
        <v>2727.90001162</v>
      </c>
      <c r="AA151" s="1">
        <f>'underlying numbers'!AA151+('underlying numbers'!Z151-'underlying numbers'!AA151)*'numbers and coverage by AT'!$C$4</f>
        <v>2559.4999549000004</v>
      </c>
      <c r="AB151" s="1">
        <v>2917</v>
      </c>
      <c r="AC151" s="1">
        <f>('underlying numbers'!AB151-'underlying numbers'!AC151)*'numbers and coverage by AT'!$C$3+'underlying numbers'!AC151</f>
        <v>2793.80012579</v>
      </c>
      <c r="AD151" s="1">
        <f>'underlying numbers'!AD151+('underlying numbers'!AC151-'underlying numbers'!AD151)*'numbers and coverage by AT'!$C$4</f>
        <v>2670.5002276499999</v>
      </c>
      <c r="AE151" s="1">
        <v>2986</v>
      </c>
      <c r="AF151" s="1">
        <f>('underlying numbers'!AE151-'underlying numbers'!AF151)*'numbers and coverage by AT'!$C$3+'underlying numbers'!AF151</f>
        <v>2850.1999150199999</v>
      </c>
      <c r="AG151" s="1">
        <f>'underlying numbers'!AG151+('underlying numbers'!AF151-'underlying numbers'!AG151)*'numbers and coverage by AT'!$C$4</f>
        <v>2731.9999410999999</v>
      </c>
    </row>
    <row r="152" spans="1:33" x14ac:dyDescent="0.25">
      <c r="A152" t="s">
        <v>311</v>
      </c>
      <c r="B152" t="s">
        <v>312</v>
      </c>
      <c r="C152" t="s">
        <v>308</v>
      </c>
      <c r="D152" s="1">
        <v>2650</v>
      </c>
      <c r="E152" s="1">
        <f>('underlying numbers'!D152-'underlying numbers'!E152)*'numbers and coverage by AT'!$C$3+'underlying numbers'!E152</f>
        <v>2601.77</v>
      </c>
      <c r="F152" s="1">
        <f>'underlying numbers'!F152+('underlying numbers'!E152-'underlying numbers'!F152)*'numbers and coverage by AT'!$C$4</f>
        <v>2441.9749999999999</v>
      </c>
      <c r="G152" s="1">
        <v>2420</v>
      </c>
      <c r="H152" s="1">
        <f>('underlying numbers'!G152-'underlying numbers'!H152)*'numbers and coverage by AT'!$C$3+'underlying numbers'!H152</f>
        <v>2403.06</v>
      </c>
      <c r="I152" s="1">
        <f>'underlying numbers'!I152+('underlying numbers'!H152-'underlying numbers'!I152)*'numbers and coverage by AT'!$C$4</f>
        <v>2332.88</v>
      </c>
      <c r="J152" s="1">
        <v>2411</v>
      </c>
      <c r="K152" s="1">
        <f>('underlying numbers'!J152-'underlying numbers'!K152)*'numbers and coverage by AT'!$C$3+'underlying numbers'!K152</f>
        <v>2351.9304999999999</v>
      </c>
      <c r="L152" s="1">
        <f>'underlying numbers'!L152+('underlying numbers'!K152-'underlying numbers'!L152)*'numbers and coverage by AT'!$C$4</f>
        <v>2210.8869999999997</v>
      </c>
      <c r="M152" s="1">
        <v>2341</v>
      </c>
      <c r="N152" s="1">
        <f>('underlying numbers'!M152-'underlying numbers'!N152)*'numbers and coverage by AT'!$C$3+'underlying numbers'!N152</f>
        <v>2257.4263000000001</v>
      </c>
      <c r="O152" s="1">
        <f>'underlying numbers'!O152+('underlying numbers'!N152-'underlying numbers'!O152)*'numbers and coverage by AT'!$C$4</f>
        <v>2109.241</v>
      </c>
      <c r="P152" s="1">
        <v>2316</v>
      </c>
      <c r="Q152" s="1">
        <f>('underlying numbers'!P152-'underlying numbers'!Q152)*'numbers and coverage by AT'!$C$3+'underlying numbers'!Q152</f>
        <v>2218.69995324</v>
      </c>
      <c r="R152" s="1">
        <f>'underlying numbers'!R152+('underlying numbers'!Q152-'underlying numbers'!R152)*'numbers and coverage by AT'!$C$4</f>
        <v>2077.9999656</v>
      </c>
      <c r="S152" s="1">
        <v>2364</v>
      </c>
      <c r="T152" s="1">
        <f>('underlying numbers'!S152-'underlying numbers'!T152)*'numbers and coverage by AT'!$C$3+'underlying numbers'!T152</f>
        <v>2280.0000352799998</v>
      </c>
      <c r="U152" s="1">
        <f>'underlying numbers'!U152+('underlying numbers'!T152-'underlying numbers'!U152)*'numbers and coverage by AT'!$C$4</f>
        <v>2028.5000562</v>
      </c>
      <c r="V152" s="1">
        <v>2402</v>
      </c>
      <c r="W152" s="1">
        <f>('underlying numbers'!V152-'underlying numbers'!W152)*'numbers and coverage by AT'!$C$3+'underlying numbers'!W152</f>
        <v>2334.7999906200002</v>
      </c>
      <c r="X152" s="1">
        <f>'underlying numbers'!X152+('underlying numbers'!W152-'underlying numbers'!X152)*'numbers and coverage by AT'!$C$4</f>
        <v>2252.0000241000002</v>
      </c>
      <c r="Y152" s="1">
        <v>2561</v>
      </c>
      <c r="Z152" s="1">
        <f>('underlying numbers'!Y152-'underlying numbers'!Z152)*'numbers and coverage by AT'!$C$3+'underlying numbers'!Z152</f>
        <v>2502.9000271599998</v>
      </c>
      <c r="AA152" s="1">
        <f>'underlying numbers'!AA152+('underlying numbers'!Z152-'underlying numbers'!AA152)*'numbers and coverage by AT'!$C$4</f>
        <v>2429.5000768999998</v>
      </c>
      <c r="AB152" s="1">
        <v>2550</v>
      </c>
      <c r="AC152" s="1">
        <f>('underlying numbers'!AB152-'underlying numbers'!AC152)*'numbers and coverage by AT'!$C$3+'underlying numbers'!AC152</f>
        <v>2477.2000244999999</v>
      </c>
      <c r="AD152" s="1">
        <f>'underlying numbers'!AD152+('underlying numbers'!AC152-'underlying numbers'!AD152)*'numbers and coverage by AT'!$C$4</f>
        <v>2405.4999150000003</v>
      </c>
      <c r="AE152" s="1">
        <v>2782</v>
      </c>
      <c r="AF152" s="1">
        <f>('underlying numbers'!AE152-'underlying numbers'!AF152)*'numbers and coverage by AT'!$C$3+'underlying numbers'!AF152</f>
        <v>2716.2000803599999</v>
      </c>
      <c r="AG152" s="1">
        <f>'underlying numbers'!AG152+('underlying numbers'!AF152-'underlying numbers'!AG152)*'numbers and coverage by AT'!$C$4</f>
        <v>2643.0000129</v>
      </c>
    </row>
    <row r="153" spans="1:33" x14ac:dyDescent="0.25">
      <c r="A153" t="s">
        <v>313</v>
      </c>
      <c r="B153" t="s">
        <v>314</v>
      </c>
      <c r="C153" t="s">
        <v>308</v>
      </c>
      <c r="D153" s="3">
        <v>5581.5</v>
      </c>
      <c r="E153" s="1">
        <f>('underlying numbers'!D153-'underlying numbers'!E153)*'numbers and coverage by AT'!$C$3+'underlying numbers'!E153</f>
        <v>5252.5</v>
      </c>
      <c r="F153" s="1">
        <f>'underlying numbers'!F153+('underlying numbers'!E153-'underlying numbers'!F153)*'numbers and coverage by AT'!$C$4</f>
        <v>4729.5</v>
      </c>
      <c r="G153" s="1">
        <v>5920</v>
      </c>
      <c r="H153" s="1">
        <f>('underlying numbers'!G153-'underlying numbers'!H153)*'numbers and coverage by AT'!$C$3+'underlying numbers'!H153</f>
        <v>4595.5790000000006</v>
      </c>
      <c r="I153" s="1">
        <f>'underlying numbers'!I153+('underlying numbers'!H153-'underlying numbers'!I153)*'numbers and coverage by AT'!$C$4</f>
        <v>3657.8069999999998</v>
      </c>
      <c r="J153" s="3">
        <v>5581.5</v>
      </c>
      <c r="K153" s="1">
        <f>('underlying numbers'!J153-'underlying numbers'!K153)*'numbers and coverage by AT'!$C$3+'underlying numbers'!K153</f>
        <v>5224.5</v>
      </c>
      <c r="L153" s="1">
        <f>'underlying numbers'!L153+('underlying numbers'!K153-'underlying numbers'!L153)*'numbers and coverage by AT'!$C$4</f>
        <v>4647</v>
      </c>
      <c r="M153" s="3">
        <v>5581.5</v>
      </c>
      <c r="N153" s="1">
        <f>('underlying numbers'!M153-'underlying numbers'!N153)*'numbers and coverage by AT'!$C$3+'underlying numbers'!N153</f>
        <v>5164.3</v>
      </c>
      <c r="O153" s="1">
        <f>'underlying numbers'!O153+('underlying numbers'!N153-'underlying numbers'!O153)*'numbers and coverage by AT'!$C$4</f>
        <v>4633.5</v>
      </c>
      <c r="P153" s="1">
        <v>5467</v>
      </c>
      <c r="Q153" s="1">
        <f>('underlying numbers'!P153-'underlying numbers'!Q153)*'numbers and coverage by AT'!$C$3+'underlying numbers'!Q153</f>
        <v>5144.3001017099996</v>
      </c>
      <c r="R153" s="1">
        <f>'underlying numbers'!R153+('underlying numbers'!Q153-'underlying numbers'!R153)*'numbers and coverage by AT'!$C$4</f>
        <v>4483.000137</v>
      </c>
      <c r="S153" s="1">
        <v>5555</v>
      </c>
      <c r="T153" s="1">
        <f>('underlying numbers'!S153-'underlying numbers'!T153)*'numbers and coverage by AT'!$C$3+'underlying numbers'!T153</f>
        <v>5209.89990235</v>
      </c>
      <c r="U153" s="1">
        <f>'underlying numbers'!U153+('underlying numbers'!T153-'underlying numbers'!U153)*'numbers and coverage by AT'!$C$4</f>
        <v>4604.9997317500001</v>
      </c>
      <c r="V153" s="1">
        <v>6052</v>
      </c>
      <c r="W153" s="1">
        <f>('underlying numbers'!V153-'underlying numbers'!W153)*'numbers and coverage by AT'!$C$3+'underlying numbers'!W153</f>
        <v>5699.9000868000003</v>
      </c>
      <c r="X153" s="1">
        <f>'underlying numbers'!X153+('underlying numbers'!W153-'underlying numbers'!X153)*'numbers and coverage by AT'!$C$4</f>
        <v>5220.5002874000002</v>
      </c>
      <c r="Y153" s="1">
        <v>6078</v>
      </c>
      <c r="Z153" s="1">
        <f>('underlying numbers'!Y153-'underlying numbers'!Z153)*'numbers and coverage by AT'!$C$3+'underlying numbers'!Z153</f>
        <v>5758.8003368399995</v>
      </c>
      <c r="AA153" s="1">
        <f>'underlying numbers'!AA153+('underlying numbers'!Z153-'underlying numbers'!AA153)*'numbers and coverage by AT'!$C$4</f>
        <v>5393.0002829999994</v>
      </c>
      <c r="AB153" s="1">
        <v>6143</v>
      </c>
      <c r="AC153" s="1">
        <f>('underlying numbers'!AB153-'underlying numbers'!AC153)*'numbers and coverage by AT'!$C$3+'underlying numbers'!AC153</f>
        <v>5831.4998959799996</v>
      </c>
      <c r="AD153" s="1">
        <f>'underlying numbers'!AD153+('underlying numbers'!AC153-'underlying numbers'!AD153)*'numbers and coverage by AT'!$C$4</f>
        <v>5502.4997978499996</v>
      </c>
      <c r="AE153" s="1">
        <v>6347</v>
      </c>
      <c r="AF153" s="1">
        <f>('underlying numbers'!AE153-'underlying numbers'!AF153)*'numbers and coverage by AT'!$C$3+'underlying numbers'!AF153</f>
        <v>6104.09954836</v>
      </c>
      <c r="AG153" s="1">
        <f>'underlying numbers'!AG153+('underlying numbers'!AF153-'underlying numbers'!AG153)*'numbers and coverage by AT'!$C$4</f>
        <v>5777.4998748500002</v>
      </c>
    </row>
    <row r="154" spans="1:33" x14ac:dyDescent="0.25">
      <c r="A154" t="s">
        <v>315</v>
      </c>
      <c r="B154" t="s">
        <v>316</v>
      </c>
      <c r="C154" t="s">
        <v>308</v>
      </c>
      <c r="D154" s="1">
        <v>3574</v>
      </c>
      <c r="E154" s="1">
        <f>('underlying numbers'!D154-'underlying numbers'!E154)*'numbers and coverage by AT'!$C$3+'underlying numbers'!E154</f>
        <v>3464.5669000000003</v>
      </c>
      <c r="F154" s="1">
        <f>'underlying numbers'!F154+('underlying numbers'!E154-'underlying numbers'!F154)*'numbers and coverage by AT'!$C$4</f>
        <v>3190.7255000000009</v>
      </c>
      <c r="G154" s="1">
        <v>3496</v>
      </c>
      <c r="H154" s="1">
        <f>('underlying numbers'!G154-'underlying numbers'!H154)*'numbers and coverage by AT'!$C$3+'underlying numbers'!H154</f>
        <v>3381.4415000000004</v>
      </c>
      <c r="I154" s="1">
        <f>'underlying numbers'!I154+('underlying numbers'!H154-'underlying numbers'!I154)*'numbers and coverage by AT'!$C$4</f>
        <v>3098.2719999999999</v>
      </c>
      <c r="J154" s="1">
        <v>3391</v>
      </c>
      <c r="K154" s="1">
        <f>('underlying numbers'!J154-'underlying numbers'!K154)*'numbers and coverage by AT'!$C$3+'underlying numbers'!K154</f>
        <v>3223.5068000000006</v>
      </c>
      <c r="L154" s="1">
        <f>'underlying numbers'!L154+('underlying numbers'!K154-'underlying numbers'!L154)*'numbers and coverage by AT'!$C$4</f>
        <v>2866.7340000000013</v>
      </c>
      <c r="M154" s="1">
        <v>3292</v>
      </c>
      <c r="N154" s="1">
        <f>('underlying numbers'!M154-'underlying numbers'!N154)*'numbers and coverage by AT'!$C$3+'underlying numbers'!N154</f>
        <v>3114.2217000000001</v>
      </c>
      <c r="O154" s="1">
        <f>'underlying numbers'!O154+('underlying numbers'!N154-'underlying numbers'!O154)*'numbers and coverage by AT'!$C$4</f>
        <v>2796.2330000000011</v>
      </c>
      <c r="P154" s="1">
        <v>3237</v>
      </c>
      <c r="Q154" s="1">
        <f>('underlying numbers'!P154-'underlying numbers'!Q154)*'numbers and coverage by AT'!$C$3+'underlying numbers'!Q154</f>
        <v>3051.50005719</v>
      </c>
      <c r="R154" s="1">
        <f>'underlying numbers'!R154+('underlying numbers'!Q154-'underlying numbers'!R154)*'numbers and coverage by AT'!$C$4</f>
        <v>2743.5000898500002</v>
      </c>
      <c r="S154" s="1">
        <v>3244</v>
      </c>
      <c r="T154" s="1">
        <f>('underlying numbers'!S154-'underlying numbers'!T154)*'numbers and coverage by AT'!$C$3+'underlying numbers'!T154</f>
        <v>3044.5000014000002</v>
      </c>
      <c r="U154" s="1">
        <f>'underlying numbers'!U154+('underlying numbers'!T154-'underlying numbers'!U154)*'numbers and coverage by AT'!$C$4</f>
        <v>2699.0000522</v>
      </c>
      <c r="V154" s="1">
        <v>3397</v>
      </c>
      <c r="W154" s="1">
        <f>('underlying numbers'!V154-'underlying numbers'!W154)*'numbers and coverage by AT'!$C$3+'underlying numbers'!W154</f>
        <v>3207.2999362299997</v>
      </c>
      <c r="X154" s="1">
        <f>'underlying numbers'!X154+('underlying numbers'!W154-'underlying numbers'!X154)*'numbers and coverage by AT'!$C$4</f>
        <v>2865.9998133500003</v>
      </c>
      <c r="Y154" s="1">
        <v>3385</v>
      </c>
      <c r="Z154" s="1">
        <f>('underlying numbers'!Y154-'underlying numbers'!Z154)*'numbers and coverage by AT'!$C$3+'underlying numbers'!Z154</f>
        <v>3182.6999093499999</v>
      </c>
      <c r="AA154" s="1">
        <f>'underlying numbers'!AA154+('underlying numbers'!Z154-'underlying numbers'!AA154)*'numbers and coverage by AT'!$C$4</f>
        <v>2962.499871</v>
      </c>
      <c r="AB154" s="1">
        <v>3555</v>
      </c>
      <c r="AC154" s="1">
        <f>('underlying numbers'!AB154-'underlying numbers'!AC154)*'numbers and coverage by AT'!$C$3+'underlying numbers'!AC154</f>
        <v>3377.1999100500002</v>
      </c>
      <c r="AD154" s="1">
        <f>'underlying numbers'!AD154+('underlying numbers'!AC154-'underlying numbers'!AD154)*'numbers and coverage by AT'!$C$4</f>
        <v>3203.9999189999999</v>
      </c>
      <c r="AE154" s="1">
        <v>3634</v>
      </c>
      <c r="AF154" s="1">
        <f>('underlying numbers'!AE154-'underlying numbers'!AF154)*'numbers and coverage by AT'!$C$3+'underlying numbers'!AF154</f>
        <v>3480.69992804</v>
      </c>
      <c r="AG154" s="1">
        <f>'underlying numbers'!AG154+('underlying numbers'!AF154-'underlying numbers'!AG154)*'numbers and coverage by AT'!$C$4</f>
        <v>3292.4999375999996</v>
      </c>
    </row>
    <row r="155" spans="1:33" s="4" customFormat="1" x14ac:dyDescent="0.25">
      <c r="A155" s="4" t="s">
        <v>453</v>
      </c>
      <c r="B155" s="4" t="s">
        <v>433</v>
      </c>
      <c r="C155" t="s">
        <v>308</v>
      </c>
      <c r="D155" s="5">
        <f>SUM(D150:D154)</f>
        <v>16281.5</v>
      </c>
      <c r="E155" s="1">
        <f>('underlying numbers'!D155-'underlying numbers'!E155)*'numbers and coverage by AT'!$C$3+'underlying numbers'!E155</f>
        <v>15498.182500000001</v>
      </c>
      <c r="F155" s="1">
        <f>'underlying numbers'!F155+('underlying numbers'!E155-'underlying numbers'!F155)*'numbers and coverage by AT'!$C$4</f>
        <v>14005.282500000001</v>
      </c>
      <c r="G155" s="5">
        <f t="shared" ref="G155:AE155" si="28">SUM(G150:G154)</f>
        <v>16107</v>
      </c>
      <c r="H155" s="1">
        <f>('underlying numbers'!G155-'underlying numbers'!H155)*'numbers and coverage by AT'!$C$3+'underlying numbers'!H155</f>
        <v>14398.262200000003</v>
      </c>
      <c r="I155" s="1">
        <f>'underlying numbers'!I155+('underlying numbers'!H155-'underlying numbers'!I155)*'numbers and coverage by AT'!$C$4</f>
        <v>12659.173000000001</v>
      </c>
      <c r="J155" s="5">
        <f t="shared" si="28"/>
        <v>15512.5</v>
      </c>
      <c r="K155" s="1">
        <f>('underlying numbers'!J155-'underlying numbers'!K155)*'numbers and coverage by AT'!$C$3+'underlying numbers'!K155</f>
        <v>14640.4764</v>
      </c>
      <c r="L155" s="1">
        <f>'underlying numbers'!L155+('underlying numbers'!K155-'underlying numbers'!L155)*'numbers and coverage by AT'!$C$4</f>
        <v>13071.530500000001</v>
      </c>
      <c r="M155" s="5">
        <f t="shared" si="28"/>
        <v>15153.5</v>
      </c>
      <c r="N155" s="1">
        <f>('underlying numbers'!M155-'underlying numbers'!N155)*'numbers and coverage by AT'!$C$3+'underlying numbers'!N155</f>
        <v>14122.279600000002</v>
      </c>
      <c r="O155" s="1">
        <f>'underlying numbers'!O155+('underlying numbers'!N155-'underlying numbers'!O155)*'numbers and coverage by AT'!$C$4</f>
        <v>12643.191000000001</v>
      </c>
      <c r="P155" s="5">
        <f t="shared" si="28"/>
        <v>14943</v>
      </c>
      <c r="Q155" s="1">
        <f>('underlying numbers'!P155-'underlying numbers'!Q155)*'numbers and coverage by AT'!$C$3+'underlying numbers'!Q155</f>
        <v>13982.600179829999</v>
      </c>
      <c r="R155" s="1">
        <f>'underlying numbers'!R155+('underlying numbers'!Q155-'underlying numbers'!R155)*'numbers and coverage by AT'!$C$4</f>
        <v>12390.000266049999</v>
      </c>
      <c r="S155" s="5">
        <f t="shared" si="28"/>
        <v>15104</v>
      </c>
      <c r="T155" s="1">
        <f>('underlying numbers'!S155-'underlying numbers'!T155)*'numbers and coverage by AT'!$C$3+'underlying numbers'!T155</f>
        <v>14075.69995758</v>
      </c>
      <c r="U155" s="1">
        <f>'underlying numbers'!U155+('underlying numbers'!T155-'underlying numbers'!U155)*'numbers and coverage by AT'!$C$4</f>
        <v>12368.499903</v>
      </c>
      <c r="V155" s="5">
        <f t="shared" si="28"/>
        <v>15694</v>
      </c>
      <c r="W155" s="1">
        <f>('underlying numbers'!V155-'underlying numbers'!W155)*'numbers and coverage by AT'!$C$3+'underlying numbers'!W155</f>
        <v>14860.99991887</v>
      </c>
      <c r="X155" s="1">
        <f>'underlying numbers'!X155+('underlying numbers'!W155-'underlying numbers'!X155)*'numbers and coverage by AT'!$C$4</f>
        <v>13616.000075200001</v>
      </c>
      <c r="Y155" s="5">
        <f t="shared" si="28"/>
        <v>16029</v>
      </c>
      <c r="Z155" s="1">
        <f>('underlying numbers'!Y155-'underlying numbers'!Z155)*'numbers and coverage by AT'!$C$3+'underlying numbers'!Z155</f>
        <v>15262.500284129999</v>
      </c>
      <c r="AA155" s="1">
        <f>'underlying numbers'!AA155+('underlying numbers'!Z155-'underlying numbers'!AA155)*'numbers and coverage by AT'!$C$4</f>
        <v>14342.000185000001</v>
      </c>
      <c r="AB155" s="5">
        <f t="shared" si="28"/>
        <v>16344</v>
      </c>
      <c r="AC155" s="1">
        <f>('underlying numbers'!AB155-'underlying numbers'!AC155)*'numbers and coverage by AT'!$C$3+'underlying numbers'!AC155</f>
        <v>15606.19998236</v>
      </c>
      <c r="AD155" s="1">
        <f>'underlying numbers'!AD155+('underlying numbers'!AC155-'underlying numbers'!AD155)*'numbers and coverage by AT'!$C$4</f>
        <v>14785.49985955</v>
      </c>
      <c r="AE155" s="5">
        <f t="shared" si="28"/>
        <v>16907</v>
      </c>
      <c r="AF155" s="1">
        <f>('underlying numbers'!AE155-'underlying numbers'!AF155)*'numbers and coverage by AT'!$C$3+'underlying numbers'!AF155</f>
        <v>16248.99945218</v>
      </c>
      <c r="AG155" s="1">
        <f>'underlying numbers'!AG155+('underlying numbers'!AF155-'underlying numbers'!AG155)*'numbers and coverage by AT'!$C$4</f>
        <v>15440.99979315</v>
      </c>
    </row>
    <row r="156" spans="1:33" x14ac:dyDescent="0.25">
      <c r="A156" t="s">
        <v>317</v>
      </c>
      <c r="B156" t="s">
        <v>318</v>
      </c>
      <c r="C156" t="s">
        <v>319</v>
      </c>
      <c r="D156" s="1">
        <v>2773</v>
      </c>
      <c r="E156" s="1">
        <f>('underlying numbers'!D156-'underlying numbers'!E156)*'numbers and coverage by AT'!$C$3+'underlying numbers'!E156</f>
        <v>2423.6019999999999</v>
      </c>
      <c r="F156" s="1">
        <f>'underlying numbers'!F156+('underlying numbers'!E156-'underlying numbers'!F156)*'numbers and coverage by AT'!$C$4</f>
        <v>1925.8484999999996</v>
      </c>
      <c r="G156" s="1">
        <v>2728</v>
      </c>
      <c r="H156" s="1">
        <f>('underlying numbers'!G156-'underlying numbers'!H156)*'numbers and coverage by AT'!$C$3+'underlying numbers'!H156</f>
        <v>2391.9103999999998</v>
      </c>
      <c r="I156" s="1">
        <f>'underlying numbers'!I156+('underlying numbers'!H156-'underlying numbers'!I156)*'numbers and coverage by AT'!$C$4</f>
        <v>1936.8799999999999</v>
      </c>
      <c r="J156" s="1">
        <v>2671</v>
      </c>
      <c r="K156" s="1">
        <f>('underlying numbers'!J156-'underlying numbers'!K156)*'numbers and coverage by AT'!$C$3+'underlying numbers'!K156</f>
        <v>2274.6235999999999</v>
      </c>
      <c r="L156" s="1">
        <f>'underlying numbers'!L156+('underlying numbers'!K156-'underlying numbers'!L156)*'numbers and coverage by AT'!$C$4</f>
        <v>1796.2474999999999</v>
      </c>
      <c r="M156" s="1">
        <v>2619</v>
      </c>
      <c r="N156" s="1">
        <f>('underlying numbers'!M156-'underlying numbers'!N156)*'numbers and coverage by AT'!$C$3+'underlying numbers'!N156</f>
        <v>2217.5073000000002</v>
      </c>
      <c r="O156" s="1">
        <f>'underlying numbers'!O156+('underlying numbers'!N156-'underlying numbers'!O156)*'numbers and coverage by AT'!$C$4</f>
        <v>1788.777</v>
      </c>
      <c r="P156" s="1">
        <v>2644</v>
      </c>
      <c r="Q156" s="1">
        <f>('underlying numbers'!P156-'underlying numbers'!Q156)*'numbers and coverage by AT'!$C$3+'underlying numbers'!Q156</f>
        <v>2236.6000531999998</v>
      </c>
      <c r="R156" s="1">
        <f>'underlying numbers'!R156+('underlying numbers'!Q156-'underlying numbers'!R156)*'numbers and coverage by AT'!$C$4</f>
        <v>1829.5000682</v>
      </c>
      <c r="S156" s="1">
        <v>2658</v>
      </c>
      <c r="T156" s="1">
        <f>('underlying numbers'!S156-'underlying numbers'!T156)*'numbers and coverage by AT'!$C$3+'underlying numbers'!T156</f>
        <v>2290.50005586</v>
      </c>
      <c r="U156" s="1">
        <f>'underlying numbers'!U156+('underlying numbers'!T156-'underlying numbers'!U156)*'numbers and coverage by AT'!$C$4</f>
        <v>1893.5000595000001</v>
      </c>
      <c r="V156" s="1">
        <v>2816</v>
      </c>
      <c r="W156" s="1">
        <f>('underlying numbers'!V156-'underlying numbers'!W156)*'numbers and coverage by AT'!$C$3+'underlying numbers'!W156</f>
        <v>2517.7998207999999</v>
      </c>
      <c r="X156" s="1">
        <f>'underlying numbers'!X156+('underlying numbers'!W156-'underlying numbers'!X156)*'numbers and coverage by AT'!$C$4</f>
        <v>2163.9998335999999</v>
      </c>
      <c r="Y156" s="1">
        <v>2774</v>
      </c>
      <c r="Z156" s="1">
        <f>('underlying numbers'!Y156-'underlying numbers'!Z156)*'numbers and coverage by AT'!$C$3+'underlying numbers'!Z156</f>
        <v>2534.5999441399999</v>
      </c>
      <c r="AA156" s="1">
        <f>'underlying numbers'!AA156+('underlying numbers'!Z156-'underlying numbers'!AA156)*'numbers and coverage by AT'!$C$4</f>
        <v>2266.9999035999999</v>
      </c>
      <c r="AB156" s="1">
        <v>2912</v>
      </c>
      <c r="AC156" s="1">
        <f>('underlying numbers'!AB156-'underlying numbers'!AC156)*'numbers and coverage by AT'!$C$3+'underlying numbers'!AC156</f>
        <v>2683.7998969600003</v>
      </c>
      <c r="AD156" s="1">
        <f>'underlying numbers'!AD156+('underlying numbers'!AC156-'underlying numbers'!AD156)*'numbers and coverage by AT'!$C$4</f>
        <v>2411.5</v>
      </c>
      <c r="AE156" s="1">
        <v>2959</v>
      </c>
      <c r="AF156" s="1">
        <f>('underlying numbers'!AE156-'underlying numbers'!AF156)*'numbers and coverage by AT'!$C$3+'underlying numbers'!AF156</f>
        <v>2772.0999728400002</v>
      </c>
      <c r="AG156" s="1">
        <f>'underlying numbers'!AG156+('underlying numbers'!AF156-'underlying numbers'!AG156)*'numbers and coverage by AT'!$C$4</f>
        <v>2559.4999358499999</v>
      </c>
    </row>
    <row r="157" spans="1:33" x14ac:dyDescent="0.25">
      <c r="A157" t="s">
        <v>320</v>
      </c>
      <c r="B157" t="s">
        <v>321</v>
      </c>
      <c r="C157" t="s">
        <v>319</v>
      </c>
      <c r="D157" s="1">
        <v>6481</v>
      </c>
      <c r="E157" s="1">
        <f>('underlying numbers'!D157-'underlying numbers'!E157)*'numbers and coverage by AT'!$C$3+'underlying numbers'!E157</f>
        <v>5889.026100000001</v>
      </c>
      <c r="F157" s="1">
        <f>'underlying numbers'!F157+('underlying numbers'!E157-'underlying numbers'!F157)*'numbers and coverage by AT'!$C$4</f>
        <v>5019.3445000000011</v>
      </c>
      <c r="G157" s="1">
        <v>12827</v>
      </c>
      <c r="H157" s="1">
        <f>('underlying numbers'!G157-'underlying numbers'!H157)*'numbers and coverage by AT'!$C$3+'underlying numbers'!H157</f>
        <v>11288.423800000002</v>
      </c>
      <c r="I157" s="1">
        <f>'underlying numbers'!I157+('underlying numbers'!H157-'underlying numbers'!I157)*'numbers and coverage by AT'!$C$4</f>
        <v>9259.8560000000034</v>
      </c>
      <c r="J157" s="1">
        <v>10602</v>
      </c>
      <c r="K157" s="1">
        <f>('underlying numbers'!J157-'underlying numbers'!K157)*'numbers and coverage by AT'!$C$3+'underlying numbers'!K157</f>
        <v>9332.3540000000012</v>
      </c>
      <c r="L157" s="1">
        <f>'underlying numbers'!L157+('underlying numbers'!K157-'underlying numbers'!L157)*'numbers and coverage by AT'!$C$4</f>
        <v>7897.228000000001</v>
      </c>
      <c r="M157" s="1">
        <v>10501</v>
      </c>
      <c r="N157" s="1">
        <f>('underlying numbers'!M157-'underlying numbers'!N157)*'numbers and coverage by AT'!$C$3+'underlying numbers'!N157</f>
        <v>8859.7869999999984</v>
      </c>
      <c r="O157" s="1">
        <f>'underlying numbers'!O157+('underlying numbers'!N157-'underlying numbers'!O157)*'numbers and coverage by AT'!$C$4</f>
        <v>7307.7849999999962</v>
      </c>
      <c r="P157" s="1">
        <v>13347</v>
      </c>
      <c r="Q157" s="1">
        <f>('underlying numbers'!P157-'underlying numbers'!Q157)*'numbers and coverage by AT'!$C$3+'underlying numbers'!Q157</f>
        <v>10880.199718739999</v>
      </c>
      <c r="R157" s="1">
        <f>'underlying numbers'!R157+('underlying numbers'!Q157-'underlying numbers'!R157)*'numbers and coverage by AT'!$C$4</f>
        <v>9026.5000221000009</v>
      </c>
      <c r="S157" s="1">
        <v>13536</v>
      </c>
      <c r="T157" s="1">
        <f>('underlying numbers'!S157-'underlying numbers'!T157)*'numbers and coverage by AT'!$C$3+'underlying numbers'!T157</f>
        <v>11121.700089599999</v>
      </c>
      <c r="U157" s="1">
        <f>'underlying numbers'!U157+('underlying numbers'!T157-'underlying numbers'!U157)*'numbers and coverage by AT'!$C$4</f>
        <v>9067.9998959999994</v>
      </c>
      <c r="V157" s="1">
        <v>13802</v>
      </c>
      <c r="W157" s="1">
        <f>('underlying numbers'!V157-'underlying numbers'!W157)*'numbers and coverage by AT'!$C$3+'underlying numbers'!W157</f>
        <v>11869.720000000001</v>
      </c>
      <c r="X157" s="1">
        <f>'underlying numbers'!X157+('underlying numbers'!W157-'underlying numbers'!X157)*'numbers and coverage by AT'!$C$4</f>
        <v>9965.0439999999999</v>
      </c>
      <c r="Y157" s="1">
        <v>13672</v>
      </c>
      <c r="Z157" s="1">
        <f>('underlying numbers'!Y157-'underlying numbers'!Z157)*'numbers and coverage by AT'!$C$3+'underlying numbers'!Z157</f>
        <v>12064.799661199999</v>
      </c>
      <c r="AA157" s="1">
        <f>'underlying numbers'!AA157+('underlying numbers'!Z157-'underlying numbers'!AA157)*'numbers and coverage by AT'!$C$4</f>
        <v>10481.999740799998</v>
      </c>
      <c r="AB157" s="1">
        <v>14272</v>
      </c>
      <c r="AC157" s="1">
        <f>('underlying numbers'!AB157-'underlying numbers'!AC157)*'numbers and coverage by AT'!$C$3+'underlying numbers'!AC157</f>
        <v>12337.900519679999</v>
      </c>
      <c r="AD157" s="1">
        <f>'underlying numbers'!AD157+('underlying numbers'!AC157-'underlying numbers'!AD157)*'numbers and coverage by AT'!$C$4</f>
        <v>10754.500044799999</v>
      </c>
      <c r="AE157" s="1">
        <v>15206</v>
      </c>
      <c r="AF157" s="1">
        <f>('underlying numbers'!AE157-'underlying numbers'!AF157)*'numbers and coverage by AT'!$C$3+'underlying numbers'!AF157</f>
        <v>13376.200283640001</v>
      </c>
      <c r="AG157" s="1">
        <f>'underlying numbers'!AG157+('underlying numbers'!AF157-'underlying numbers'!AG157)*'numbers and coverage by AT'!$C$4</f>
        <v>12015.000371900001</v>
      </c>
    </row>
    <row r="158" spans="1:33" x14ac:dyDescent="0.25">
      <c r="A158" t="s">
        <v>322</v>
      </c>
      <c r="B158" t="s">
        <v>323</v>
      </c>
      <c r="C158" t="s">
        <v>319</v>
      </c>
      <c r="D158" s="1">
        <v>7159</v>
      </c>
      <c r="E158" s="1">
        <f>('underlying numbers'!D158-'underlying numbers'!E158)*'numbers and coverage by AT'!$C$3+'underlying numbers'!E158</f>
        <v>6862.8629000000019</v>
      </c>
      <c r="F158" s="1">
        <f>'underlying numbers'!F158+('underlying numbers'!E158-'underlying numbers'!F158)*'numbers and coverage by AT'!$C$4</f>
        <v>6354.8814999999995</v>
      </c>
      <c r="G158" s="1">
        <v>7686</v>
      </c>
      <c r="H158" s="1">
        <f>('underlying numbers'!G158-'underlying numbers'!H158)*'numbers and coverage by AT'!$C$3+'underlying numbers'!H158</f>
        <v>7302.1164999999983</v>
      </c>
      <c r="I158" s="1">
        <f>'underlying numbers'!I158+('underlying numbers'!H158-'underlying numbers'!I158)*'numbers and coverage by AT'!$C$4</f>
        <v>6690.1255000000001</v>
      </c>
      <c r="J158" s="1">
        <v>8465</v>
      </c>
      <c r="K158" s="1">
        <f>('underlying numbers'!J158-'underlying numbers'!K158)*'numbers and coverage by AT'!$C$3+'underlying numbers'!K158</f>
        <v>7991.0978999999979</v>
      </c>
      <c r="L158" s="1">
        <f>'underlying numbers'!L158+('underlying numbers'!K158-'underlying numbers'!L158)*'numbers and coverage by AT'!$C$4</f>
        <v>7301.0894999999973</v>
      </c>
      <c r="M158" s="1">
        <v>8159</v>
      </c>
      <c r="N158" s="1">
        <f>('underlying numbers'!M158-'underlying numbers'!N158)*'numbers and coverage by AT'!$C$3+'underlying numbers'!N158</f>
        <v>7574.8954999999987</v>
      </c>
      <c r="O158" s="1">
        <f>'underlying numbers'!O158+('underlying numbers'!N158-'underlying numbers'!O158)*'numbers and coverage by AT'!$C$4</f>
        <v>6963.1349999999975</v>
      </c>
      <c r="P158" s="1">
        <v>7985</v>
      </c>
      <c r="Q158" s="1">
        <f>('underlying numbers'!P158-'underlying numbers'!Q158)*'numbers and coverage by AT'!$C$3+'underlying numbers'!Q158</f>
        <v>7350.7996794000001</v>
      </c>
      <c r="R158" s="1">
        <f>'underlying numbers'!R158+('underlying numbers'!Q158-'underlying numbers'!R158)*'numbers and coverage by AT'!$C$4</f>
        <v>6730.4998065</v>
      </c>
      <c r="S158" s="1">
        <v>8088</v>
      </c>
      <c r="T158" s="1">
        <f>('underlying numbers'!S158-'underlying numbers'!T158)*'numbers and coverage by AT'!$C$3+'underlying numbers'!T158</f>
        <v>7516.09970376</v>
      </c>
      <c r="U158" s="1">
        <f>'underlying numbers'!U158+('underlying numbers'!T158-'underlying numbers'!U158)*'numbers and coverage by AT'!$C$4</f>
        <v>6932.4997920000005</v>
      </c>
      <c r="V158" s="1">
        <v>8988</v>
      </c>
      <c r="W158" s="1">
        <f>('underlying numbers'!V158-'underlying numbers'!W158)*'numbers and coverage by AT'!$C$3+'underlying numbers'!W158</f>
        <v>8381.7999358800007</v>
      </c>
      <c r="X158" s="1">
        <f>'underlying numbers'!X158+('underlying numbers'!W158-'underlying numbers'!X158)*'numbers and coverage by AT'!$C$4</f>
        <v>7738.0001916000001</v>
      </c>
      <c r="Y158" s="1">
        <v>8959</v>
      </c>
      <c r="Z158" s="1">
        <f>('underlying numbers'!Y158-'underlying numbers'!Z158)*'numbers and coverage by AT'!$C$3+'underlying numbers'!Z158</f>
        <v>8517.2997984000012</v>
      </c>
      <c r="AA158" s="1">
        <f>'underlying numbers'!AA158+('underlying numbers'!Z158-'underlying numbers'!AA158)*'numbers and coverage by AT'!$C$4</f>
        <v>7995.9997777000008</v>
      </c>
      <c r="AB158" s="1">
        <v>8871</v>
      </c>
      <c r="AC158" s="1">
        <f>('underlying numbers'!AB158-'underlying numbers'!AC158)*'numbers and coverage by AT'!$C$3+'underlying numbers'!AC158</f>
        <v>8425.1000721</v>
      </c>
      <c r="AD158" s="1">
        <f>'underlying numbers'!AD158+('underlying numbers'!AC158-'underlying numbers'!AD158)*'numbers and coverage by AT'!$C$4</f>
        <v>7897.0001275499999</v>
      </c>
      <c r="AE158" s="1">
        <v>9161</v>
      </c>
      <c r="AF158" s="1">
        <f>('underlying numbers'!AE158-'underlying numbers'!AF158)*'numbers and coverage by AT'!$C$3+'underlying numbers'!AF158</f>
        <v>8780.1997660599991</v>
      </c>
      <c r="AG158" s="1">
        <f>'underlying numbers'!AG158+('underlying numbers'!AF158-'underlying numbers'!AG158)*'numbers and coverage by AT'!$C$4</f>
        <v>8303.4997106499995</v>
      </c>
    </row>
    <row r="159" spans="1:33" x14ac:dyDescent="0.25">
      <c r="A159" t="s">
        <v>324</v>
      </c>
      <c r="B159" t="s">
        <v>325</v>
      </c>
      <c r="C159" t="s">
        <v>319</v>
      </c>
      <c r="D159" s="1">
        <v>3585</v>
      </c>
      <c r="E159" s="1">
        <f>('underlying numbers'!D159-'underlying numbers'!E159)*'numbers and coverage by AT'!$C$3+'underlying numbers'!E159</f>
        <v>3380.1106999999993</v>
      </c>
      <c r="F159" s="1">
        <f>'underlying numbers'!F159+('underlying numbers'!E159-'underlying numbers'!F159)*'numbers and coverage by AT'!$C$4</f>
        <v>3015.8620000000001</v>
      </c>
      <c r="G159" s="1">
        <v>3480</v>
      </c>
      <c r="H159" s="1">
        <f>('underlying numbers'!G159-'underlying numbers'!H159)*'numbers and coverage by AT'!$C$3+'underlying numbers'!H159</f>
        <v>3287.7281999999991</v>
      </c>
      <c r="I159" s="1">
        <f>'underlying numbers'!I159+('underlying numbers'!H159-'underlying numbers'!I159)*'numbers and coverage by AT'!$C$4</f>
        <v>2980.9274999999998</v>
      </c>
      <c r="J159" s="1">
        <v>3335</v>
      </c>
      <c r="K159" s="1">
        <f>('underlying numbers'!J159-'underlying numbers'!K159)*'numbers and coverage by AT'!$C$3+'underlying numbers'!K159</f>
        <v>3114.5251999999996</v>
      </c>
      <c r="L159" s="1">
        <f>'underlying numbers'!L159+('underlying numbers'!K159-'underlying numbers'!L159)*'numbers and coverage by AT'!$C$4</f>
        <v>2804.9639999999999</v>
      </c>
      <c r="M159" s="1">
        <v>3332</v>
      </c>
      <c r="N159" s="1">
        <f>('underlying numbers'!M159-'underlying numbers'!N159)*'numbers and coverage by AT'!$C$3+'underlying numbers'!N159</f>
        <v>3089.9008000000003</v>
      </c>
      <c r="O159" s="1">
        <f>'underlying numbers'!O159+('underlying numbers'!N159-'underlying numbers'!O159)*'numbers and coverage by AT'!$C$4</f>
        <v>2822.8040000000001</v>
      </c>
      <c r="P159" s="1">
        <v>3265</v>
      </c>
      <c r="Q159" s="1">
        <f>('underlying numbers'!P159-'underlying numbers'!Q159)*'numbers and coverage by AT'!$C$3+'underlying numbers'!Q159</f>
        <v>3006.00005495</v>
      </c>
      <c r="R159" s="1">
        <f>'underlying numbers'!R159+('underlying numbers'!Q159-'underlying numbers'!R159)*'numbers and coverage by AT'!$C$4</f>
        <v>2738.5001394999999</v>
      </c>
      <c r="S159" s="1">
        <v>3316</v>
      </c>
      <c r="T159" s="1">
        <f>('underlying numbers'!S159-'underlying numbers'!T159)*'numbers and coverage by AT'!$C$3+'underlying numbers'!T159</f>
        <v>3083.6000632800001</v>
      </c>
      <c r="U159" s="1">
        <f>'underlying numbers'!U159+('underlying numbers'!T159-'underlying numbers'!U159)*'numbers and coverage by AT'!$C$4</f>
        <v>2831.0001819999998</v>
      </c>
      <c r="V159" s="1">
        <v>3477</v>
      </c>
      <c r="W159" s="1">
        <f>('underlying numbers'!V159-'underlying numbers'!W159)*'numbers and coverage by AT'!$C$3+'underlying numbers'!W159</f>
        <v>3255.5151000000001</v>
      </c>
      <c r="X159" s="1">
        <f>'underlying numbers'!X159+('underlying numbers'!W159-'underlying numbers'!X159)*'numbers and coverage by AT'!$C$4</f>
        <v>3007.6050000000005</v>
      </c>
      <c r="Y159" s="1">
        <v>3462</v>
      </c>
      <c r="Z159" s="1">
        <f>('underlying numbers'!Y159-'underlying numbers'!Z159)*'numbers and coverage by AT'!$C$3+'underlying numbers'!Z159</f>
        <v>3280.2450000000003</v>
      </c>
      <c r="AA159" s="1">
        <f>'underlying numbers'!AA159+('underlying numbers'!Z159-'underlying numbers'!AA159)*'numbers and coverage by AT'!$C$4</f>
        <v>3062.1390000000001</v>
      </c>
      <c r="AB159" s="1">
        <v>3440</v>
      </c>
      <c r="AC159" s="1">
        <f>('underlying numbers'!AB159-'underlying numbers'!AC159)*'numbers and coverage by AT'!$C$3+'underlying numbers'!AC159</f>
        <v>3257.9999888000002</v>
      </c>
      <c r="AD159" s="1">
        <f>'underlying numbers'!AD159+('underlying numbers'!AC159-'underlying numbers'!AD159)*'numbers and coverage by AT'!$C$4</f>
        <v>3021.9999240000002</v>
      </c>
      <c r="AE159" s="1">
        <v>3603</v>
      </c>
      <c r="AF159" s="1">
        <f>('underlying numbers'!AE159-'underlying numbers'!AF159)*'numbers and coverage by AT'!$C$3+'underlying numbers'!AF159</f>
        <v>3428.6999388899999</v>
      </c>
      <c r="AG159" s="1">
        <f>'underlying numbers'!AG159+('underlying numbers'!AF159-'underlying numbers'!AG159)*'numbers and coverage by AT'!$C$4</f>
        <v>3185.5000330500002</v>
      </c>
    </row>
    <row r="160" spans="1:33" x14ac:dyDescent="0.25">
      <c r="A160" t="s">
        <v>326</v>
      </c>
      <c r="B160" t="s">
        <v>327</v>
      </c>
      <c r="C160" t="s">
        <v>319</v>
      </c>
      <c r="D160" s="1">
        <v>2084</v>
      </c>
      <c r="E160" s="1">
        <f>('underlying numbers'!D160-'underlying numbers'!E160)*'numbers and coverage by AT'!$C$3+'underlying numbers'!E160</f>
        <v>1941.0376000000001</v>
      </c>
      <c r="F160" s="1">
        <f>'underlying numbers'!F160+('underlying numbers'!E160-'underlying numbers'!F160)*'numbers and coverage by AT'!$C$4</f>
        <v>1706.796</v>
      </c>
      <c r="G160" s="1">
        <v>2002</v>
      </c>
      <c r="H160" s="1">
        <f>('underlying numbers'!G160-'underlying numbers'!H160)*'numbers and coverage by AT'!$C$3+'underlying numbers'!H160</f>
        <v>1878.6768</v>
      </c>
      <c r="I160" s="1">
        <f>'underlying numbers'!I160+('underlying numbers'!H160-'underlying numbers'!I160)*'numbers and coverage by AT'!$C$4</f>
        <v>1662.6610000000001</v>
      </c>
      <c r="J160" s="1">
        <v>1752</v>
      </c>
      <c r="K160" s="1">
        <f>('underlying numbers'!J160-'underlying numbers'!K160)*'numbers and coverage by AT'!$C$3+'underlying numbers'!K160</f>
        <v>1634.9992000000002</v>
      </c>
      <c r="L160" s="1">
        <f>'underlying numbers'!L160+('underlying numbers'!K160-'underlying numbers'!L160)*'numbers and coverage by AT'!$C$4</f>
        <v>1462.7240000000004</v>
      </c>
      <c r="M160" s="1">
        <v>976</v>
      </c>
      <c r="N160" s="1">
        <f>('underlying numbers'!M160-'underlying numbers'!N160)*'numbers and coverage by AT'!$C$3+'underlying numbers'!N160</f>
        <v>903.58079999999995</v>
      </c>
      <c r="O160" s="1">
        <f>'underlying numbers'!O160+('underlying numbers'!N160-'underlying numbers'!O160)*'numbers and coverage by AT'!$C$4</f>
        <v>814.47199999999998</v>
      </c>
      <c r="P160" s="1">
        <v>1560</v>
      </c>
      <c r="Q160" s="1">
        <f>('underlying numbers'!P160-'underlying numbers'!Q160)*'numbers and coverage by AT'!$C$3+'underlying numbers'!Q160</f>
        <v>1438.9000391999998</v>
      </c>
      <c r="R160" s="1">
        <f>'underlying numbers'!R160+('underlying numbers'!Q160-'underlying numbers'!R160)*'numbers and coverage by AT'!$C$4</f>
        <v>1289.5000559999999</v>
      </c>
      <c r="S160" s="1">
        <v>1653</v>
      </c>
      <c r="T160" s="1">
        <f>('underlying numbers'!S160-'underlying numbers'!T160)*'numbers and coverage by AT'!$C$3+'underlying numbers'!T160</f>
        <v>1511.59995009</v>
      </c>
      <c r="U160" s="1">
        <f>'underlying numbers'!U160+('underlying numbers'!T160-'underlying numbers'!U160)*'numbers and coverage by AT'!$C$4</f>
        <v>1371.0000183</v>
      </c>
      <c r="V160" s="1">
        <v>1647</v>
      </c>
      <c r="W160" s="1">
        <f>('underlying numbers'!V160-'underlying numbers'!W160)*'numbers and coverage by AT'!$C$3+'underlying numbers'!W160</f>
        <v>1539.20004543</v>
      </c>
      <c r="X160" s="1">
        <f>'underlying numbers'!X160+('underlying numbers'!W160-'underlying numbers'!X160)*'numbers and coverage by AT'!$C$4</f>
        <v>1387.4999975999999</v>
      </c>
      <c r="Y160" s="1">
        <v>1770</v>
      </c>
      <c r="Z160" s="1">
        <f>('underlying numbers'!Y160-'underlying numbers'!Z160)*'numbers and coverage by AT'!$C$3+'underlying numbers'!Z160</f>
        <v>1652.4000672</v>
      </c>
      <c r="AA160" s="1">
        <f>'underlying numbers'!AA160+('underlying numbers'!Z160-'underlying numbers'!AA160)*'numbers and coverage by AT'!$C$4</f>
        <v>1529.0000745</v>
      </c>
      <c r="AB160" s="1">
        <v>1757</v>
      </c>
      <c r="AC160" s="1">
        <f>('underlying numbers'!AB160-'underlying numbers'!AC160)*'numbers and coverage by AT'!$C$3+'underlying numbers'!AC160</f>
        <v>1668.0999992300001</v>
      </c>
      <c r="AD160" s="1">
        <f>'underlying numbers'!AD160+('underlying numbers'!AC160-'underlying numbers'!AD160)*'numbers and coverage by AT'!$C$4</f>
        <v>1543.0000355000002</v>
      </c>
      <c r="AE160" s="1">
        <v>1844</v>
      </c>
      <c r="AF160" s="1">
        <f>('underlying numbers'!AE160-'underlying numbers'!AF160)*'numbers and coverage by AT'!$C$3+'underlying numbers'!AF160</f>
        <v>1747.4000131599998</v>
      </c>
      <c r="AG160" s="1">
        <f>'underlying numbers'!AG160+('underlying numbers'!AF160-'underlying numbers'!AG160)*'numbers and coverage by AT'!$C$4</f>
        <v>1638.0000293999999</v>
      </c>
    </row>
    <row r="161" spans="1:33" s="4" customFormat="1" x14ac:dyDescent="0.25">
      <c r="A161" s="4" t="s">
        <v>457</v>
      </c>
      <c r="B161" s="4" t="s">
        <v>433</v>
      </c>
      <c r="C161" t="s">
        <v>319</v>
      </c>
      <c r="D161" s="5">
        <f>SUM(D156:D160)</f>
        <v>22082</v>
      </c>
      <c r="E161" s="1">
        <f>('underlying numbers'!D161-'underlying numbers'!E161)*'numbers and coverage by AT'!$C$3+'underlying numbers'!E161</f>
        <v>20496.639300000003</v>
      </c>
      <c r="F161" s="1">
        <f>'underlying numbers'!F161+('underlying numbers'!E161-'underlying numbers'!F161)*'numbers and coverage by AT'!$C$4</f>
        <v>18022.732500000002</v>
      </c>
      <c r="G161" s="5">
        <f t="shared" ref="G161:AE161" si="29">SUM(G156:G160)</f>
        <v>28723</v>
      </c>
      <c r="H161" s="1">
        <f>('underlying numbers'!G161-'underlying numbers'!H161)*'numbers and coverage by AT'!$C$3+'underlying numbers'!H161</f>
        <v>26148.8557</v>
      </c>
      <c r="I161" s="1">
        <f>'underlying numbers'!I161+('underlying numbers'!H161-'underlying numbers'!I161)*'numbers and coverage by AT'!$C$4</f>
        <v>22530.450000000004</v>
      </c>
      <c r="J161" s="5">
        <f t="shared" si="29"/>
        <v>26825</v>
      </c>
      <c r="K161" s="1">
        <f>('underlying numbers'!J161-'underlying numbers'!K161)*'numbers and coverage by AT'!$C$3+'underlying numbers'!K161</f>
        <v>24347.599899999997</v>
      </c>
      <c r="L161" s="1">
        <f>'underlying numbers'!L161+('underlying numbers'!K161-'underlying numbers'!L161)*'numbers and coverage by AT'!$C$4</f>
        <v>21262.252999999997</v>
      </c>
      <c r="M161" s="5">
        <f t="shared" si="29"/>
        <v>25587</v>
      </c>
      <c r="N161" s="1">
        <f>('underlying numbers'!M161-'underlying numbers'!N161)*'numbers and coverage by AT'!$C$3+'underlying numbers'!N161</f>
        <v>22645.671399999999</v>
      </c>
      <c r="O161" s="1">
        <f>'underlying numbers'!O161+('underlying numbers'!N161-'underlying numbers'!O161)*'numbers and coverage by AT'!$C$4</f>
        <v>19696.972999999998</v>
      </c>
      <c r="P161" s="5">
        <f t="shared" si="29"/>
        <v>28801</v>
      </c>
      <c r="Q161" s="1">
        <f>('underlying numbers'!P161-'underlying numbers'!Q161)*'numbers and coverage by AT'!$C$3+'underlying numbers'!Q161</f>
        <v>24912.499545490002</v>
      </c>
      <c r="R161" s="1">
        <f>'underlying numbers'!R161+('underlying numbers'!Q161-'underlying numbers'!R161)*'numbers and coverage by AT'!$C$4</f>
        <v>21614.500092300001</v>
      </c>
      <c r="S161" s="5">
        <f t="shared" si="29"/>
        <v>29251</v>
      </c>
      <c r="T161" s="1">
        <f>('underlying numbers'!S161-'underlying numbers'!T161)*'numbers and coverage by AT'!$C$3+'underlying numbers'!T161</f>
        <v>25523.499862590001</v>
      </c>
      <c r="U161" s="1">
        <f>'underlying numbers'!U161+('underlying numbers'!T161-'underlying numbers'!U161)*'numbers and coverage by AT'!$C$4</f>
        <v>22095.999947799999</v>
      </c>
      <c r="V161" s="5">
        <f t="shared" si="29"/>
        <v>30730</v>
      </c>
      <c r="W161" s="1">
        <f>('underlying numbers'!V161-'underlying numbers'!W161)*'numbers and coverage by AT'!$C$3+'underlying numbers'!W161</f>
        <v>27564.034902110001</v>
      </c>
      <c r="X161" s="1">
        <f>'underlying numbers'!X161+('underlying numbers'!W161-'underlying numbers'!X161)*'numbers and coverage by AT'!$C$4</f>
        <v>24262.1490228</v>
      </c>
      <c r="Y161" s="5">
        <f t="shared" si="29"/>
        <v>30637</v>
      </c>
      <c r="Z161" s="1">
        <f>('underlying numbers'!Y161-'underlying numbers'!Z161)*'numbers and coverage by AT'!$C$3+'underlying numbers'!Z161</f>
        <v>28049.344470939996</v>
      </c>
      <c r="AA161" s="1">
        <f>'underlying numbers'!AA161+('underlying numbers'!Z161-'underlying numbers'!AA161)*'numbers and coverage by AT'!$C$4</f>
        <v>25336.138496599997</v>
      </c>
      <c r="AB161" s="5">
        <f t="shared" si="29"/>
        <v>31252</v>
      </c>
      <c r="AC161" s="1">
        <f>('underlying numbers'!AB161-'underlying numbers'!AC161)*'numbers and coverage by AT'!$C$3+'underlying numbers'!AC161</f>
        <v>28372.900476769999</v>
      </c>
      <c r="AD161" s="1">
        <f>'underlying numbers'!AD161+('underlying numbers'!AC161-'underlying numbers'!AD161)*'numbers and coverage by AT'!$C$4</f>
        <v>25628.00013185</v>
      </c>
      <c r="AE161" s="5">
        <f t="shared" si="29"/>
        <v>32773</v>
      </c>
      <c r="AF161" s="1">
        <f>('underlying numbers'!AE161-'underlying numbers'!AF161)*'numbers and coverage by AT'!$C$3+'underlying numbers'!AF161</f>
        <v>30104.599974590001</v>
      </c>
      <c r="AG161" s="1">
        <f>'underlying numbers'!AG161+('underlying numbers'!AF161-'underlying numbers'!AG161)*'numbers and coverage by AT'!$C$4</f>
        <v>27701.500080850001</v>
      </c>
    </row>
    <row r="162" spans="1:33" x14ac:dyDescent="0.25">
      <c r="A162" t="s">
        <v>328</v>
      </c>
      <c r="B162" t="s">
        <v>329</v>
      </c>
      <c r="C162" t="s">
        <v>330</v>
      </c>
      <c r="D162" s="1">
        <v>5446</v>
      </c>
      <c r="E162" s="1">
        <f>('underlying numbers'!D162-'underlying numbers'!E162)*'numbers and coverage by AT'!$C$3+'underlying numbers'!E162</f>
        <v>5241.057499999999</v>
      </c>
      <c r="F162" s="1">
        <f>'underlying numbers'!F162+('underlying numbers'!E162-'underlying numbers'!F162)*'numbers and coverage by AT'!$C$4</f>
        <v>4788.5805</v>
      </c>
      <c r="G162" s="1">
        <v>6074</v>
      </c>
      <c r="H162" s="1">
        <f>('underlying numbers'!G162-'underlying numbers'!H162)*'numbers and coverage by AT'!$C$3+'underlying numbers'!H162</f>
        <v>5813.1127999999999</v>
      </c>
      <c r="I162" s="1">
        <f>'underlying numbers'!I162+('underlying numbers'!H162-'underlying numbers'!I162)*'numbers and coverage by AT'!$C$4</f>
        <v>5318.6710000000003</v>
      </c>
      <c r="J162" s="1">
        <v>6327</v>
      </c>
      <c r="K162" s="1">
        <f>('underlying numbers'!J162-'underlying numbers'!K162)*'numbers and coverage by AT'!$C$3+'underlying numbers'!K162</f>
        <v>5931.8766000000023</v>
      </c>
      <c r="L162" s="1">
        <f>'underlying numbers'!L162+('underlying numbers'!K162-'underlying numbers'!L162)*'numbers and coverage by AT'!$C$4</f>
        <v>5180.1495000000023</v>
      </c>
      <c r="M162" s="1">
        <v>5801</v>
      </c>
      <c r="N162" s="1">
        <f>('underlying numbers'!M162-'underlying numbers'!N162)*'numbers and coverage by AT'!$C$3+'underlying numbers'!N162</f>
        <v>5351.8205000000025</v>
      </c>
      <c r="O162" s="1">
        <f>'underlying numbers'!O162+('underlying numbers'!N162-'underlying numbers'!O162)*'numbers and coverage by AT'!$C$4</f>
        <v>4808.8005000000012</v>
      </c>
      <c r="P162" s="1">
        <v>5343</v>
      </c>
      <c r="Q162" s="1">
        <f>('underlying numbers'!P162-'underlying numbers'!Q162)*'numbers and coverage by AT'!$C$3+'underlying numbers'!Q162</f>
        <v>4853.7002954700001</v>
      </c>
      <c r="R162" s="1">
        <f>'underlying numbers'!R162+('underlying numbers'!Q162-'underlying numbers'!R162)*'numbers and coverage by AT'!$C$4</f>
        <v>4334.0000964000001</v>
      </c>
      <c r="S162" s="1">
        <v>3688</v>
      </c>
      <c r="T162" s="1">
        <f>('underlying numbers'!S162-'underlying numbers'!T162)*'numbers and coverage by AT'!$C$3+'underlying numbers'!T162</f>
        <v>3402.4001736</v>
      </c>
      <c r="U162" s="1">
        <f>'underlying numbers'!U162+('underlying numbers'!T162-'underlying numbers'!U162)*'numbers and coverage by AT'!$C$4</f>
        <v>2938.0002064</v>
      </c>
      <c r="V162" s="1">
        <v>5813</v>
      </c>
      <c r="W162" s="1">
        <f>('underlying numbers'!V162-'underlying numbers'!W162)*'numbers and coverage by AT'!$C$3+'underlying numbers'!W162</f>
        <v>5487.5000767900001</v>
      </c>
      <c r="X162" s="1">
        <f>'underlying numbers'!X162+('underlying numbers'!W162-'underlying numbers'!X162)*'numbers and coverage by AT'!$C$4</f>
        <v>5077.5000022500008</v>
      </c>
      <c r="Y162" s="1">
        <v>6031</v>
      </c>
      <c r="Z162" s="1">
        <f>('underlying numbers'!Y162-'underlying numbers'!Z162)*'numbers and coverage by AT'!$C$3+'underlying numbers'!Z162</f>
        <v>5778.3000144199996</v>
      </c>
      <c r="AA162" s="1">
        <f>'underlying numbers'!AA162+('underlying numbers'!Z162-'underlying numbers'!AA162)*'numbers and coverage by AT'!$C$4</f>
        <v>5508.4997917500004</v>
      </c>
      <c r="AB162" s="1">
        <v>6109</v>
      </c>
      <c r="AC162" s="1">
        <f>('underlying numbers'!AB162-'underlying numbers'!AC162)*'numbers and coverage by AT'!$C$3+'underlying numbers'!AC162</f>
        <v>5824.8000954099998</v>
      </c>
      <c r="AD162" s="1">
        <f>'underlying numbers'!AD162+('underlying numbers'!AC162-'underlying numbers'!AD162)*'numbers and coverage by AT'!$C$4</f>
        <v>5517.9997620499998</v>
      </c>
      <c r="AE162" s="1">
        <v>6391</v>
      </c>
      <c r="AF162" s="1">
        <f>('underlying numbers'!AE162-'underlying numbers'!AF162)*'numbers and coverage by AT'!$C$3+'underlying numbers'!AF162</f>
        <v>6191.4998221999995</v>
      </c>
      <c r="AG162" s="1">
        <f>'underlying numbers'!AG162+('underlying numbers'!AF162-'underlying numbers'!AG162)*'numbers and coverage by AT'!$C$4</f>
        <v>5934.4998173999993</v>
      </c>
    </row>
    <row r="163" spans="1:33" x14ac:dyDescent="0.25">
      <c r="A163" t="s">
        <v>331</v>
      </c>
      <c r="B163" t="s">
        <v>332</v>
      </c>
      <c r="C163" t="s">
        <v>330</v>
      </c>
      <c r="D163" s="1">
        <v>6290</v>
      </c>
      <c r="E163" s="1">
        <f>('underlying numbers'!D163-'underlying numbers'!E163)*'numbers and coverage by AT'!$C$3+'underlying numbers'!E163</f>
        <v>6109.9096000000009</v>
      </c>
      <c r="F163" s="1">
        <f>'underlying numbers'!F163+('underlying numbers'!E163-'underlying numbers'!F163)*'numbers and coverage by AT'!$C$4</f>
        <v>5576.8040000000019</v>
      </c>
      <c r="G163" s="1">
        <v>7539</v>
      </c>
      <c r="H163" s="1">
        <f>('underlying numbers'!G163-'underlying numbers'!H163)*'numbers and coverage by AT'!$C$3+'underlying numbers'!H163</f>
        <v>7261.3457000000008</v>
      </c>
      <c r="I163" s="1">
        <f>'underlying numbers'!I163+('underlying numbers'!H163-'underlying numbers'!I163)*'numbers and coverage by AT'!$C$4</f>
        <v>6683.9959999999992</v>
      </c>
      <c r="J163" s="1">
        <v>7364</v>
      </c>
      <c r="K163" s="1">
        <f>('underlying numbers'!J163-'underlying numbers'!K163)*'numbers and coverage by AT'!$C$3+'underlying numbers'!K163</f>
        <v>7038.7407999999978</v>
      </c>
      <c r="L163" s="1">
        <f>'underlying numbers'!L163+('underlying numbers'!K163-'underlying numbers'!L163)*'numbers and coverage by AT'!$C$4</f>
        <v>6449.3834999999999</v>
      </c>
      <c r="M163" s="1">
        <v>7236</v>
      </c>
      <c r="N163" s="1">
        <f>('underlying numbers'!M163-'underlying numbers'!N163)*'numbers and coverage by AT'!$C$3+'underlying numbers'!N163</f>
        <v>6853.4863999999998</v>
      </c>
      <c r="O163" s="1">
        <f>'underlying numbers'!O163+('underlying numbers'!N163-'underlying numbers'!O163)*'numbers and coverage by AT'!$C$4</f>
        <v>6222.3029999999999</v>
      </c>
      <c r="P163" s="1">
        <v>6694</v>
      </c>
      <c r="Q163" s="1">
        <f>('underlying numbers'!P163-'underlying numbers'!Q163)*'numbers and coverage by AT'!$C$3+'underlying numbers'!Q163</f>
        <v>6271.9003245200001</v>
      </c>
      <c r="R163" s="1">
        <f>'underlying numbers'!R163+('underlying numbers'!Q163-'underlying numbers'!R163)*'numbers and coverage by AT'!$C$4</f>
        <v>5699.5002000999993</v>
      </c>
      <c r="S163" s="1">
        <v>6947</v>
      </c>
      <c r="T163" s="1">
        <f>('underlying numbers'!S163-'underlying numbers'!T163)*'numbers and coverage by AT'!$C$3+'underlying numbers'!T163</f>
        <v>6588.59989339</v>
      </c>
      <c r="U163" s="1">
        <f>'underlying numbers'!U163+('underlying numbers'!T163-'underlying numbers'!U163)*'numbers and coverage by AT'!$C$4</f>
        <v>6023.00002365</v>
      </c>
      <c r="V163" s="1">
        <v>7351</v>
      </c>
      <c r="W163" s="1">
        <f>('underlying numbers'!V163-'underlying numbers'!W163)*'numbers and coverage by AT'!$C$3+'underlying numbers'!W163</f>
        <v>7049.9997056500006</v>
      </c>
      <c r="X163" s="1">
        <f>'underlying numbers'!X163+('underlying numbers'!W163-'underlying numbers'!X163)*'numbers and coverage by AT'!$C$4</f>
        <v>6562.9999987000001</v>
      </c>
      <c r="Y163" s="1">
        <v>7219</v>
      </c>
      <c r="Z163" s="1">
        <f>('underlying numbers'!Y163-'underlying numbers'!Z163)*'numbers and coverage by AT'!$C$3+'underlying numbers'!Z163</f>
        <v>6959.3003010699995</v>
      </c>
      <c r="AA163" s="1">
        <f>'underlying numbers'!AA163+('underlying numbers'!Z163-'underlying numbers'!AA163)*'numbers and coverage by AT'!$C$4</f>
        <v>6591.0000596499995</v>
      </c>
      <c r="AB163" s="1">
        <v>7373</v>
      </c>
      <c r="AC163" s="1">
        <f>('underlying numbers'!AB163-'underlying numbers'!AC163)*'numbers and coverage by AT'!$C$3+'underlying numbers'!AC163</f>
        <v>7170.6998471900006</v>
      </c>
      <c r="AD163" s="1">
        <f>'underlying numbers'!AD163+('underlying numbers'!AC163-'underlying numbers'!AD163)*'numbers and coverage by AT'!$C$4</f>
        <v>6958.9997829499998</v>
      </c>
      <c r="AE163" s="1">
        <v>7893</v>
      </c>
      <c r="AF163" s="1">
        <f>('underlying numbers'!AE163-'underlying numbers'!AF163)*'numbers and coverage by AT'!$C$3+'underlying numbers'!AF163</f>
        <v>7617.2002682399998</v>
      </c>
      <c r="AG163" s="1">
        <f>'underlying numbers'!AG163+('underlying numbers'!AF163-'underlying numbers'!AG163)*'numbers and coverage by AT'!$C$4</f>
        <v>7349.5002541499998</v>
      </c>
    </row>
    <row r="164" spans="1:33" x14ac:dyDescent="0.25">
      <c r="A164" t="s">
        <v>333</v>
      </c>
      <c r="B164" t="s">
        <v>334</v>
      </c>
      <c r="C164" t="s">
        <v>330</v>
      </c>
      <c r="D164" s="1">
        <v>5560</v>
      </c>
      <c r="E164" s="1">
        <f>('underlying numbers'!D164-'underlying numbers'!E164)*'numbers and coverage by AT'!$C$3+'underlying numbers'!E164</f>
        <v>4659.1909999999998</v>
      </c>
      <c r="F164" s="1">
        <f>'underlying numbers'!F164+('underlying numbers'!E164-'underlying numbers'!F164)*'numbers and coverage by AT'!$C$4</f>
        <v>3712.8359999999984</v>
      </c>
      <c r="G164" s="1">
        <v>5602</v>
      </c>
      <c r="H164" s="1">
        <f>('underlying numbers'!G164-'underlying numbers'!H164)*'numbers and coverage by AT'!$C$3+'underlying numbers'!H164</f>
        <v>4548.5517999999993</v>
      </c>
      <c r="I164" s="1">
        <f>'underlying numbers'!I164+('underlying numbers'!H164-'underlying numbers'!I164)*'numbers and coverage by AT'!$C$4</f>
        <v>3635.0480000000007</v>
      </c>
      <c r="J164" s="1">
        <v>2619</v>
      </c>
      <c r="K164" s="1">
        <f>('underlying numbers'!J164-'underlying numbers'!K164)*'numbers and coverage by AT'!$C$3+'underlying numbers'!K164</f>
        <v>2136.8420999999998</v>
      </c>
      <c r="L164" s="1">
        <f>'underlying numbers'!L164+('underlying numbers'!K164-'underlying numbers'!L164)*'numbers and coverage by AT'!$C$4</f>
        <v>1682.7075</v>
      </c>
      <c r="M164" s="1">
        <v>5537</v>
      </c>
      <c r="N164" s="1">
        <f>('underlying numbers'!M164-'underlying numbers'!N164)*'numbers and coverage by AT'!$C$3+'underlying numbers'!N164</f>
        <v>4453.555400000002</v>
      </c>
      <c r="O164" s="1">
        <f>'underlying numbers'!O164+('underlying numbers'!N164-'underlying numbers'!O164)*'numbers and coverage by AT'!$C$4</f>
        <v>3556.7885000000006</v>
      </c>
      <c r="P164" s="1">
        <v>5937</v>
      </c>
      <c r="Q164" s="1">
        <f>('underlying numbers'!P164-'underlying numbers'!Q164)*'numbers and coverage by AT'!$C$3+'underlying numbers'!Q164</f>
        <v>4836.5999668200002</v>
      </c>
      <c r="R164" s="1">
        <f>'underlying numbers'!R164+('underlying numbers'!Q164-'underlying numbers'!R164)*'numbers and coverage by AT'!$C$4</f>
        <v>3842.9999142000001</v>
      </c>
      <c r="S164" s="1">
        <v>6111</v>
      </c>
      <c r="T164" s="1">
        <f>('underlying numbers'!S164-'underlying numbers'!T164)*'numbers and coverage by AT'!$C$3+'underlying numbers'!T164</f>
        <v>5116.3000024499997</v>
      </c>
      <c r="U164" s="1">
        <f>'underlying numbers'!U164+('underlying numbers'!T164-'underlying numbers'!U164)*'numbers and coverage by AT'!$C$4</f>
        <v>4131.4998249</v>
      </c>
      <c r="V164" s="1">
        <v>5879</v>
      </c>
      <c r="W164" s="1">
        <f>('underlying numbers'!V164-'underlying numbers'!W164)*'numbers and coverage by AT'!$C$3+'underlying numbers'!W164</f>
        <v>5197.2001416799994</v>
      </c>
      <c r="X164" s="1">
        <f>'underlying numbers'!X164+('underlying numbers'!W164-'underlying numbers'!X164)*'numbers and coverage by AT'!$C$4</f>
        <v>4522.0001075500004</v>
      </c>
      <c r="Y164" s="1">
        <v>5943</v>
      </c>
      <c r="Z164" s="1">
        <f>('underlying numbers'!Y164-'underlying numbers'!Z164)*'numbers and coverage by AT'!$C$3+'underlying numbers'!Z164</f>
        <v>5297.6000059500002</v>
      </c>
      <c r="AA164" s="1">
        <f>'underlying numbers'!AA164+('underlying numbers'!Z164-'underlying numbers'!AA164)*'numbers and coverage by AT'!$C$4</f>
        <v>4782.4999897500002</v>
      </c>
      <c r="AB164" s="1">
        <v>5970</v>
      </c>
      <c r="AC164" s="1">
        <f>('underlying numbers'!AB164-'underlying numbers'!AC164)*'numbers and coverage by AT'!$C$3+'underlying numbers'!AC164</f>
        <v>5750.9000448000006</v>
      </c>
      <c r="AD164" s="1">
        <f>'underlying numbers'!AD164+('underlying numbers'!AC164-'underlying numbers'!AD164)*'numbers and coverage by AT'!$C$4</f>
        <v>5376.9999000000007</v>
      </c>
      <c r="AE164" s="1">
        <v>6303</v>
      </c>
      <c r="AF164" s="1">
        <f>('underlying numbers'!AE164-'underlying numbers'!AF164)*'numbers and coverage by AT'!$C$3+'underlying numbers'!AF164</f>
        <v>5990.0996037300001</v>
      </c>
      <c r="AG164" s="1">
        <f>'underlying numbers'!AG164+('underlying numbers'!AF164-'underlying numbers'!AG164)*'numbers and coverage by AT'!$C$4</f>
        <v>5688.4997301000003</v>
      </c>
    </row>
    <row r="165" spans="1:33" x14ac:dyDescent="0.25">
      <c r="A165" t="s">
        <v>335</v>
      </c>
      <c r="B165" t="s">
        <v>336</v>
      </c>
      <c r="C165" t="s">
        <v>330</v>
      </c>
      <c r="D165" s="3">
        <v>5197</v>
      </c>
      <c r="E165" s="1">
        <f>('underlying numbers'!D165-'underlying numbers'!E165)*'numbers and coverage by AT'!$C$3+'underlying numbers'!E165</f>
        <v>4857.5</v>
      </c>
      <c r="F165" s="1">
        <f>'underlying numbers'!F165+('underlying numbers'!E165-'underlying numbers'!F165)*'numbers and coverage by AT'!$C$4</f>
        <v>4330</v>
      </c>
      <c r="G165" s="1">
        <v>4373</v>
      </c>
      <c r="H165" s="1">
        <f>('underlying numbers'!G165-'underlying numbers'!H165)*'numbers and coverage by AT'!$C$3+'underlying numbers'!H165</f>
        <v>4097.8636000000006</v>
      </c>
      <c r="I165" s="1">
        <f>'underlying numbers'!I165+('underlying numbers'!H165-'underlying numbers'!I165)*'numbers and coverage by AT'!$C$4</f>
        <v>3534.5235000000011</v>
      </c>
      <c r="J165" s="3">
        <v>5197</v>
      </c>
      <c r="K165" s="1">
        <f>('underlying numbers'!J165-'underlying numbers'!K165)*'numbers and coverage by AT'!$C$3+'underlying numbers'!K165</f>
        <v>4806.3999999999996</v>
      </c>
      <c r="L165" s="1">
        <f>'underlying numbers'!L165+('underlying numbers'!K165-'underlying numbers'!L165)*'numbers and coverage by AT'!$C$4</f>
        <v>4246</v>
      </c>
      <c r="M165" s="3">
        <v>5197</v>
      </c>
      <c r="N165" s="1">
        <f>('underlying numbers'!M165-'underlying numbers'!N165)*'numbers and coverage by AT'!$C$3+'underlying numbers'!N165</f>
        <v>4774.8999999999996</v>
      </c>
      <c r="O165" s="1">
        <f>'underlying numbers'!O165+('underlying numbers'!N165-'underlying numbers'!O165)*'numbers and coverage by AT'!$C$4</f>
        <v>4201</v>
      </c>
      <c r="P165" s="1">
        <v>4646</v>
      </c>
      <c r="Q165" s="1">
        <f>('underlying numbers'!P165-'underlying numbers'!Q165)*'numbers and coverage by AT'!$C$3+'underlying numbers'!Q165</f>
        <v>4214.7999081600001</v>
      </c>
      <c r="R165" s="1">
        <f>'underlying numbers'!R165+('underlying numbers'!Q165-'underlying numbers'!R165)*'numbers and coverage by AT'!$C$4</f>
        <v>3596.4999605000003</v>
      </c>
      <c r="S165" s="1">
        <v>4976</v>
      </c>
      <c r="T165" s="1">
        <f>('underlying numbers'!S165-'underlying numbers'!T165)*'numbers and coverage by AT'!$C$3+'underlying numbers'!T165</f>
        <v>4561.6002128</v>
      </c>
      <c r="U165" s="1">
        <f>'underlying numbers'!U165+('underlying numbers'!T165-'underlying numbers'!U165)*'numbers and coverage by AT'!$C$4</f>
        <v>3870.0001544000002</v>
      </c>
      <c r="V165" s="1">
        <v>5232</v>
      </c>
      <c r="W165" s="1">
        <f>('underlying numbers'!V165-'underlying numbers'!W165)*'numbers and coverage by AT'!$C$3+'underlying numbers'!W165</f>
        <v>4843.4999328000004</v>
      </c>
      <c r="X165" s="1">
        <f>'underlying numbers'!X165+('underlying numbers'!W165-'underlying numbers'!X165)*'numbers and coverage by AT'!$C$4</f>
        <v>4201.0001303999998</v>
      </c>
      <c r="Y165" s="1">
        <v>5234</v>
      </c>
      <c r="Z165" s="1">
        <f>('underlying numbers'!Y165-'underlying numbers'!Z165)*'numbers and coverage by AT'!$C$3+'underlying numbers'!Z165</f>
        <v>4901.4998913599993</v>
      </c>
      <c r="AA165" s="1">
        <f>'underlying numbers'!AA165+('underlying numbers'!Z165-'underlying numbers'!AA165)*'numbers and coverage by AT'!$C$4</f>
        <v>4463.4999812999995</v>
      </c>
      <c r="AB165" s="1">
        <v>5430</v>
      </c>
      <c r="AC165" s="1">
        <f>('underlying numbers'!AB165-'underlying numbers'!AC165)*'numbers and coverage by AT'!$C$3+'underlying numbers'!AC165</f>
        <v>5088.3999488999998</v>
      </c>
      <c r="AD165" s="1">
        <f>'underlying numbers'!AD165+('underlying numbers'!AC165-'underlying numbers'!AD165)*'numbers and coverage by AT'!$C$4</f>
        <v>4735.5000135</v>
      </c>
      <c r="AE165" s="1">
        <v>5843</v>
      </c>
      <c r="AF165" s="1">
        <f>('underlying numbers'!AE165-'underlying numbers'!AF165)*'numbers and coverage by AT'!$C$3+'underlying numbers'!AF165</f>
        <v>5492.3001016399994</v>
      </c>
      <c r="AG165" s="1">
        <f>'underlying numbers'!AG165+('underlying numbers'!AF165-'underlying numbers'!AG165)*'numbers and coverage by AT'!$C$4</f>
        <v>5141.4999373999999</v>
      </c>
    </row>
    <row r="166" spans="1:33" s="4" customFormat="1" x14ac:dyDescent="0.25">
      <c r="A166" s="4" t="s">
        <v>458</v>
      </c>
      <c r="B166" s="4" t="s">
        <v>433</v>
      </c>
      <c r="C166" t="s">
        <v>330</v>
      </c>
      <c r="D166" s="5">
        <f t="shared" ref="D166:AE166" si="30">SUM(D162:D165)</f>
        <v>22493</v>
      </c>
      <c r="E166" s="1">
        <f>('underlying numbers'!D166-'underlying numbers'!E166)*'numbers and coverage by AT'!$C$3+'underlying numbers'!E166</f>
        <v>20867.658100000001</v>
      </c>
      <c r="F166" s="1">
        <f>'underlying numbers'!F166+('underlying numbers'!E166-'underlying numbers'!F166)*'numbers and coverage by AT'!$C$4</f>
        <v>18408.220500000003</v>
      </c>
      <c r="G166" s="5">
        <f t="shared" si="30"/>
        <v>23588</v>
      </c>
      <c r="H166" s="1">
        <f>('underlying numbers'!G166-'underlying numbers'!H166)*'numbers and coverage by AT'!$C$3+'underlying numbers'!H166</f>
        <v>21720.873900000002</v>
      </c>
      <c r="I166" s="1">
        <f>'underlying numbers'!I166+('underlying numbers'!H166-'underlying numbers'!I166)*'numbers and coverage by AT'!$C$4</f>
        <v>19172.238500000003</v>
      </c>
      <c r="J166" s="5">
        <f t="shared" si="30"/>
        <v>21507</v>
      </c>
      <c r="K166" s="1">
        <f>('underlying numbers'!J166-'underlying numbers'!K166)*'numbers and coverage by AT'!$C$3+'underlying numbers'!K166</f>
        <v>19913.859499999999</v>
      </c>
      <c r="L166" s="1">
        <f>'underlying numbers'!L166+('underlying numbers'!K166-'underlying numbers'!L166)*'numbers and coverage by AT'!$C$4</f>
        <v>17558.2405</v>
      </c>
      <c r="M166" s="5">
        <f t="shared" si="30"/>
        <v>23771</v>
      </c>
      <c r="N166" s="1">
        <f>('underlying numbers'!M166-'underlying numbers'!N166)*'numbers and coverage by AT'!$C$3+'underlying numbers'!N166</f>
        <v>21433.762300000002</v>
      </c>
      <c r="O166" s="1">
        <f>'underlying numbers'!O166+('underlying numbers'!N166-'underlying numbers'!O166)*'numbers and coverage by AT'!$C$4</f>
        <v>18788.892</v>
      </c>
      <c r="P166" s="5">
        <f t="shared" si="30"/>
        <v>22620</v>
      </c>
      <c r="Q166" s="1">
        <f>('underlying numbers'!P166-'underlying numbers'!Q166)*'numbers and coverage by AT'!$C$3+'underlying numbers'!Q166</f>
        <v>20177.000494970001</v>
      </c>
      <c r="R166" s="1">
        <f>'underlying numbers'!R166+('underlying numbers'!Q166-'underlying numbers'!R166)*'numbers and coverage by AT'!$C$4</f>
        <v>17473.000171200001</v>
      </c>
      <c r="S166" s="5">
        <f t="shared" si="30"/>
        <v>21722</v>
      </c>
      <c r="T166" s="1">
        <f>('underlying numbers'!S166-'underlying numbers'!T166)*'numbers and coverage by AT'!$C$3+'underlying numbers'!T166</f>
        <v>19668.900282240003</v>
      </c>
      <c r="U166" s="1">
        <f>'underlying numbers'!U166+('underlying numbers'!T166-'underlying numbers'!U166)*'numbers and coverage by AT'!$C$4</f>
        <v>16962.500209350001</v>
      </c>
      <c r="V166" s="5">
        <f t="shared" si="30"/>
        <v>24275</v>
      </c>
      <c r="W166" s="1">
        <f>('underlying numbers'!V166-'underlying numbers'!W166)*'numbers and coverage by AT'!$C$3+'underlying numbers'!W166</f>
        <v>22578.19985692</v>
      </c>
      <c r="X166" s="1">
        <f>'underlying numbers'!X166+('underlying numbers'!W166-'underlying numbers'!X166)*'numbers and coverage by AT'!$C$4</f>
        <v>20363.5002389</v>
      </c>
      <c r="Y166" s="5">
        <f t="shared" si="30"/>
        <v>24427</v>
      </c>
      <c r="Z166" s="1">
        <f>('underlying numbers'!Y166-'underlying numbers'!Z166)*'numbers and coverage by AT'!$C$3+'underlying numbers'!Z166</f>
        <v>22936.700212800002</v>
      </c>
      <c r="AA166" s="1">
        <f>'underlying numbers'!AA166+('underlying numbers'!Z166-'underlying numbers'!AA166)*'numbers and coverage by AT'!$C$4</f>
        <v>21345.499822450001</v>
      </c>
      <c r="AB166" s="5">
        <f t="shared" si="30"/>
        <v>24882</v>
      </c>
      <c r="AC166" s="1">
        <f>('underlying numbers'!AB166-'underlying numbers'!AC166)*'numbers and coverage by AT'!$C$3+'underlying numbers'!AC166</f>
        <v>23834.799936300002</v>
      </c>
      <c r="AD166" s="1">
        <f>'underlying numbers'!AD166+('underlying numbers'!AC166-'underlying numbers'!AD166)*'numbers and coverage by AT'!$C$4</f>
        <v>22589.499458500002</v>
      </c>
      <c r="AE166" s="5">
        <f t="shared" si="30"/>
        <v>26430</v>
      </c>
      <c r="AF166" s="1">
        <f>('underlying numbers'!AE166-'underlying numbers'!AF166)*'numbers and coverage by AT'!$C$3+'underlying numbers'!AF166</f>
        <v>25291.099795809998</v>
      </c>
      <c r="AG166" s="1">
        <f>'underlying numbers'!AG166+('underlying numbers'!AF166-'underlying numbers'!AG166)*'numbers and coverage by AT'!$C$4</f>
        <v>24113.999739049999</v>
      </c>
    </row>
    <row r="167" spans="1:33" x14ac:dyDescent="0.25">
      <c r="A167" t="s">
        <v>337</v>
      </c>
      <c r="B167" t="s">
        <v>338</v>
      </c>
      <c r="C167" t="s">
        <v>339</v>
      </c>
      <c r="D167" s="1">
        <v>1762</v>
      </c>
      <c r="E167" s="1">
        <f>('underlying numbers'!D167-'underlying numbers'!E167)*'numbers and coverage by AT'!$C$3+'underlying numbers'!E167</f>
        <v>1704.0301999999999</v>
      </c>
      <c r="F167" s="1">
        <f>'underlying numbers'!F167+('underlying numbers'!E167-'underlying numbers'!F167)*'numbers and coverage by AT'!$C$4</f>
        <v>1579.6329999999998</v>
      </c>
      <c r="G167" s="1">
        <v>1978</v>
      </c>
      <c r="H167" s="1">
        <f>('underlying numbers'!G167-'underlying numbers'!H167)*'numbers and coverage by AT'!$C$3+'underlying numbers'!H167</f>
        <v>1904.6161999999999</v>
      </c>
      <c r="I167" s="1">
        <f>'underlying numbers'!I167+('underlying numbers'!H167-'underlying numbers'!I167)*'numbers and coverage by AT'!$C$4</f>
        <v>1737.673</v>
      </c>
      <c r="J167" s="1">
        <v>2006</v>
      </c>
      <c r="K167" s="1">
        <f>('underlying numbers'!J167-'underlying numbers'!K167)*'numbers and coverage by AT'!$C$3+'underlying numbers'!K167</f>
        <v>1909.1102000000001</v>
      </c>
      <c r="L167" s="1">
        <f>'underlying numbers'!L167+('underlying numbers'!K167-'underlying numbers'!L167)*'numbers and coverage by AT'!$C$4</f>
        <v>1701.088</v>
      </c>
      <c r="M167" s="1">
        <v>1931</v>
      </c>
      <c r="N167" s="1">
        <f>('underlying numbers'!M167-'underlying numbers'!N167)*'numbers and coverage by AT'!$C$3+'underlying numbers'!N167</f>
        <v>1807.9953</v>
      </c>
      <c r="O167" s="1">
        <f>'underlying numbers'!O167+('underlying numbers'!N167-'underlying numbers'!O167)*'numbers and coverage by AT'!$C$4</f>
        <v>1626.8675000000001</v>
      </c>
      <c r="P167" s="1">
        <v>1909</v>
      </c>
      <c r="Q167" s="1">
        <f>('underlying numbers'!P167-'underlying numbers'!Q167)*'numbers and coverage by AT'!$C$3+'underlying numbers'!Q167</f>
        <v>1781.60009786</v>
      </c>
      <c r="R167" s="1">
        <f>'underlying numbers'!R167+('underlying numbers'!Q167-'underlying numbers'!R167)*'numbers and coverage by AT'!$C$4</f>
        <v>1571.0000960000002</v>
      </c>
      <c r="S167" s="1">
        <v>1986</v>
      </c>
      <c r="T167" s="1">
        <f>('underlying numbers'!S167-'underlying numbers'!T167)*'numbers and coverage by AT'!$C$3+'underlying numbers'!T167</f>
        <v>1864.1999903399999</v>
      </c>
      <c r="U167" s="1">
        <f>'underlying numbers'!U167+('underlying numbers'!T167-'underlying numbers'!U167)*'numbers and coverage by AT'!$C$4</f>
        <v>1661.999988</v>
      </c>
      <c r="V167" s="1">
        <v>2085</v>
      </c>
      <c r="W167" s="1">
        <f>('underlying numbers'!V167-'underlying numbers'!W167)*'numbers and coverage by AT'!$C$3+'underlying numbers'!W167</f>
        <v>1947.1000182</v>
      </c>
      <c r="X167" s="1">
        <f>'underlying numbers'!X167+('underlying numbers'!W167-'underlying numbers'!X167)*'numbers and coverage by AT'!$C$4</f>
        <v>1759.9999995000001</v>
      </c>
      <c r="Y167" s="1">
        <v>2194</v>
      </c>
      <c r="Z167" s="1">
        <f>('underlying numbers'!Y167-'underlying numbers'!Z167)*'numbers and coverage by AT'!$C$3+'underlying numbers'!Z167</f>
        <v>2079.2000250599999</v>
      </c>
      <c r="AA167" s="1">
        <f>'underlying numbers'!AA167+('underlying numbers'!Z167-'underlying numbers'!AA167)*'numbers and coverage by AT'!$C$4</f>
        <v>1920.0000063</v>
      </c>
      <c r="AB167" s="1">
        <v>2260</v>
      </c>
      <c r="AC167" s="1">
        <f>('underlying numbers'!AB167-'underlying numbers'!AC167)*'numbers and coverage by AT'!$C$3+'underlying numbers'!AC167</f>
        <v>2162.0000042000001</v>
      </c>
      <c r="AD167" s="1">
        <f>'underlying numbers'!AD167+('underlying numbers'!AC167-'underlying numbers'!AD167)*'numbers and coverage by AT'!$C$4</f>
        <v>2007.500031</v>
      </c>
      <c r="AE167" s="1">
        <v>2591</v>
      </c>
      <c r="AF167" s="1">
        <f>('underlying numbers'!AE167-'underlying numbers'!AF167)*'numbers and coverage by AT'!$C$3+'underlying numbers'!AF167</f>
        <v>2404.8001168999999</v>
      </c>
      <c r="AG167" s="1">
        <f>'underlying numbers'!AG167+('underlying numbers'!AF167-'underlying numbers'!AG167)*'numbers and coverage by AT'!$C$4</f>
        <v>2247.50011825</v>
      </c>
    </row>
    <row r="168" spans="1:33" x14ac:dyDescent="0.25">
      <c r="A168" t="s">
        <v>340</v>
      </c>
      <c r="B168" t="s">
        <v>341</v>
      </c>
      <c r="C168" t="s">
        <v>339</v>
      </c>
      <c r="D168" s="1">
        <v>2543</v>
      </c>
      <c r="E168" s="1">
        <f>('underlying numbers'!D168-'underlying numbers'!E168)*'numbers and coverage by AT'!$C$3+'underlying numbers'!E168</f>
        <v>2459.3352999999997</v>
      </c>
      <c r="F168" s="1">
        <f>'underlying numbers'!F168+('underlying numbers'!E168-'underlying numbers'!F168)*'numbers and coverage by AT'!$C$4</f>
        <v>2286.1570000000002</v>
      </c>
      <c r="G168" s="1">
        <v>2555</v>
      </c>
      <c r="H168" s="1">
        <f>('underlying numbers'!G168-'underlying numbers'!H168)*'numbers and coverage by AT'!$C$3+'underlying numbers'!H168</f>
        <v>2435.1705000000002</v>
      </c>
      <c r="I168" s="1">
        <f>'underlying numbers'!I168+('underlying numbers'!H168-'underlying numbers'!I168)*'numbers and coverage by AT'!$C$4</f>
        <v>2262.4524999999999</v>
      </c>
      <c r="J168" s="1">
        <v>2511</v>
      </c>
      <c r="K168" s="1">
        <f>('underlying numbers'!J168-'underlying numbers'!K168)*'numbers and coverage by AT'!$C$3+'underlying numbers'!K168</f>
        <v>2356.3224</v>
      </c>
      <c r="L168" s="1">
        <f>'underlying numbers'!L168+('underlying numbers'!K168-'underlying numbers'!L168)*'numbers and coverage by AT'!$C$4</f>
        <v>2133.0945000000002</v>
      </c>
      <c r="M168" s="1">
        <v>2373</v>
      </c>
      <c r="N168" s="1">
        <f>('underlying numbers'!M168-'underlying numbers'!N168)*'numbers and coverage by AT'!$C$3+'underlying numbers'!N168</f>
        <v>2218.5177000000003</v>
      </c>
      <c r="O168" s="1">
        <f>'underlying numbers'!O168+('underlying numbers'!N168-'underlying numbers'!O168)*'numbers and coverage by AT'!$C$4</f>
        <v>2024.1690000000001</v>
      </c>
      <c r="P168" s="1">
        <v>2451</v>
      </c>
      <c r="Q168" s="1">
        <f>('underlying numbers'!P168-'underlying numbers'!Q168)*'numbers and coverage by AT'!$C$3+'underlying numbers'!Q168</f>
        <v>2293.5001125600002</v>
      </c>
      <c r="R168" s="1">
        <f>'underlying numbers'!R168+('underlying numbers'!Q168-'underlying numbers'!R168)*'numbers and coverage by AT'!$C$4</f>
        <v>2121.5001826500002</v>
      </c>
      <c r="S168" s="1">
        <v>2494</v>
      </c>
      <c r="T168" s="1">
        <f>('underlying numbers'!S168-'underlying numbers'!T168)*'numbers and coverage by AT'!$C$3+'underlying numbers'!T168</f>
        <v>2328.09994302</v>
      </c>
      <c r="U168" s="1">
        <f>'underlying numbers'!U168+('underlying numbers'!T168-'underlying numbers'!U168)*'numbers and coverage by AT'!$C$4</f>
        <v>2160.9999976999998</v>
      </c>
      <c r="V168" s="1">
        <v>2631</v>
      </c>
      <c r="W168" s="1">
        <f>('underlying numbers'!V168-'underlying numbers'!W168)*'numbers and coverage by AT'!$C$3+'underlying numbers'!W168</f>
        <v>2458.80012915</v>
      </c>
      <c r="X168" s="1">
        <f>'underlying numbers'!X168+('underlying numbers'!W168-'underlying numbers'!X168)*'numbers and coverage by AT'!$C$4</f>
        <v>2284.5000625500002</v>
      </c>
      <c r="Y168" s="1">
        <v>2671</v>
      </c>
      <c r="Z168" s="1">
        <f>('underlying numbers'!Y168-'underlying numbers'!Z168)*'numbers and coverage by AT'!$C$3+'underlying numbers'!Z168</f>
        <v>2535.1999495999999</v>
      </c>
      <c r="AA168" s="1">
        <f>'underlying numbers'!AA168+('underlying numbers'!Z168-'underlying numbers'!AA168)*'numbers and coverage by AT'!$C$4</f>
        <v>2400.9999617499998</v>
      </c>
      <c r="AB168" s="1">
        <v>2883</v>
      </c>
      <c r="AC168" s="1">
        <f>('underlying numbers'!AB168-'underlying numbers'!AC168)*'numbers and coverage by AT'!$C$3+'underlying numbers'!AC168</f>
        <v>2756.3000494199996</v>
      </c>
      <c r="AD168" s="1">
        <f>'underlying numbers'!AD168+('underlying numbers'!AC168-'underlying numbers'!AD168)*'numbers and coverage by AT'!$C$4</f>
        <v>2600.5000193999995</v>
      </c>
      <c r="AE168" s="1">
        <v>2990</v>
      </c>
      <c r="AF168" s="1">
        <f>('underlying numbers'!AE168-'underlying numbers'!AF168)*'numbers and coverage by AT'!$C$3+'underlying numbers'!AF168</f>
        <v>2869.5999657000002</v>
      </c>
      <c r="AG168" s="1">
        <f>'underlying numbers'!AG168+('underlying numbers'!AF168-'underlying numbers'!AG168)*'numbers and coverage by AT'!$C$4</f>
        <v>2751.4999590000002</v>
      </c>
    </row>
    <row r="169" spans="1:33" x14ac:dyDescent="0.25">
      <c r="A169" t="s">
        <v>342</v>
      </c>
      <c r="B169" t="s">
        <v>343</v>
      </c>
      <c r="C169" t="s">
        <v>339</v>
      </c>
      <c r="D169" s="1">
        <v>15296</v>
      </c>
      <c r="E169" s="1">
        <f>('underlying numbers'!D169-'underlying numbers'!E169)*'numbers and coverage by AT'!$C$3+'underlying numbers'!E169</f>
        <v>14431.695999999996</v>
      </c>
      <c r="F169" s="1">
        <f>'underlying numbers'!F169+('underlying numbers'!E169-'underlying numbers'!F169)*'numbers and coverage by AT'!$C$4</f>
        <v>12971.025499999996</v>
      </c>
      <c r="G169" s="1">
        <v>13684</v>
      </c>
      <c r="H169" s="1">
        <f>('underlying numbers'!G169-'underlying numbers'!H169)*'numbers and coverage by AT'!$C$3+'underlying numbers'!H169</f>
        <v>13028.343600000002</v>
      </c>
      <c r="I169" s="1">
        <f>'underlying numbers'!I169+('underlying numbers'!H169-'underlying numbers'!I169)*'numbers and coverage by AT'!$C$4</f>
        <v>11915.110499999999</v>
      </c>
      <c r="J169" s="1">
        <v>14786</v>
      </c>
      <c r="K169" s="1">
        <f>('underlying numbers'!J169-'underlying numbers'!K169)*'numbers and coverage by AT'!$C$3+'underlying numbers'!K169</f>
        <v>13838.8153</v>
      </c>
      <c r="L169" s="1">
        <f>'underlying numbers'!L169+('underlying numbers'!K169-'underlying numbers'!L169)*'numbers and coverage by AT'!$C$4</f>
        <v>12371.351000000002</v>
      </c>
      <c r="M169" s="1">
        <v>14122</v>
      </c>
      <c r="N169" s="1">
        <f>('underlying numbers'!M169-'underlying numbers'!N169)*'numbers and coverage by AT'!$C$3+'underlying numbers'!N169</f>
        <v>13040.0394</v>
      </c>
      <c r="O169" s="1">
        <f>'underlying numbers'!O169+('underlying numbers'!N169-'underlying numbers'!O169)*'numbers and coverage by AT'!$C$4</f>
        <v>11849.418499999996</v>
      </c>
      <c r="P169" s="1">
        <v>12247</v>
      </c>
      <c r="Q169" s="1">
        <f>('underlying numbers'!P169-'underlying numbers'!Q169)*'numbers and coverage by AT'!$C$3+'underlying numbers'!Q169</f>
        <v>11156.40024108</v>
      </c>
      <c r="R169" s="1">
        <f>'underlying numbers'!R169+('underlying numbers'!Q169-'underlying numbers'!R169)*'numbers and coverage by AT'!$C$4</f>
        <v>10108.000215</v>
      </c>
      <c r="S169" s="1">
        <v>13661</v>
      </c>
      <c r="T169" s="1">
        <f>('underlying numbers'!S169-'underlying numbers'!T169)*'numbers and coverage by AT'!$C$3+'underlying numbers'!T169</f>
        <v>12638.99982528</v>
      </c>
      <c r="U169" s="1">
        <f>'underlying numbers'!U169+('underlying numbers'!T169-'underlying numbers'!U169)*'numbers and coverage by AT'!$C$4</f>
        <v>11546.4998743</v>
      </c>
      <c r="V169" s="1">
        <v>14771</v>
      </c>
      <c r="W169" s="1">
        <f>('underlying numbers'!V169-'underlying numbers'!W169)*'numbers and coverage by AT'!$C$3+'underlying numbers'!W169</f>
        <v>13695.671200000003</v>
      </c>
      <c r="X169" s="1">
        <f>'underlying numbers'!X169+('underlying numbers'!W169-'underlying numbers'!X169)*'numbers and coverage by AT'!$C$4</f>
        <v>12710.445500000002</v>
      </c>
      <c r="Y169" s="1">
        <v>14715</v>
      </c>
      <c r="Z169" s="1">
        <f>('underlying numbers'!Y169-'underlying numbers'!Z169)*'numbers and coverage by AT'!$C$3+'underlying numbers'!Z169</f>
        <v>13942.4625</v>
      </c>
      <c r="AA169" s="1">
        <f>'underlying numbers'!AA169+('underlying numbers'!Z169-'underlying numbers'!AA169)*'numbers and coverage by AT'!$C$4</f>
        <v>13191.997500000001</v>
      </c>
      <c r="AB169" s="1">
        <v>14676</v>
      </c>
      <c r="AC169" s="1">
        <f>('underlying numbers'!AB169-'underlying numbers'!AC169)*'numbers and coverage by AT'!$C$3+'underlying numbers'!AC169</f>
        <v>13940.99979672</v>
      </c>
      <c r="AD169" s="1">
        <f>'underlying numbers'!AD169+('underlying numbers'!AC169-'underlying numbers'!AD169)*'numbers and coverage by AT'!$C$4</f>
        <v>13167.999907200001</v>
      </c>
      <c r="AE169" s="1">
        <v>15375</v>
      </c>
      <c r="AF169" s="1">
        <f>('underlying numbers'!AE169-'underlying numbers'!AF169)*'numbers and coverage by AT'!$C$3+'underlying numbers'!AF169</f>
        <v>14541.3001575</v>
      </c>
      <c r="AG169" s="1">
        <f>'underlying numbers'!AG169+('underlying numbers'!AF169-'underlying numbers'!AG169)*'numbers and coverage by AT'!$C$4</f>
        <v>13891.500075</v>
      </c>
    </row>
    <row r="170" spans="1:33" x14ac:dyDescent="0.25">
      <c r="A170" t="s">
        <v>344</v>
      </c>
      <c r="B170" t="s">
        <v>345</v>
      </c>
      <c r="C170" t="s">
        <v>339</v>
      </c>
      <c r="D170" s="1">
        <v>3636</v>
      </c>
      <c r="E170" s="1">
        <f>('underlying numbers'!D170-'underlying numbers'!E170)*'numbers and coverage by AT'!$C$3+'underlying numbers'!E170</f>
        <v>3468.2247000000002</v>
      </c>
      <c r="F170" s="1">
        <f>'underlying numbers'!F170+('underlying numbers'!E170-'underlying numbers'!F170)*'numbers and coverage by AT'!$C$4</f>
        <v>3108.5920000000001</v>
      </c>
      <c r="G170" s="1">
        <v>3747</v>
      </c>
      <c r="H170" s="1">
        <f>('underlying numbers'!G170-'underlying numbers'!H170)*'numbers and coverage by AT'!$C$3+'underlying numbers'!H170</f>
        <v>3502.3059000000007</v>
      </c>
      <c r="I170" s="1">
        <f>'underlying numbers'!I170+('underlying numbers'!H170-'underlying numbers'!I170)*'numbers and coverage by AT'!$C$4</f>
        <v>3190.9700000000003</v>
      </c>
      <c r="J170" s="1">
        <v>3631</v>
      </c>
      <c r="K170" s="1">
        <f>('underlying numbers'!J170-'underlying numbers'!K170)*'numbers and coverage by AT'!$C$3+'underlying numbers'!K170</f>
        <v>3400.8197000000009</v>
      </c>
      <c r="L170" s="1">
        <f>'underlying numbers'!L170+('underlying numbers'!K170-'underlying numbers'!L170)*'numbers and coverage by AT'!$C$4</f>
        <v>3128.643</v>
      </c>
      <c r="M170" s="1">
        <v>3518</v>
      </c>
      <c r="N170" s="1">
        <f>('underlying numbers'!M170-'underlying numbers'!N170)*'numbers and coverage by AT'!$C$3+'underlying numbers'!N170</f>
        <v>3257.0567999999994</v>
      </c>
      <c r="O170" s="1">
        <f>'underlying numbers'!O170+('underlying numbers'!N170-'underlying numbers'!O170)*'numbers and coverage by AT'!$C$4</f>
        <v>2980.2950000000001</v>
      </c>
      <c r="P170" s="1">
        <v>3486</v>
      </c>
      <c r="Q170" s="1">
        <f>('underlying numbers'!P170-'underlying numbers'!Q170)*'numbers and coverage by AT'!$C$3+'underlying numbers'!Q170</f>
        <v>3153.5000561400002</v>
      </c>
      <c r="R170" s="1">
        <f>'underlying numbers'!R170+('underlying numbers'!Q170-'underlying numbers'!R170)*'numbers and coverage by AT'!$C$4</f>
        <v>2878.5000089999999</v>
      </c>
      <c r="S170" s="1">
        <v>3693</v>
      </c>
      <c r="T170" s="1">
        <f>('underlying numbers'!S170-'underlying numbers'!T170)*'numbers and coverage by AT'!$C$3+'underlying numbers'!T170</f>
        <v>3410.2001418899999</v>
      </c>
      <c r="U170" s="1">
        <f>'underlying numbers'!U170+('underlying numbers'!T170-'underlying numbers'!U170)*'numbers and coverage by AT'!$C$4</f>
        <v>3210.0001006500001</v>
      </c>
      <c r="V170" s="1">
        <v>3568</v>
      </c>
      <c r="W170" s="1">
        <f>('underlying numbers'!V170-'underlying numbers'!W170)*'numbers and coverage by AT'!$C$3+'underlying numbers'!W170</f>
        <v>3373.1872000000003</v>
      </c>
      <c r="X170" s="1">
        <f>'underlying numbers'!X170+('underlying numbers'!W170-'underlying numbers'!X170)*'numbers and coverage by AT'!$C$4</f>
        <v>3091.672</v>
      </c>
      <c r="Y170" s="1">
        <v>3635</v>
      </c>
      <c r="Z170" s="1">
        <f>('underlying numbers'!Y170-'underlying numbers'!Z170)*'numbers and coverage by AT'!$C$3+'underlying numbers'!Z170</f>
        <v>3464.5185000000001</v>
      </c>
      <c r="AA170" s="1">
        <f>'underlying numbers'!AA170+('underlying numbers'!Z170-'underlying numbers'!AA170)*'numbers and coverage by AT'!$C$4</f>
        <v>3218.7924999999996</v>
      </c>
      <c r="AB170" s="1">
        <v>3644</v>
      </c>
      <c r="AC170" s="1">
        <f>('underlying numbers'!AB170-'underlying numbers'!AC170)*'numbers and coverage by AT'!$C$3+'underlying numbers'!AC170</f>
        <v>3462.7001044399999</v>
      </c>
      <c r="AD170" s="1">
        <f>'underlying numbers'!AD170+('underlying numbers'!AC170-'underlying numbers'!AD170)*'numbers and coverage by AT'!$C$4</f>
        <v>3222.5001597999999</v>
      </c>
      <c r="AE170" s="1">
        <v>3779</v>
      </c>
      <c r="AF170" s="1">
        <f>('underlying numbers'!AE170-'underlying numbers'!AF170)*'numbers and coverage by AT'!$C$3+'underlying numbers'!AF170</f>
        <v>3571.1000533400002</v>
      </c>
      <c r="AG170" s="1">
        <f>'underlying numbers'!AG170+('underlying numbers'!AF170-'underlying numbers'!AG170)*'numbers and coverage by AT'!$C$4</f>
        <v>3255.5000427000004</v>
      </c>
    </row>
    <row r="171" spans="1:33" x14ac:dyDescent="0.25">
      <c r="A171" t="s">
        <v>346</v>
      </c>
      <c r="B171" t="s">
        <v>347</v>
      </c>
      <c r="C171" t="s">
        <v>339</v>
      </c>
      <c r="D171" s="1">
        <v>3190</v>
      </c>
      <c r="E171" s="1">
        <f>('underlying numbers'!D171-'underlying numbers'!E171)*'numbers and coverage by AT'!$C$3+'underlying numbers'!E171</f>
        <v>3058.2698000000005</v>
      </c>
      <c r="F171" s="1">
        <f>'underlying numbers'!F171+('underlying numbers'!E171-'underlying numbers'!F171)*'numbers and coverage by AT'!$C$4</f>
        <v>2650.0185000000001</v>
      </c>
      <c r="G171" s="1">
        <v>3267</v>
      </c>
      <c r="H171" s="1">
        <f>('underlying numbers'!G171-'underlying numbers'!H171)*'numbers and coverage by AT'!$C$3+'underlying numbers'!H171</f>
        <v>2926.1231000000012</v>
      </c>
      <c r="I171" s="1">
        <f>'underlying numbers'!I171+('underlying numbers'!H171-'underlying numbers'!I171)*'numbers and coverage by AT'!$C$4</f>
        <v>2512.1735000000008</v>
      </c>
      <c r="J171" s="1">
        <v>3169</v>
      </c>
      <c r="K171" s="1">
        <f>('underlying numbers'!J171-'underlying numbers'!K171)*'numbers and coverage by AT'!$C$3+'underlying numbers'!K171</f>
        <v>3023.9824000000012</v>
      </c>
      <c r="L171" s="1">
        <f>'underlying numbers'!L171+('underlying numbers'!K171-'underlying numbers'!L171)*'numbers and coverage by AT'!$C$4</f>
        <v>2750.9840000000013</v>
      </c>
      <c r="M171" s="1">
        <v>2986</v>
      </c>
      <c r="N171" s="1">
        <f>('underlying numbers'!M171-'underlying numbers'!N171)*'numbers and coverage by AT'!$C$3+'underlying numbers'!N171</f>
        <v>2811.5250000000005</v>
      </c>
      <c r="O171" s="1">
        <f>'underlying numbers'!O171+('underlying numbers'!N171-'underlying numbers'!O171)*'numbers and coverage by AT'!$C$4</f>
        <v>2571.0810000000006</v>
      </c>
      <c r="P171" s="1">
        <v>2995</v>
      </c>
      <c r="Q171" s="1">
        <f>('underlying numbers'!P171-'underlying numbers'!Q171)*'numbers and coverage by AT'!$C$3+'underlying numbers'!Q171</f>
        <v>2711.4999488999997</v>
      </c>
      <c r="R171" s="1">
        <f>'underlying numbers'!R171+('underlying numbers'!Q171-'underlying numbers'!R171)*'numbers and coverage by AT'!$C$4</f>
        <v>2384.9999640000001</v>
      </c>
      <c r="S171" s="8">
        <v>3051</v>
      </c>
      <c r="T171" s="1">
        <f>('underlying numbers'!S171-'underlying numbers'!T171)*'numbers and coverage by AT'!$C$3+'underlying numbers'!T171</f>
        <v>2992.2</v>
      </c>
      <c r="U171" s="1">
        <f>'underlying numbers'!U171+('underlying numbers'!T171-'underlying numbers'!U171)*'numbers and coverage by AT'!$C$4</f>
        <v>2370</v>
      </c>
      <c r="V171" s="1">
        <v>3280</v>
      </c>
      <c r="W171" s="1">
        <f>('underlying numbers'!V171-'underlying numbers'!W171)*'numbers and coverage by AT'!$C$3+'underlying numbers'!W171</f>
        <v>3184.7998040000002</v>
      </c>
      <c r="X171" s="1">
        <f>'underlying numbers'!X171+('underlying numbers'!W171-'underlying numbers'!X171)*'numbers and coverage by AT'!$C$4</f>
        <v>3006.499824</v>
      </c>
      <c r="Y171" s="1">
        <v>3397</v>
      </c>
      <c r="Z171" s="1">
        <f>('underlying numbers'!Y171-'underlying numbers'!Z171)*'numbers and coverage by AT'!$C$3+'underlying numbers'!Z171</f>
        <v>3284.3001428699999</v>
      </c>
      <c r="AA171" s="1">
        <f>'underlying numbers'!AA171+('underlying numbers'!Z171-'underlying numbers'!AA171)*'numbers and coverage by AT'!$C$4</f>
        <v>3112.0000226499997</v>
      </c>
      <c r="AB171" s="1">
        <v>3431</v>
      </c>
      <c r="AC171" s="1">
        <f>('underlying numbers'!AB171-'underlying numbers'!AC171)*'numbers and coverage by AT'!$C$3+'underlying numbers'!AC171</f>
        <v>3251.8000365399998</v>
      </c>
      <c r="AD171" s="1">
        <f>'underlying numbers'!AD171+('underlying numbers'!AC171-'underlying numbers'!AD171)*'numbers and coverage by AT'!$C$4</f>
        <v>3008.0000728499999</v>
      </c>
      <c r="AE171" s="1">
        <v>3716</v>
      </c>
      <c r="AF171" s="1">
        <f>('underlying numbers'!AE171-'underlying numbers'!AF171)*'numbers and coverage by AT'!$C$3+'underlying numbers'!AF171</f>
        <v>3543.8000397599999</v>
      </c>
      <c r="AG171" s="1">
        <f>'underlying numbers'!AG171+('underlying numbers'!AF171-'underlying numbers'!AG171)*'numbers and coverage by AT'!$C$4</f>
        <v>3036.5000436</v>
      </c>
    </row>
    <row r="172" spans="1:33" x14ac:dyDescent="0.25">
      <c r="A172" t="s">
        <v>348</v>
      </c>
      <c r="B172" t="s">
        <v>349</v>
      </c>
      <c r="C172" t="s">
        <v>339</v>
      </c>
      <c r="D172" s="1">
        <v>1423</v>
      </c>
      <c r="E172" s="1">
        <f>('underlying numbers'!D172-'underlying numbers'!E172)*'numbers and coverage by AT'!$C$3+'underlying numbers'!E172</f>
        <v>1303.4680000000001</v>
      </c>
      <c r="F172" s="1">
        <f>'underlying numbers'!F172+('underlying numbers'!E172-'underlying numbers'!F172)*'numbers and coverage by AT'!$C$4</f>
        <v>1061.558</v>
      </c>
      <c r="G172" s="1">
        <v>1466</v>
      </c>
      <c r="H172" s="1">
        <f>('underlying numbers'!G172-'underlying numbers'!H172)*'numbers and coverage by AT'!$C$3+'underlying numbers'!H172</f>
        <v>1371.5896</v>
      </c>
      <c r="I172" s="1">
        <f>'underlying numbers'!I172+('underlying numbers'!H172-'underlying numbers'!I172)*'numbers and coverage by AT'!$C$4</f>
        <v>1146.412</v>
      </c>
      <c r="J172" s="1">
        <v>1305</v>
      </c>
      <c r="K172" s="1">
        <f>('underlying numbers'!J172-'underlying numbers'!K172)*'numbers and coverage by AT'!$C$3+'underlying numbers'!K172</f>
        <v>1188.0720000000001</v>
      </c>
      <c r="L172" s="1">
        <f>'underlying numbers'!L172+('underlying numbers'!K172-'underlying numbers'!L172)*'numbers and coverage by AT'!$C$4</f>
        <v>972.22500000000002</v>
      </c>
      <c r="M172" s="1">
        <v>1381</v>
      </c>
      <c r="N172" s="1">
        <f>('underlying numbers'!M172-'underlying numbers'!N172)*'numbers and coverage by AT'!$C$3+'underlying numbers'!N172</f>
        <v>1236.9617000000001</v>
      </c>
      <c r="O172" s="1">
        <f>'underlying numbers'!O172+('underlying numbers'!N172-'underlying numbers'!O172)*'numbers and coverage by AT'!$C$4</f>
        <v>1037.8215</v>
      </c>
      <c r="P172" s="1">
        <v>1254</v>
      </c>
      <c r="Q172" s="1">
        <f>('underlying numbers'!P172-'underlying numbers'!Q172)*'numbers and coverage by AT'!$C$3+'underlying numbers'!Q172</f>
        <v>1149.69997956</v>
      </c>
      <c r="R172" s="1">
        <f>'underlying numbers'!R172+('underlying numbers'!Q172-'underlying numbers'!R172)*'numbers and coverage by AT'!$C$4</f>
        <v>1005.9999939</v>
      </c>
      <c r="S172" s="1">
        <v>1268</v>
      </c>
      <c r="T172" s="1">
        <f>('underlying numbers'!S172-'underlying numbers'!T172)*'numbers and coverage by AT'!$C$3+'underlying numbers'!T172</f>
        <v>1163.69998796</v>
      </c>
      <c r="U172" s="1">
        <f>'underlying numbers'!U172+('underlying numbers'!T172-'underlying numbers'!U172)*'numbers and coverage by AT'!$C$4</f>
        <v>1017.5000064000001</v>
      </c>
      <c r="V172" s="1">
        <v>1270</v>
      </c>
      <c r="W172" s="1">
        <f>('underlying numbers'!V172-'underlying numbers'!W172)*'numbers and coverage by AT'!$C$3+'underlying numbers'!W172</f>
        <v>1173.4000154</v>
      </c>
      <c r="X172" s="1">
        <f>'underlying numbers'!X172+('underlying numbers'!W172-'underlying numbers'!X172)*'numbers and coverage by AT'!$C$4</f>
        <v>1051.9999915000001</v>
      </c>
      <c r="Y172" s="1">
        <v>1314</v>
      </c>
      <c r="Z172" s="1">
        <f>('underlying numbers'!Y172-'underlying numbers'!Z172)*'numbers and coverage by AT'!$C$3+'underlying numbers'!Z172</f>
        <v>1239.1000421399999</v>
      </c>
      <c r="AA172" s="1">
        <f>'underlying numbers'!AA172+('underlying numbers'!Z172-'underlying numbers'!AA172)*'numbers and coverage by AT'!$C$4</f>
        <v>1116.9999954</v>
      </c>
      <c r="AB172" s="1">
        <v>1369</v>
      </c>
      <c r="AC172" s="1">
        <f>('underlying numbers'!AB172-'underlying numbers'!AC172)*'numbers and coverage by AT'!$C$3+'underlying numbers'!AC172</f>
        <v>1292.69996234</v>
      </c>
      <c r="AD172" s="1">
        <f>'underlying numbers'!AD172+('underlying numbers'!AC172-'underlying numbers'!AD172)*'numbers and coverage by AT'!$C$4</f>
        <v>1180.9999530499999</v>
      </c>
      <c r="AE172" s="1">
        <v>1383</v>
      </c>
      <c r="AF172" s="1">
        <f>('underlying numbers'!AE172-'underlying numbers'!AF172)*'numbers and coverage by AT'!$C$3+'underlying numbers'!AF172</f>
        <v>1306.69997298</v>
      </c>
      <c r="AG172" s="1">
        <f>'underlying numbers'!AG172+('underlying numbers'!AF172-'underlying numbers'!AG172)*'numbers and coverage by AT'!$C$4</f>
        <v>1192.0000243499999</v>
      </c>
    </row>
    <row r="173" spans="1:33" s="5" customFormat="1" x14ac:dyDescent="0.25">
      <c r="A173" s="5" t="s">
        <v>459</v>
      </c>
      <c r="B173" s="4" t="s">
        <v>433</v>
      </c>
      <c r="C173" t="s">
        <v>339</v>
      </c>
      <c r="D173" s="5">
        <f>SUM(D167:D172)</f>
        <v>27850</v>
      </c>
      <c r="E173" s="1">
        <f>('underlying numbers'!D173-'underlying numbers'!E173)*'numbers and coverage by AT'!$C$3+'underlying numbers'!E173</f>
        <v>26425.024000000001</v>
      </c>
      <c r="F173" s="1">
        <f>'underlying numbers'!F173+('underlying numbers'!E173-'underlying numbers'!F173)*'numbers and coverage by AT'!$C$4</f>
        <v>23656.983999999997</v>
      </c>
      <c r="G173" s="5">
        <f t="shared" ref="G173:AE173" si="31">SUM(G167:G172)</f>
        <v>26697</v>
      </c>
      <c r="H173" s="1">
        <f>('underlying numbers'!G173-'underlying numbers'!H173)*'numbers and coverage by AT'!$C$3+'underlying numbers'!H173</f>
        <v>25168.148900000004</v>
      </c>
      <c r="I173" s="1">
        <f>'underlying numbers'!I173+('underlying numbers'!H173-'underlying numbers'!I173)*'numbers and coverage by AT'!$C$4</f>
        <v>22764.791499999999</v>
      </c>
      <c r="J173" s="5">
        <f t="shared" si="31"/>
        <v>27408</v>
      </c>
      <c r="K173" s="1">
        <f>('underlying numbers'!J173-'underlying numbers'!K173)*'numbers and coverage by AT'!$C$3+'underlying numbers'!K173</f>
        <v>25717.122000000003</v>
      </c>
      <c r="L173" s="1">
        <f>'underlying numbers'!L173+('underlying numbers'!K173-'underlying numbers'!L173)*'numbers and coverage by AT'!$C$4</f>
        <v>23057.385500000004</v>
      </c>
      <c r="M173" s="5">
        <f t="shared" si="31"/>
        <v>26311</v>
      </c>
      <c r="N173" s="1">
        <f>('underlying numbers'!M173-'underlying numbers'!N173)*'numbers and coverage by AT'!$C$3+'underlying numbers'!N173</f>
        <v>24372.0959</v>
      </c>
      <c r="O173" s="1">
        <f>'underlying numbers'!O173+('underlying numbers'!N173-'underlying numbers'!O173)*'numbers and coverage by AT'!$C$4</f>
        <v>22089.652499999997</v>
      </c>
      <c r="P173" s="5">
        <f t="shared" si="31"/>
        <v>24342</v>
      </c>
      <c r="Q173" s="1">
        <f>('underlying numbers'!P173-'underlying numbers'!Q173)*'numbers and coverage by AT'!$C$3+'underlying numbers'!Q173</f>
        <v>22246.200436100004</v>
      </c>
      <c r="R173" s="1">
        <f>'underlying numbers'!R173+('underlying numbers'!Q173-'underlying numbers'!R173)*'numbers and coverage by AT'!$C$4</f>
        <v>20070.00046055</v>
      </c>
      <c r="S173" s="5">
        <f t="shared" si="31"/>
        <v>26153</v>
      </c>
      <c r="T173" s="1">
        <f>('underlying numbers'!S173-'underlying numbers'!T173)*'numbers and coverage by AT'!$C$3+'underlying numbers'!T173</f>
        <v>24397.399888490003</v>
      </c>
      <c r="U173" s="1">
        <f>'underlying numbers'!U173+('underlying numbers'!T173-'underlying numbers'!U173)*'numbers and coverage by AT'!$C$4</f>
        <v>21966.99996705</v>
      </c>
      <c r="V173" s="5">
        <f t="shared" si="31"/>
        <v>27605</v>
      </c>
      <c r="W173" s="1">
        <f>('underlying numbers'!V173-'underlying numbers'!W173)*'numbers and coverage by AT'!$C$3+'underlying numbers'!W173</f>
        <v>25832.958366750001</v>
      </c>
      <c r="X173" s="1">
        <f>'underlying numbers'!X173+('underlying numbers'!W173-'underlying numbers'!X173)*'numbers and coverage by AT'!$C$4</f>
        <v>23905.117377549999</v>
      </c>
      <c r="Y173" s="5">
        <f t="shared" si="31"/>
        <v>27926</v>
      </c>
      <c r="Z173" s="1">
        <f>('underlying numbers'!Y173-'underlying numbers'!Z173)*'numbers and coverage by AT'!$C$3+'underlying numbers'!Z173</f>
        <v>26544.781159670001</v>
      </c>
      <c r="AA173" s="1">
        <f>'underlying numbers'!AA173+('underlying numbers'!Z173-'underlying numbers'!AA173)*'numbers and coverage by AT'!$C$4</f>
        <v>24960.789986100004</v>
      </c>
      <c r="AB173" s="5">
        <f t="shared" si="31"/>
        <v>28263</v>
      </c>
      <c r="AC173" s="1">
        <f>('underlying numbers'!AB173-'underlying numbers'!AC173)*'numbers and coverage by AT'!$C$3+'underlying numbers'!AC173</f>
        <v>26866.499953660004</v>
      </c>
      <c r="AD173" s="1">
        <f>'underlying numbers'!AD173+('underlying numbers'!AC173-'underlying numbers'!AD173)*'numbers and coverage by AT'!$C$4</f>
        <v>25187.5001433</v>
      </c>
      <c r="AE173" s="5">
        <f t="shared" si="31"/>
        <v>29834</v>
      </c>
      <c r="AF173" s="1">
        <f>('underlying numbers'!AE173-'underlying numbers'!AF173)*'numbers and coverage by AT'!$C$3+'underlying numbers'!AF173</f>
        <v>28237.300306180001</v>
      </c>
      <c r="AG173" s="1">
        <f>'underlying numbers'!AG173+('underlying numbers'!AF173-'underlying numbers'!AG173)*'numbers and coverage by AT'!$C$4</f>
        <v>26374.500262900001</v>
      </c>
    </row>
    <row r="174" spans="1:33" x14ac:dyDescent="0.25">
      <c r="A174" t="s">
        <v>350</v>
      </c>
      <c r="B174" t="s">
        <v>351</v>
      </c>
      <c r="C174" t="s">
        <v>352</v>
      </c>
      <c r="D174" s="1">
        <v>669</v>
      </c>
      <c r="E174" s="1">
        <f>('underlying numbers'!D174-'underlying numbers'!E174)*'numbers and coverage by AT'!$C$3+'underlying numbers'!E174</f>
        <v>639.02880000000005</v>
      </c>
      <c r="F174" s="1">
        <f>'underlying numbers'!F174+('underlying numbers'!E174-'underlying numbers'!F174)*'numbers and coverage by AT'!$C$4</f>
        <v>580.02300000000014</v>
      </c>
      <c r="G174" s="1">
        <v>2665</v>
      </c>
      <c r="H174" s="1">
        <f>('underlying numbers'!G174-'underlying numbers'!H174)*'numbers and coverage by AT'!$C$3+'underlying numbers'!H174</f>
        <v>2519.491</v>
      </c>
      <c r="I174" s="1">
        <f>'underlying numbers'!I174+('underlying numbers'!H174-'underlying numbers'!I174)*'numbers and coverage by AT'!$C$4</f>
        <v>2263.9175</v>
      </c>
      <c r="J174" s="1">
        <v>2618</v>
      </c>
      <c r="K174" s="1">
        <f>('underlying numbers'!J174-'underlying numbers'!K174)*'numbers and coverage by AT'!$C$3+'underlying numbers'!K174</f>
        <v>2436.5726</v>
      </c>
      <c r="L174" s="1">
        <f>'underlying numbers'!L174+('underlying numbers'!K174-'underlying numbers'!L174)*'numbers and coverage by AT'!$C$4</f>
        <v>2111.4169999999999</v>
      </c>
      <c r="M174" s="1">
        <v>2443</v>
      </c>
      <c r="N174" s="1">
        <f>('underlying numbers'!M174-'underlying numbers'!N174)*'numbers and coverage by AT'!$C$3+'underlying numbers'!N174</f>
        <v>2263.4395</v>
      </c>
      <c r="O174" s="1">
        <f>'underlying numbers'!O174+('underlying numbers'!N174-'underlying numbers'!O174)*'numbers and coverage by AT'!$C$4</f>
        <v>2011.8105</v>
      </c>
      <c r="P174" s="1">
        <v>2503</v>
      </c>
      <c r="Q174" s="1">
        <f>('underlying numbers'!P174-'underlying numbers'!Q174)*'numbers and coverage by AT'!$C$3+'underlying numbers'!Q174</f>
        <v>2304.2000760200003</v>
      </c>
      <c r="R174" s="1">
        <f>'underlying numbers'!R174+('underlying numbers'!Q174-'underlying numbers'!R174)*'numbers and coverage by AT'!$C$4</f>
        <v>2024.50011335</v>
      </c>
      <c r="S174" s="1">
        <v>2517</v>
      </c>
      <c r="T174" s="1">
        <f>('underlying numbers'!S174-'underlying numbers'!T174)*'numbers and coverage by AT'!$C$3+'underlying numbers'!T174</f>
        <v>2335.7001376200001</v>
      </c>
      <c r="U174" s="1">
        <f>'underlying numbers'!U174+('underlying numbers'!T174-'underlying numbers'!U174)*'numbers and coverage by AT'!$C$4</f>
        <v>2055.5001214499998</v>
      </c>
      <c r="V174" s="1">
        <v>2499</v>
      </c>
      <c r="W174" s="1">
        <f>('underlying numbers'!V174-'underlying numbers'!W174)*'numbers and coverage by AT'!$C$3+'underlying numbers'!W174</f>
        <v>2364.60005649</v>
      </c>
      <c r="X174" s="1">
        <f>'underlying numbers'!X174+('underlying numbers'!W174-'underlying numbers'!X174)*'numbers and coverage by AT'!$C$4</f>
        <v>2140.0000324500002</v>
      </c>
      <c r="Y174" s="1">
        <v>2582</v>
      </c>
      <c r="Z174" s="1">
        <f>('underlying numbers'!Y174-'underlying numbers'!Z174)*'numbers and coverage by AT'!$C$3+'underlying numbers'!Z174</f>
        <v>2473.4999705999999</v>
      </c>
      <c r="AA174" s="1">
        <f>'underlying numbers'!AA174+('underlying numbers'!Z174-'underlying numbers'!AA174)*'numbers and coverage by AT'!$C$4</f>
        <v>2290.9999502999999</v>
      </c>
      <c r="AB174" s="1">
        <v>2650</v>
      </c>
      <c r="AC174" s="1">
        <f>('underlying numbers'!AB174-'underlying numbers'!AC174)*'numbers and coverage by AT'!$C$3+'underlying numbers'!AC174</f>
        <v>2530.3000035</v>
      </c>
      <c r="AD174" s="1">
        <f>'underlying numbers'!AD174+('underlying numbers'!AC174-'underlying numbers'!AD174)*'numbers and coverage by AT'!$C$4</f>
        <v>2320.5000599999998</v>
      </c>
      <c r="AE174" s="1">
        <v>2597</v>
      </c>
      <c r="AF174" s="1">
        <f>('underlying numbers'!AE174-'underlying numbers'!AF174)*'numbers and coverage by AT'!$C$3+'underlying numbers'!AF174</f>
        <v>2490.5999491100001</v>
      </c>
      <c r="AG174" s="1">
        <f>'underlying numbers'!AG174+('underlying numbers'!AF174-'underlying numbers'!AG174)*'numbers and coverage by AT'!$C$4</f>
        <v>2334.4999146</v>
      </c>
    </row>
    <row r="175" spans="1:33" x14ac:dyDescent="0.25">
      <c r="A175" t="s">
        <v>353</v>
      </c>
      <c r="B175" t="s">
        <v>354</v>
      </c>
      <c r="C175" t="s">
        <v>352</v>
      </c>
      <c r="D175" s="3">
        <v>7828</v>
      </c>
      <c r="E175" s="1">
        <f>('underlying numbers'!D175-'underlying numbers'!E175)*'numbers and coverage by AT'!$C$3+'underlying numbers'!E175</f>
        <v>7367.4</v>
      </c>
      <c r="F175" s="1">
        <f>'underlying numbers'!F175+('underlying numbers'!E175-'underlying numbers'!F175)*'numbers and coverage by AT'!$C$4</f>
        <v>6635.5</v>
      </c>
      <c r="G175" s="3">
        <v>7828</v>
      </c>
      <c r="H175" s="1">
        <f>('underlying numbers'!G175-'underlying numbers'!H175)*'numbers and coverage by AT'!$C$3+'underlying numbers'!H175</f>
        <v>7429.8166666666666</v>
      </c>
      <c r="I175" s="1">
        <f>'underlying numbers'!I175+('underlying numbers'!H175-'underlying numbers'!I175)*'numbers and coverage by AT'!$C$4</f>
        <v>6649.166666666667</v>
      </c>
      <c r="J175" s="1">
        <v>8280</v>
      </c>
      <c r="K175" s="1">
        <f>('underlying numbers'!J175-'underlying numbers'!K175)*'numbers and coverage by AT'!$C$3+'underlying numbers'!K175</f>
        <v>7474.4708000000001</v>
      </c>
      <c r="L175" s="1">
        <f>'underlying numbers'!L175+('underlying numbers'!K175-'underlying numbers'!L175)*'numbers and coverage by AT'!$C$4</f>
        <v>6461.3710000000019</v>
      </c>
      <c r="M175" s="3">
        <v>7828</v>
      </c>
      <c r="N175" s="1">
        <f>('underlying numbers'!M175-'underlying numbers'!N175)*'numbers and coverage by AT'!$C$3+'underlying numbers'!N175</f>
        <v>7235.8</v>
      </c>
      <c r="O175" s="1">
        <f>'underlying numbers'!O175+('underlying numbers'!N175-'underlying numbers'!O175)*'numbers and coverage by AT'!$C$4</f>
        <v>6482</v>
      </c>
      <c r="P175" s="1">
        <v>7380</v>
      </c>
      <c r="Q175" s="1">
        <f>('underlying numbers'!P175-'underlying numbers'!Q175)*'numbers and coverage by AT'!$C$3+'underlying numbers'!Q175</f>
        <v>6635.2002155999999</v>
      </c>
      <c r="R175" s="1">
        <f>'underlying numbers'!R175+('underlying numbers'!Q175-'underlying numbers'!R175)*'numbers and coverage by AT'!$C$4</f>
        <v>5773.0002029999996</v>
      </c>
      <c r="S175" s="1">
        <v>7796</v>
      </c>
      <c r="T175" s="1">
        <f>('underlying numbers'!S175-'underlying numbers'!T175)*'numbers and coverage by AT'!$C$3+'underlying numbers'!T175</f>
        <v>6929.3999143199999</v>
      </c>
      <c r="U175" s="1">
        <f>'underlying numbers'!U175+('underlying numbers'!T175-'underlying numbers'!U175)*'numbers and coverage by AT'!$C$4</f>
        <v>6043.4997391999996</v>
      </c>
      <c r="V175" s="1">
        <v>8307</v>
      </c>
      <c r="W175" s="1">
        <f>('underlying numbers'!V175-'underlying numbers'!W175)*'numbers and coverage by AT'!$C$3+'underlying numbers'!W175</f>
        <v>7529.3001552599999</v>
      </c>
      <c r="X175" s="1">
        <f>'underlying numbers'!X175+('underlying numbers'!W175-'underlying numbers'!X175)*'numbers and coverage by AT'!$C$4</f>
        <v>6709.5003514500004</v>
      </c>
      <c r="Y175" s="1">
        <v>8634</v>
      </c>
      <c r="Z175" s="1">
        <f>('underlying numbers'!Y175-'underlying numbers'!Z175)*'numbers and coverage by AT'!$C$3+'underlying numbers'!Z175</f>
        <v>8036.8997571000009</v>
      </c>
      <c r="AA175" s="1">
        <f>'underlying numbers'!AA175+('underlying numbers'!Z175-'underlying numbers'!AA175)*'numbers and coverage by AT'!$C$4</f>
        <v>7339.5000630000004</v>
      </c>
      <c r="AB175" s="1">
        <v>9005</v>
      </c>
      <c r="AC175" s="1">
        <f>('underlying numbers'!AB175-'underlying numbers'!AC175)*'numbers and coverage by AT'!$C$3+'underlying numbers'!AC175</f>
        <v>8509.3999194999997</v>
      </c>
      <c r="AD175" s="1">
        <f>'underlying numbers'!AD175+('underlying numbers'!AC175-'underlying numbers'!AD175)*'numbers and coverage by AT'!$C$4</f>
        <v>7952.5001025000001</v>
      </c>
      <c r="AE175" s="1">
        <v>9258</v>
      </c>
      <c r="AF175" s="1">
        <f>('underlying numbers'!AE175-'underlying numbers'!AF175)*'numbers and coverage by AT'!$C$3+'underlying numbers'!AF175</f>
        <v>8884.9001929200003</v>
      </c>
      <c r="AG175" s="1">
        <f>'underlying numbers'!AG175+('underlying numbers'!AF175-'underlying numbers'!AG175)*'numbers and coverage by AT'!$C$4</f>
        <v>8488.0001045999998</v>
      </c>
    </row>
    <row r="176" spans="1:33" x14ac:dyDescent="0.25">
      <c r="A176" t="s">
        <v>355</v>
      </c>
      <c r="B176" t="s">
        <v>356</v>
      </c>
      <c r="C176" t="s">
        <v>352</v>
      </c>
      <c r="D176" s="1">
        <v>5566</v>
      </c>
      <c r="E176" s="1">
        <f>('underlying numbers'!D176-'underlying numbers'!E176)*'numbers and coverage by AT'!$C$3+'underlying numbers'!E176</f>
        <v>5353.2896000000001</v>
      </c>
      <c r="F176" s="1">
        <f>'underlying numbers'!F176+('underlying numbers'!E176-'underlying numbers'!F176)*'numbers and coverage by AT'!$C$4</f>
        <v>4918.4400000000005</v>
      </c>
      <c r="G176" s="1">
        <v>5024</v>
      </c>
      <c r="H176" s="1">
        <f>('underlying numbers'!G176-'underlying numbers'!H176)*'numbers and coverage by AT'!$C$3+'underlying numbers'!H176</f>
        <v>4806.5351999999984</v>
      </c>
      <c r="I176" s="1">
        <f>'underlying numbers'!I176+('underlying numbers'!H176-'underlying numbers'!I176)*'numbers and coverage by AT'!$C$4</f>
        <v>4417.8069999999989</v>
      </c>
      <c r="J176" s="1">
        <v>4782</v>
      </c>
      <c r="K176" s="1">
        <f>('underlying numbers'!J176-'underlying numbers'!K176)*'numbers and coverage by AT'!$C$3+'underlying numbers'!K176</f>
        <v>4563.7855</v>
      </c>
      <c r="L176" s="1">
        <f>'underlying numbers'!L176+('underlying numbers'!K176-'underlying numbers'!L176)*'numbers and coverage by AT'!$C$4</f>
        <v>4159.7369999999992</v>
      </c>
      <c r="M176" s="1">
        <v>4698</v>
      </c>
      <c r="N176" s="1">
        <f>('underlying numbers'!M176-'underlying numbers'!N176)*'numbers and coverage by AT'!$C$3+'underlying numbers'!N176</f>
        <v>4439.7314999999999</v>
      </c>
      <c r="O176" s="1">
        <f>'underlying numbers'!O176+('underlying numbers'!N176-'underlying numbers'!O176)*'numbers and coverage by AT'!$C$4</f>
        <v>4016.3009999999986</v>
      </c>
      <c r="P176" s="8">
        <v>3720</v>
      </c>
      <c r="Q176" s="1">
        <f>('underlying numbers'!P176-'underlying numbers'!Q176)*'numbers and coverage by AT'!$C$3+'underlying numbers'!Q176</f>
        <v>3532.4</v>
      </c>
      <c r="R176" s="1">
        <f>'underlying numbers'!R176+('underlying numbers'!Q176-'underlying numbers'!R176)*'numbers and coverage by AT'!$C$4</f>
        <v>3281</v>
      </c>
      <c r="S176" s="1">
        <v>5058</v>
      </c>
      <c r="T176" s="1">
        <f>('underlying numbers'!S176-'underlying numbers'!T176)*'numbers and coverage by AT'!$C$3+'underlying numbers'!T176</f>
        <v>4776.6000000000004</v>
      </c>
      <c r="U176" s="1">
        <f>'underlying numbers'!U176+('underlying numbers'!T176-'underlying numbers'!U176)*'numbers and coverage by AT'!$C$4</f>
        <v>4422</v>
      </c>
      <c r="V176" s="1">
        <v>5114</v>
      </c>
      <c r="W176" s="1">
        <f>('underlying numbers'!V176-'underlying numbers'!W176)*'numbers and coverage by AT'!$C$3+'underlying numbers'!W176</f>
        <v>4852.2</v>
      </c>
      <c r="X176" s="1">
        <f>'underlying numbers'!X176+('underlying numbers'!W176-'underlying numbers'!X176)*'numbers and coverage by AT'!$C$4</f>
        <v>4557</v>
      </c>
      <c r="Y176" s="1">
        <v>5293</v>
      </c>
      <c r="Z176" s="1">
        <f>('underlying numbers'!Y176-'underlying numbers'!Z176)*'numbers and coverage by AT'!$C$3+'underlying numbers'!Z176</f>
        <v>5102.6000000000004</v>
      </c>
      <c r="AA176" s="1">
        <f>'underlying numbers'!AA176+('underlying numbers'!Z176-'underlying numbers'!AA176)*'numbers and coverage by AT'!$C$4</f>
        <v>4870</v>
      </c>
      <c r="AB176" s="1">
        <v>5300</v>
      </c>
      <c r="AC176" s="1">
        <f>('underlying numbers'!AB176-'underlying numbers'!AC176)*'numbers and coverage by AT'!$C$3+'underlying numbers'!AC176</f>
        <v>5145.3</v>
      </c>
      <c r="AD176" s="1">
        <f>'underlying numbers'!AD176+('underlying numbers'!AC176-'underlying numbers'!AD176)*'numbers and coverage by AT'!$C$4</f>
        <v>4928.5</v>
      </c>
      <c r="AE176" s="1">
        <v>5474</v>
      </c>
      <c r="AF176" s="1">
        <f>('underlying numbers'!AE176-'underlying numbers'!AF176)*'numbers and coverage by AT'!$C$3+'underlying numbers'!AF176</f>
        <v>5347.3</v>
      </c>
      <c r="AG176" s="1">
        <f>'underlying numbers'!AG176+('underlying numbers'!AF176-'underlying numbers'!AG176)*'numbers and coverage by AT'!$C$4</f>
        <v>5161.5</v>
      </c>
    </row>
    <row r="177" spans="1:33" x14ac:dyDescent="0.25">
      <c r="A177" t="s">
        <v>357</v>
      </c>
      <c r="B177" t="s">
        <v>358</v>
      </c>
      <c r="C177" t="s">
        <v>352</v>
      </c>
      <c r="D177" s="1">
        <v>3661</v>
      </c>
      <c r="E177" s="1">
        <f>('underlying numbers'!D177-'underlying numbers'!E177)*'numbers and coverage by AT'!$C$3+'underlying numbers'!E177</f>
        <v>3335.5371</v>
      </c>
      <c r="F177" s="1">
        <f>'underlying numbers'!F177+('underlying numbers'!E177-'underlying numbers'!F177)*'numbers and coverage by AT'!$C$4</f>
        <v>2992.8675000000003</v>
      </c>
      <c r="G177" s="1">
        <v>3719</v>
      </c>
      <c r="H177" s="1">
        <f>('underlying numbers'!G177-'underlying numbers'!H177)*'numbers and coverage by AT'!$C$3+'underlying numbers'!H177</f>
        <v>3339.8639000000003</v>
      </c>
      <c r="I177" s="1">
        <f>'underlying numbers'!I177+('underlying numbers'!H177-'underlying numbers'!I177)*'numbers and coverage by AT'!$C$4</f>
        <v>2928.386</v>
      </c>
      <c r="J177" s="1">
        <v>2057</v>
      </c>
      <c r="K177" s="1">
        <f>('underlying numbers'!J177-'underlying numbers'!K177)*'numbers and coverage by AT'!$C$3+'underlying numbers'!K177</f>
        <v>1864.0534</v>
      </c>
      <c r="L177" s="1">
        <f>'underlying numbers'!L177+('underlying numbers'!K177-'underlying numbers'!L177)*'numbers and coverage by AT'!$C$4</f>
        <v>1692.9110000000001</v>
      </c>
      <c r="M177" s="1">
        <v>2135</v>
      </c>
      <c r="N177" s="1">
        <f>('underlying numbers'!M177-'underlying numbers'!N177)*'numbers and coverage by AT'!$C$3+'underlying numbers'!N177</f>
        <v>1949.682</v>
      </c>
      <c r="O177" s="1">
        <f>'underlying numbers'!O177+('underlying numbers'!N177-'underlying numbers'!O177)*'numbers and coverage by AT'!$C$4</f>
        <v>1784.8600000000001</v>
      </c>
      <c r="P177" s="1">
        <v>3597</v>
      </c>
      <c r="Q177" s="1">
        <f>('underlying numbers'!P177-'underlying numbers'!Q177)*'numbers and coverage by AT'!$C$3+'underlying numbers'!Q177</f>
        <v>3352.0000209299997</v>
      </c>
      <c r="R177" s="1">
        <f>'underlying numbers'!R177+('underlying numbers'!Q177-'underlying numbers'!R177)*'numbers and coverage by AT'!$C$4</f>
        <v>2981.9998675500001</v>
      </c>
      <c r="S177" s="1">
        <v>3493</v>
      </c>
      <c r="T177" s="1">
        <f>('underlying numbers'!S177-'underlying numbers'!T177)*'numbers and coverage by AT'!$C$3+'underlying numbers'!T177</f>
        <v>3212.9998625199996</v>
      </c>
      <c r="U177" s="1">
        <f>'underlying numbers'!U177+('underlying numbers'!T177-'underlying numbers'!U177)*'numbers and coverage by AT'!$C$4</f>
        <v>2900.499875</v>
      </c>
      <c r="V177" s="1">
        <v>3867</v>
      </c>
      <c r="W177" s="1">
        <f>('underlying numbers'!V177-'underlying numbers'!W177)*'numbers and coverage by AT'!$C$3+'underlying numbers'!W177</f>
        <v>3668.2001208900001</v>
      </c>
      <c r="X177" s="1">
        <f>'underlying numbers'!X177+('underlying numbers'!W177-'underlying numbers'!X177)*'numbers and coverage by AT'!$C$4</f>
        <v>3410.5000699500001</v>
      </c>
      <c r="Y177" s="1">
        <v>3678</v>
      </c>
      <c r="Z177" s="1">
        <f>('underlying numbers'!Y177-'underlying numbers'!Z177)*'numbers and coverage by AT'!$C$3+'underlying numbers'!Z177</f>
        <v>3541.4998572</v>
      </c>
      <c r="AA177" s="1">
        <f>'underlying numbers'!AA177+('underlying numbers'!Z177-'underlying numbers'!AA177)*'numbers and coverage by AT'!$C$4</f>
        <v>3368.4999779999998</v>
      </c>
      <c r="AB177" s="1">
        <v>3876</v>
      </c>
      <c r="AC177" s="1">
        <f>('underlying numbers'!AB177-'underlying numbers'!AC177)*'numbers and coverage by AT'!$C$3+'underlying numbers'!AC177</f>
        <v>3723.4001357999996</v>
      </c>
      <c r="AD177" s="1">
        <f>'underlying numbers'!AD177+('underlying numbers'!AC177-'underlying numbers'!AD177)*'numbers and coverage by AT'!$C$4</f>
        <v>3573.0000953999997</v>
      </c>
      <c r="AE177" s="1">
        <v>3906</v>
      </c>
      <c r="AF177" s="1">
        <f>('underlying numbers'!AE177-'underlying numbers'!AF177)*'numbers and coverage by AT'!$C$3+'underlying numbers'!AF177</f>
        <v>3796.1001980999999</v>
      </c>
      <c r="AG177" s="1">
        <f>'underlying numbers'!AG177+('underlying numbers'!AF177-'underlying numbers'!AG177)*'numbers and coverage by AT'!$C$4</f>
        <v>3640.5001961999997</v>
      </c>
    </row>
    <row r="178" spans="1:33" x14ac:dyDescent="0.25">
      <c r="A178" t="s">
        <v>359</v>
      </c>
      <c r="B178" t="s">
        <v>360</v>
      </c>
      <c r="C178" t="s">
        <v>352</v>
      </c>
      <c r="D178" s="1">
        <v>6726</v>
      </c>
      <c r="E178" s="1">
        <f>('underlying numbers'!D178-'underlying numbers'!E178)*'numbers and coverage by AT'!$C$3+'underlying numbers'!E178</f>
        <v>6177.1048000000001</v>
      </c>
      <c r="F178" s="1">
        <f>'underlying numbers'!F178+('underlying numbers'!E178-'underlying numbers'!F178)*'numbers and coverage by AT'!$C$4</f>
        <v>5635.9130000000005</v>
      </c>
      <c r="G178" s="1">
        <v>6829</v>
      </c>
      <c r="H178" s="1">
        <f>('underlying numbers'!G178-'underlying numbers'!H178)*'numbers and coverage by AT'!$C$3+'underlying numbers'!H178</f>
        <v>6516.7383999999993</v>
      </c>
      <c r="I178" s="1">
        <f>'underlying numbers'!I178+('underlying numbers'!H178-'underlying numbers'!I178)*'numbers and coverage by AT'!$C$4</f>
        <v>5950.0439999999999</v>
      </c>
      <c r="J178" s="1">
        <v>6941</v>
      </c>
      <c r="K178" s="1">
        <f>('underlying numbers'!J178-'underlying numbers'!K178)*'numbers and coverage by AT'!$C$3+'underlying numbers'!K178</f>
        <v>6552.7198000000017</v>
      </c>
      <c r="L178" s="1">
        <f>'underlying numbers'!L178+('underlying numbers'!K178-'underlying numbers'!L178)*'numbers and coverage by AT'!$C$4</f>
        <v>6072.1144999999997</v>
      </c>
      <c r="M178" s="1">
        <v>6937</v>
      </c>
      <c r="N178" s="1">
        <f>('underlying numbers'!M178-'underlying numbers'!N178)*'numbers and coverage by AT'!$C$3+'underlying numbers'!N178</f>
        <v>6467.5079000000005</v>
      </c>
      <c r="O178" s="1">
        <f>'underlying numbers'!O178+('underlying numbers'!N178-'underlying numbers'!O178)*'numbers and coverage by AT'!$C$4</f>
        <v>5996.4359999999997</v>
      </c>
      <c r="P178" s="1">
        <v>7251</v>
      </c>
      <c r="Q178" s="1">
        <f>('underlying numbers'!P178-'underlying numbers'!Q178)*'numbers and coverage by AT'!$C$3+'underlying numbers'!Q178</f>
        <v>6932.4998250000008</v>
      </c>
      <c r="R178" s="1">
        <f>'underlying numbers'!R178+('underlying numbers'!Q178-'underlying numbers'!R178)*'numbers and coverage by AT'!$C$4</f>
        <v>6491.9997622500005</v>
      </c>
      <c r="S178" s="1">
        <v>7500</v>
      </c>
      <c r="T178" s="1">
        <f>('underlying numbers'!S178-'underlying numbers'!T178)*'numbers and coverage by AT'!$C$3+'underlying numbers'!T178</f>
        <v>7086.9998249999999</v>
      </c>
      <c r="U178" s="1">
        <f>'underlying numbers'!U178+('underlying numbers'!T178-'underlying numbers'!U178)*'numbers and coverage by AT'!$C$4</f>
        <v>6640.9998750000004</v>
      </c>
      <c r="V178" s="1">
        <v>7652</v>
      </c>
      <c r="W178" s="1">
        <f>('underlying numbers'!V178-'underlying numbers'!W178)*'numbers and coverage by AT'!$C$3+'underlying numbers'!W178</f>
        <v>7333.4998857599994</v>
      </c>
      <c r="X178" s="1">
        <f>'underlying numbers'!X178+('underlying numbers'!W178-'underlying numbers'!X178)*'numbers and coverage by AT'!$C$4</f>
        <v>6898.4999079999998</v>
      </c>
      <c r="Y178" s="1">
        <v>7902</v>
      </c>
      <c r="Z178" s="1">
        <f>('underlying numbers'!Y178-'underlying numbers'!Z178)*'numbers and coverage by AT'!$C$3+'underlying numbers'!Z178</f>
        <v>7537.2998632199997</v>
      </c>
      <c r="AA178" s="1">
        <f>'underlying numbers'!AA178+('underlying numbers'!Z178-'underlying numbers'!AA178)*'numbers and coverage by AT'!$C$4</f>
        <v>7080.4997829000004</v>
      </c>
      <c r="AB178" s="1">
        <v>8112</v>
      </c>
      <c r="AC178" s="1">
        <f>('underlying numbers'!AB178-'underlying numbers'!AC178)*'numbers and coverage by AT'!$C$3+'underlying numbers'!AC178</f>
        <v>7752.89968752</v>
      </c>
      <c r="AD178" s="1">
        <f>'underlying numbers'!AD178+('underlying numbers'!AC178-'underlying numbers'!AD178)*'numbers and coverage by AT'!$C$4</f>
        <v>7247.4996983999999</v>
      </c>
      <c r="AE178" s="1">
        <v>8236</v>
      </c>
      <c r="AF178" s="1">
        <f>('underlying numbers'!AE178-'underlying numbers'!AF178)*'numbers and coverage by AT'!$C$3+'underlying numbers'!AF178</f>
        <v>7945.5002198000002</v>
      </c>
      <c r="AG178" s="1">
        <f>'underlying numbers'!AG178+('underlying numbers'!AF178-'underlying numbers'!AG178)*'numbers and coverage by AT'!$C$4</f>
        <v>7582.5001670000001</v>
      </c>
    </row>
    <row r="179" spans="1:33" s="5" customFormat="1" x14ac:dyDescent="0.25">
      <c r="A179" s="5" t="s">
        <v>460</v>
      </c>
      <c r="B179" s="4" t="s">
        <v>433</v>
      </c>
      <c r="C179" t="s">
        <v>352</v>
      </c>
      <c r="D179" s="5">
        <f>SUM(D174:D178)</f>
        <v>24450</v>
      </c>
      <c r="E179" s="1">
        <f>('underlying numbers'!D179-'underlying numbers'!E179)*'numbers and coverage by AT'!$C$3+'underlying numbers'!E179</f>
        <v>22872.3603</v>
      </c>
      <c r="F179" s="1">
        <f>'underlying numbers'!F179+('underlying numbers'!E179-'underlying numbers'!F179)*'numbers and coverage by AT'!$C$4</f>
        <v>20762.7435</v>
      </c>
      <c r="G179" s="5">
        <f t="shared" ref="G179:AE179" si="32">SUM(G174:G178)</f>
        <v>26065</v>
      </c>
      <c r="H179" s="1">
        <f>('underlying numbers'!G179-'underlying numbers'!H179)*'numbers and coverage by AT'!$C$3+'underlying numbers'!H179</f>
        <v>24612.445166666665</v>
      </c>
      <c r="I179" s="1">
        <f>'underlying numbers'!I179+('underlying numbers'!H179-'underlying numbers'!I179)*'numbers and coverage by AT'!$C$4</f>
        <v>22209.321166666668</v>
      </c>
      <c r="J179" s="5">
        <f t="shared" si="32"/>
        <v>24678</v>
      </c>
      <c r="K179" s="1">
        <f>('underlying numbers'!J179-'underlying numbers'!K179)*'numbers and coverage by AT'!$C$3+'underlying numbers'!K179</f>
        <v>22891.602100000004</v>
      </c>
      <c r="L179" s="1">
        <f>'underlying numbers'!L179+('underlying numbers'!K179-'underlying numbers'!L179)*'numbers and coverage by AT'!$C$4</f>
        <v>20497.550500000001</v>
      </c>
      <c r="M179" s="5">
        <f t="shared" si="32"/>
        <v>24041</v>
      </c>
      <c r="N179" s="1">
        <f>('underlying numbers'!M179-'underlying numbers'!N179)*'numbers and coverage by AT'!$C$3+'underlying numbers'!N179</f>
        <v>22356.160899999999</v>
      </c>
      <c r="O179" s="1">
        <f>'underlying numbers'!O179+('underlying numbers'!N179-'underlying numbers'!O179)*'numbers and coverage by AT'!$C$4</f>
        <v>20291.407499999998</v>
      </c>
      <c r="P179" s="5">
        <f t="shared" si="32"/>
        <v>24451</v>
      </c>
      <c r="Q179" s="1">
        <f>('underlying numbers'!P179-'underlying numbers'!Q179)*'numbers and coverage by AT'!$C$3+'underlying numbers'!Q179</f>
        <v>22756.300137550003</v>
      </c>
      <c r="R179" s="1">
        <f>'underlying numbers'!R179+('underlying numbers'!Q179-'underlying numbers'!R179)*'numbers and coverage by AT'!$C$4</f>
        <v>20552.499946150001</v>
      </c>
      <c r="S179" s="5">
        <f t="shared" si="32"/>
        <v>26364</v>
      </c>
      <c r="T179" s="1">
        <f>('underlying numbers'!S179-'underlying numbers'!T179)*'numbers and coverage by AT'!$C$3+'underlying numbers'!T179</f>
        <v>24341.69973946</v>
      </c>
      <c r="U179" s="1">
        <f>'underlying numbers'!U179+('underlying numbers'!T179-'underlying numbers'!U179)*'numbers and coverage by AT'!$C$4</f>
        <v>22062.49961065</v>
      </c>
      <c r="V179" s="5">
        <f t="shared" si="32"/>
        <v>27439</v>
      </c>
      <c r="W179" s="1">
        <f>('underlying numbers'!V179-'underlying numbers'!W179)*'numbers and coverage by AT'!$C$3+'underlying numbers'!W179</f>
        <v>25747.8002184</v>
      </c>
      <c r="X179" s="1">
        <f>'underlying numbers'!X179+('underlying numbers'!W179-'underlying numbers'!X179)*'numbers and coverage by AT'!$C$4</f>
        <v>23715.500361849998</v>
      </c>
      <c r="Y179" s="5">
        <f t="shared" si="32"/>
        <v>28089</v>
      </c>
      <c r="Z179" s="1">
        <f>('underlying numbers'!Y179-'underlying numbers'!Z179)*'numbers and coverage by AT'!$C$3+'underlying numbers'!Z179</f>
        <v>26691.79944812</v>
      </c>
      <c r="AA179" s="1">
        <f>'underlying numbers'!AA179+('underlying numbers'!Z179-'underlying numbers'!AA179)*'numbers and coverage by AT'!$C$4</f>
        <v>24949.499774200001</v>
      </c>
      <c r="AB179" s="5">
        <f t="shared" si="32"/>
        <v>28943</v>
      </c>
      <c r="AC179" s="1">
        <f>('underlying numbers'!AB179-'underlying numbers'!AC179)*'numbers and coverage by AT'!$C$3+'underlying numbers'!AC179</f>
        <v>27661.299746319997</v>
      </c>
      <c r="AD179" s="1">
        <f>'underlying numbers'!AD179+('underlying numbers'!AC179-'underlying numbers'!AD179)*'numbers and coverage by AT'!$C$4</f>
        <v>26021.999956299998</v>
      </c>
      <c r="AE179" s="5">
        <f t="shared" si="32"/>
        <v>29471</v>
      </c>
      <c r="AF179" s="1">
        <f>('underlying numbers'!AE179-'underlying numbers'!AF179)*'numbers and coverage by AT'!$C$3+'underlying numbers'!AF179</f>
        <v>28464.40055993</v>
      </c>
      <c r="AG179" s="1">
        <f>'underlying numbers'!AG179+('underlying numbers'!AF179-'underlying numbers'!AG179)*'numbers and coverage by AT'!$C$4</f>
        <v>27207.000382400001</v>
      </c>
    </row>
  </sheetData>
  <customSheetViews>
    <customSheetView guid="{08EC0CBE-9C85-4092-ADCC-B618E2366753}" state="hidden">
      <selection activeCell="D2" sqref="D2"/>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topLeftCell="A75" workbookViewId="0">
      <selection activeCell="W146" sqref="W146"/>
    </sheetView>
  </sheetViews>
  <sheetFormatPr defaultRowHeight="15" x14ac:dyDescent="0.25"/>
  <cols>
    <col min="1" max="1" width="8.5703125" bestFit="1" customWidth="1"/>
    <col min="2" max="2" width="34.7109375" bestFit="1" customWidth="1"/>
    <col min="3" max="3" width="81.85546875" bestFit="1" customWidth="1"/>
    <col min="4"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3" x14ac:dyDescent="0.25">
      <c r="A1" t="s">
        <v>0</v>
      </c>
      <c r="B1" t="s">
        <v>1</v>
      </c>
      <c r="C1" t="s">
        <v>2</v>
      </c>
      <c r="D1" t="s">
        <v>3</v>
      </c>
      <c r="E1" s="1" t="s">
        <v>4</v>
      </c>
      <c r="F1" s="1" t="s">
        <v>5</v>
      </c>
      <c r="G1" t="s">
        <v>6</v>
      </c>
      <c r="H1" s="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25">
      <c r="A2" t="s">
        <v>33</v>
      </c>
      <c r="B2" t="s">
        <v>34</v>
      </c>
      <c r="C2" t="s">
        <v>35</v>
      </c>
      <c r="D2" s="1">
        <v>1905</v>
      </c>
      <c r="E2" s="11">
        <f>'underlying numbers'!E2/'underlying numbers'!D2</f>
        <v>0.92599999999999993</v>
      </c>
      <c r="F2" s="11">
        <f>'underlying numbers'!F2/'underlying numbers'!D2</f>
        <v>0.77800000000000002</v>
      </c>
      <c r="G2" s="1">
        <v>1853</v>
      </c>
      <c r="H2" s="11">
        <f>'underlying numbers'!H2/'underlying numbers'!G2</f>
        <v>0.90400000000000003</v>
      </c>
      <c r="I2" s="11">
        <f>'underlying numbers'!I2/'underlying numbers'!G2</f>
        <v>0.754</v>
      </c>
      <c r="J2" s="1">
        <v>1796</v>
      </c>
      <c r="K2" s="11">
        <f>'underlying numbers'!K2/'underlying numbers'!J2</f>
        <v>0.89100000000000001</v>
      </c>
      <c r="L2" s="11">
        <f>'underlying numbers'!L2/'underlying numbers'!J2</f>
        <v>0.754</v>
      </c>
      <c r="M2" s="1">
        <v>1701</v>
      </c>
      <c r="N2" s="11">
        <f>'underlying numbers'!N2/'underlying numbers'!M2</f>
        <v>0.871</v>
      </c>
      <c r="O2" s="11">
        <f>'underlying numbers'!O2/'underlying numbers'!M2</f>
        <v>0.747</v>
      </c>
      <c r="P2" s="1">
        <v>1743</v>
      </c>
      <c r="Q2" s="11">
        <f>'underlying numbers'!Q2/'underlying numbers'!P2</f>
        <v>0.85886399999999996</v>
      </c>
      <c r="R2" s="11">
        <f>'underlying numbers'!R2/'underlying numbers'!P2</f>
        <v>0.75788860000000002</v>
      </c>
      <c r="S2" s="1">
        <v>1659</v>
      </c>
      <c r="T2" s="11">
        <f>'underlying numbers'!T2/'underlying numbers'!S2</f>
        <v>0.84689570000000003</v>
      </c>
      <c r="U2" s="11">
        <f>'underlying numbers'!U2/'underlying numbers'!S2</f>
        <v>0.73899939999999997</v>
      </c>
      <c r="V2" s="1">
        <v>1820</v>
      </c>
      <c r="W2" s="11">
        <f>'underlying numbers'!W2/'underlying numbers'!V2</f>
        <v>0.8917583</v>
      </c>
      <c r="X2" s="11">
        <f>'underlying numbers'!X2/'underlying numbers'!V2</f>
        <v>0.78901100000000002</v>
      </c>
      <c r="Y2" s="1">
        <v>1805</v>
      </c>
      <c r="Z2" s="11">
        <f>'underlying numbers'!Z2/'underlying numbers'!Y2</f>
        <v>0.89141270000000006</v>
      </c>
      <c r="AA2" s="11">
        <f>'underlying numbers'!AA2/'underlying numbers'!Y2</f>
        <v>0.80775630000000009</v>
      </c>
      <c r="AB2" s="1">
        <v>1808</v>
      </c>
      <c r="AC2" s="11">
        <f>'underlying numbers'!AC2/'underlying numbers'!AB2</f>
        <v>0.88993359999999999</v>
      </c>
      <c r="AD2" s="11">
        <f>'underlying numbers'!AD2/'underlying numbers'!AB2</f>
        <v>0.80807530000000005</v>
      </c>
      <c r="AE2" s="1">
        <v>1856</v>
      </c>
      <c r="AF2" s="11">
        <f>'underlying numbers'!AF2/'underlying numbers'!AE2</f>
        <v>0.92403020000000002</v>
      </c>
      <c r="AG2" s="11">
        <f>'underlying numbers'!AG2/'underlying numbers'!AE2</f>
        <v>0.82489220000000008</v>
      </c>
    </row>
    <row r="3" spans="1:33" x14ac:dyDescent="0.25">
      <c r="A3" t="s">
        <v>36</v>
      </c>
      <c r="B3" t="s">
        <v>37</v>
      </c>
      <c r="C3" t="s">
        <v>35</v>
      </c>
      <c r="D3" s="1">
        <v>3944</v>
      </c>
      <c r="E3" s="11">
        <f>'underlying numbers'!E3/'underlying numbers'!D3</f>
        <v>0.93100000000000005</v>
      </c>
      <c r="F3" s="11">
        <f>'underlying numbers'!F3/'underlying numbers'!D3</f>
        <v>0.71599999999999997</v>
      </c>
      <c r="G3" s="1">
        <v>3845</v>
      </c>
      <c r="H3" s="11">
        <f>'underlying numbers'!H3/'underlying numbers'!G3</f>
        <v>0.92</v>
      </c>
      <c r="I3" s="11">
        <f>'underlying numbers'!I3/'underlying numbers'!G3</f>
        <v>0.73699999999999999</v>
      </c>
      <c r="J3" s="1">
        <v>3764</v>
      </c>
      <c r="K3" s="11">
        <f>'underlying numbers'!K3/'underlying numbers'!J3</f>
        <v>0.90700000000000014</v>
      </c>
      <c r="L3" s="11">
        <f>'underlying numbers'!L3/'underlying numbers'!J3</f>
        <v>0.74399999999999999</v>
      </c>
      <c r="M3" s="1">
        <v>3705</v>
      </c>
      <c r="N3" s="11">
        <f>'underlying numbers'!N3/'underlying numbers'!M3</f>
        <v>0.87</v>
      </c>
      <c r="O3" s="11">
        <f>'underlying numbers'!O3/'underlying numbers'!M3</f>
        <v>0.72</v>
      </c>
      <c r="P3" s="1">
        <v>3446</v>
      </c>
      <c r="Q3" s="11">
        <f>'underlying numbers'!Q3/'underlying numbers'!P3</f>
        <v>0.86506100000000008</v>
      </c>
      <c r="R3" s="11">
        <f>'underlying numbers'!R3/'underlying numbers'!P3</f>
        <v>0.72286709999999987</v>
      </c>
      <c r="S3" s="1">
        <v>3700</v>
      </c>
      <c r="T3" s="11">
        <f>'underlying numbers'!T3/'underlying numbers'!S3</f>
        <v>0.87162160000000011</v>
      </c>
      <c r="U3" s="11">
        <f>'underlying numbers'!U3/'underlying numbers'!S3</f>
        <v>0.71648650000000003</v>
      </c>
      <c r="V3" s="2">
        <v>4267</v>
      </c>
      <c r="W3" s="11">
        <f>'underlying numbers'!W3/'underlying numbers'!V3</f>
        <v>0.87391609999999997</v>
      </c>
      <c r="X3" s="11">
        <f>'underlying numbers'!X3/'underlying numbers'!V3</f>
        <v>0.74244200000000005</v>
      </c>
      <c r="Y3" s="1">
        <v>3304</v>
      </c>
      <c r="Z3" s="11">
        <f>'underlying numbers'!Z3/'underlying numbers'!Y3</f>
        <v>0.96398310000000009</v>
      </c>
      <c r="AA3" s="11">
        <f>'underlying numbers'!AA3/'underlying numbers'!Y3</f>
        <v>0.90163439999999995</v>
      </c>
      <c r="AB3" s="1">
        <v>3233</v>
      </c>
      <c r="AC3" s="11">
        <f>'underlying numbers'!AC3/'underlying numbers'!AB3</f>
        <v>0.97772959999999998</v>
      </c>
      <c r="AD3" s="11">
        <f>'underlying numbers'!AD3/'underlying numbers'!AB3</f>
        <v>0.93597279999999994</v>
      </c>
      <c r="AE3" s="1">
        <v>3843</v>
      </c>
      <c r="AF3" s="11">
        <f>'underlying numbers'!AF3/'underlying numbers'!AE3</f>
        <v>0.97293790000000002</v>
      </c>
      <c r="AG3" s="11">
        <f>'underlying numbers'!AG3/'underlying numbers'!AE3</f>
        <v>0.93260480000000001</v>
      </c>
    </row>
    <row r="4" spans="1:33" x14ac:dyDescent="0.25">
      <c r="A4" t="s">
        <v>38</v>
      </c>
      <c r="B4" t="s">
        <v>39</v>
      </c>
      <c r="C4" t="s">
        <v>35</v>
      </c>
      <c r="D4" s="3">
        <v>6210</v>
      </c>
      <c r="E4" s="11">
        <f>'underlying numbers'!E4/'underlying numbers'!D4</f>
        <v>0.91384863123993554</v>
      </c>
      <c r="F4" s="11">
        <f>'underlying numbers'!F4/'underlying numbers'!D4</f>
        <v>0.7505636070853462</v>
      </c>
      <c r="G4" s="1">
        <v>6604</v>
      </c>
      <c r="H4" s="11">
        <f>'underlying numbers'!H4/'underlying numbers'!G4</f>
        <v>0.91499999999999992</v>
      </c>
      <c r="I4" s="11">
        <f>'underlying numbers'!I4/'underlying numbers'!G4</f>
        <v>0.74</v>
      </c>
      <c r="J4" s="3">
        <v>6210</v>
      </c>
      <c r="K4" s="11">
        <f>'underlying numbers'!K4/'underlying numbers'!J4</f>
        <v>0.91916264090177136</v>
      </c>
      <c r="L4" s="11">
        <f>'underlying numbers'!L4/'underlying numbers'!J4</f>
        <v>0.77777777777777779</v>
      </c>
      <c r="M4" s="3">
        <v>6210</v>
      </c>
      <c r="N4" s="11">
        <f>'underlying numbers'!N4/'underlying numbers'!M4</f>
        <v>0.90080515297906605</v>
      </c>
      <c r="O4" s="11">
        <f>'underlying numbers'!O4/'underlying numbers'!M4</f>
        <v>0.78164251207729474</v>
      </c>
      <c r="P4" s="3">
        <v>6210</v>
      </c>
      <c r="Q4" s="11">
        <f>'underlying numbers'!Q4/'underlying numbers'!P4</f>
        <v>0.89822866344605479</v>
      </c>
      <c r="R4" s="11">
        <f>'underlying numbers'!R4/'underlying numbers'!P4</f>
        <v>0.80402576489533006</v>
      </c>
      <c r="S4" s="1">
        <v>5667</v>
      </c>
      <c r="T4" s="11">
        <f>'underlying numbers'!T4/'underlying numbers'!S4</f>
        <v>0.90135870000000007</v>
      </c>
      <c r="U4" s="11">
        <f>'underlying numbers'!U4/'underlying numbers'!S4</f>
        <v>0.80289389999999994</v>
      </c>
      <c r="V4" s="2">
        <v>6413</v>
      </c>
      <c r="W4" s="11">
        <f>'underlying numbers'!W4/'underlying numbers'!V4</f>
        <v>0.88616870000000003</v>
      </c>
      <c r="X4" s="11">
        <f>'underlying numbers'!X4/'underlying numbers'!V4</f>
        <v>0.78216130000000006</v>
      </c>
      <c r="Y4" s="1">
        <v>6264</v>
      </c>
      <c r="Z4" s="11">
        <f>'underlying numbers'!Z4/'underlying numbers'!Y4</f>
        <v>0.91874200000000006</v>
      </c>
      <c r="AA4" s="11">
        <f>'underlying numbers'!AA4/'underlying numbers'!Y4</f>
        <v>0.84291190000000005</v>
      </c>
      <c r="AB4" s="1">
        <v>6226</v>
      </c>
      <c r="AC4" s="11">
        <f>'underlying numbers'!AC4/'underlying numbers'!AB4</f>
        <v>0.92113719999999999</v>
      </c>
      <c r="AD4" s="11">
        <f>'underlying numbers'!AD4/'underlying numbers'!AB4</f>
        <v>0.82203660000000001</v>
      </c>
      <c r="AE4" s="1">
        <v>6410</v>
      </c>
      <c r="AF4" s="11">
        <f>'underlying numbers'!AF4/'underlying numbers'!AE4</f>
        <v>0.92886120000000005</v>
      </c>
      <c r="AG4" s="11">
        <f>'underlying numbers'!AG4/'underlying numbers'!AE4</f>
        <v>0.85382220000000009</v>
      </c>
    </row>
    <row r="5" spans="1:33" x14ac:dyDescent="0.25">
      <c r="A5" t="s">
        <v>40</v>
      </c>
      <c r="B5" t="s">
        <v>41</v>
      </c>
      <c r="C5" t="s">
        <v>35</v>
      </c>
      <c r="D5" s="1">
        <v>5817</v>
      </c>
      <c r="E5" s="11">
        <f>'underlying numbers'!E5/'underlying numbers'!D5</f>
        <v>0.92086831700189098</v>
      </c>
      <c r="F5" s="11">
        <f>'underlying numbers'!F5/'underlying numbers'!D5</f>
        <v>0.769193226749183</v>
      </c>
      <c r="G5" s="1">
        <v>5611</v>
      </c>
      <c r="H5" s="11">
        <f>'underlying numbers'!H5/'underlying numbers'!G5</f>
        <v>0.92437266084476899</v>
      </c>
      <c r="I5" s="11">
        <f>'underlying numbers'!I5/'underlying numbers'!G5</f>
        <v>0.77632650151488092</v>
      </c>
      <c r="J5" s="1">
        <v>5649</v>
      </c>
      <c r="K5" s="11">
        <f>'underlying numbers'!K5/'underlying numbers'!J5</f>
        <v>0.90477836785271715</v>
      </c>
      <c r="L5" s="11">
        <f>'underlying numbers'!L5/'underlying numbers'!J5</f>
        <v>0.77267958930784197</v>
      </c>
      <c r="M5" s="1">
        <v>5623</v>
      </c>
      <c r="N5" s="11">
        <f>'underlying numbers'!N5/'underlying numbers'!M5</f>
        <v>0.87524808820914091</v>
      </c>
      <c r="O5" s="11">
        <f>'underlying numbers'!O5/'underlying numbers'!M5</f>
        <v>0.75390449937755599</v>
      </c>
      <c r="P5" s="1">
        <v>5367</v>
      </c>
      <c r="Q5" s="11">
        <f>'underlying numbers'!Q5/'underlying numbers'!P5</f>
        <v>0.87758519999999995</v>
      </c>
      <c r="R5" s="11">
        <f>'underlying numbers'!R5/'underlying numbers'!P5</f>
        <v>0.77603869999999997</v>
      </c>
      <c r="S5" s="1">
        <v>5402</v>
      </c>
      <c r="T5" s="11">
        <f>'underlying numbers'!T5/'underlying numbers'!S5</f>
        <v>0.89355800000000007</v>
      </c>
      <c r="U5" s="11">
        <f>'underlying numbers'!U5/'underlying numbers'!S5</f>
        <v>0.82043690000000002</v>
      </c>
      <c r="V5" s="1">
        <v>5565</v>
      </c>
      <c r="W5" s="11">
        <f>'underlying numbers'!W5/'underlying numbers'!V5</f>
        <v>0.91199999999999992</v>
      </c>
      <c r="X5" s="11">
        <f>'underlying numbers'!X5/'underlying numbers'!V5</f>
        <v>0.83600000000000008</v>
      </c>
      <c r="Y5" s="1">
        <v>5347</v>
      </c>
      <c r="Z5" s="11">
        <f>'underlying numbers'!Z5/'underlying numbers'!Y5</f>
        <v>0.9444549000000001</v>
      </c>
      <c r="AA5" s="11">
        <f>'underlying numbers'!AA5/'underlying numbers'!Y5</f>
        <v>0.91060410000000003</v>
      </c>
      <c r="AB5" s="1">
        <v>5175</v>
      </c>
      <c r="AC5" s="11">
        <f>'underlying numbers'!AC5/'underlying numbers'!AB5</f>
        <v>0.95169080000000006</v>
      </c>
      <c r="AD5" s="11">
        <f>'underlying numbers'!AD5/'underlying numbers'!AB5</f>
        <v>0.91652180000000005</v>
      </c>
      <c r="AE5" s="1">
        <v>5432</v>
      </c>
      <c r="AF5" s="11">
        <f>'underlying numbers'!AF5/'underlying numbers'!AE5</f>
        <v>0.96115620000000002</v>
      </c>
      <c r="AG5" s="11">
        <f>'underlying numbers'!AG5/'underlying numbers'!AE5</f>
        <v>0.93740799999999991</v>
      </c>
    </row>
    <row r="6" spans="1:33" s="4" customFormat="1" x14ac:dyDescent="0.25">
      <c r="A6" s="4" t="s">
        <v>434</v>
      </c>
      <c r="B6" s="4" t="s">
        <v>433</v>
      </c>
      <c r="C6" t="s">
        <v>35</v>
      </c>
      <c r="D6" s="5">
        <f>SUM(D2:D5)</f>
        <v>17876</v>
      </c>
      <c r="E6" s="11">
        <f>'underlying numbers'!E6/'underlying numbers'!D6</f>
        <v>0.92121196017006035</v>
      </c>
      <c r="F6" s="11">
        <f>'underlying numbers'!F6/'underlying numbers'!D6</f>
        <v>0.75192386439919434</v>
      </c>
      <c r="G6" s="5">
        <f t="shared" ref="G6:AE6" si="0">SUM(G2:G5)</f>
        <v>17913</v>
      </c>
      <c r="H6" s="11">
        <f>'underlying numbers'!H6/'underlying numbers'!G6</f>
        <v>0.91787121085245338</v>
      </c>
      <c r="I6" s="11">
        <f>'underlying numbers'!I6/'underlying numbers'!G6</f>
        <v>0.75218305141517317</v>
      </c>
      <c r="J6" s="5">
        <f t="shared" si="0"/>
        <v>17419</v>
      </c>
      <c r="K6" s="11">
        <f>'underlying numbers'!K6/'underlying numbers'!J6</f>
        <v>0.90896589930535621</v>
      </c>
      <c r="L6" s="11">
        <f>'underlying numbers'!L6/'underlying numbers'!J6</f>
        <v>0.76637390206096789</v>
      </c>
      <c r="M6" s="5">
        <f t="shared" si="0"/>
        <v>17239</v>
      </c>
      <c r="N6" s="11">
        <f>'underlying numbers'!N6/'underlying numbers'!M6</f>
        <v>0.88290741922385285</v>
      </c>
      <c r="O6" s="11">
        <f>'underlying numbers'!O6/'underlying numbers'!M6</f>
        <v>0.75592853413771088</v>
      </c>
      <c r="P6" s="5">
        <f t="shared" si="0"/>
        <v>16766</v>
      </c>
      <c r="Q6" s="11">
        <f>'underlying numbers'!Q6/'underlying numbers'!P6</f>
        <v>0.88071095827269474</v>
      </c>
      <c r="R6" s="11">
        <f>'underlying numbers'!R6/'underlying numbers'!P6</f>
        <v>0.77358938084814499</v>
      </c>
      <c r="S6" s="5">
        <f t="shared" si="0"/>
        <v>16428</v>
      </c>
      <c r="T6" s="11">
        <f>'underlying numbers'!T6/'underlying numbers'!S6</f>
        <v>0.88659605278792308</v>
      </c>
      <c r="U6" s="11">
        <f>'underlying numbers'!U6/'underlying numbers'!S6</f>
        <v>0.78274896029340146</v>
      </c>
      <c r="V6" s="5">
        <f t="shared" si="0"/>
        <v>18065</v>
      </c>
      <c r="W6" s="11">
        <f>'underlying numbers'!W6/'underlying numbers'!V6</f>
        <v>0.89179518282867432</v>
      </c>
      <c r="X6" s="11">
        <f>'underlying numbers'!X6/'underlying numbers'!V6</f>
        <v>0.79005482706338226</v>
      </c>
      <c r="Y6" s="5">
        <f t="shared" si="0"/>
        <v>16720</v>
      </c>
      <c r="Z6" s="11">
        <f>'underlying numbers'!Z6/'underlying numbers'!Y6</f>
        <v>0.93295456484449768</v>
      </c>
      <c r="AA6" s="11">
        <f>'underlying numbers'!AA6/'underlying numbers'!Y6</f>
        <v>0.87236844757177034</v>
      </c>
      <c r="AB6" s="5">
        <f t="shared" si="0"/>
        <v>16442</v>
      </c>
      <c r="AC6" s="11">
        <f>'underlying numbers'!AC6/'underlying numbers'!AB6</f>
        <v>0.9384503006203625</v>
      </c>
      <c r="AD6" s="11">
        <f>'underlying numbers'!AD6/'underlying numbers'!AB6</f>
        <v>0.87264325455540692</v>
      </c>
      <c r="AE6" s="5">
        <f t="shared" si="0"/>
        <v>17541</v>
      </c>
      <c r="AF6" s="11">
        <f>'underlying numbers'!AF6/'underlying numbers'!AE6</f>
        <v>0.94800759200159634</v>
      </c>
      <c r="AG6" s="11">
        <f>'underlying numbers'!AG6/'underlying numbers'!AE6</f>
        <v>0.8939057481101419</v>
      </c>
    </row>
    <row r="7" spans="1:33" x14ac:dyDescent="0.25">
      <c r="A7" t="s">
        <v>42</v>
      </c>
      <c r="B7" t="s">
        <v>43</v>
      </c>
      <c r="C7" t="s">
        <v>44</v>
      </c>
      <c r="D7" s="1">
        <v>1979</v>
      </c>
      <c r="E7" s="11">
        <f>'underlying numbers'!E7/'underlying numbers'!D7</f>
        <v>0.90500000000000003</v>
      </c>
      <c r="F7" s="11">
        <f>'underlying numbers'!F7/'underlying numbers'!D7</f>
        <v>0.78300000000000003</v>
      </c>
      <c r="G7" s="1">
        <v>1800</v>
      </c>
      <c r="H7" s="11">
        <f>'underlying numbers'!H7/'underlying numbers'!G7</f>
        <v>0.92300000000000004</v>
      </c>
      <c r="I7" s="11">
        <f>'underlying numbers'!I7/'underlying numbers'!G7</f>
        <v>0.81299999999999994</v>
      </c>
      <c r="J7" s="1">
        <v>1901</v>
      </c>
      <c r="K7" s="11">
        <f>'underlying numbers'!K7/'underlying numbers'!J7</f>
        <v>0.90600000000000003</v>
      </c>
      <c r="L7" s="11">
        <f>'underlying numbers'!L7/'underlying numbers'!J7</f>
        <v>0.77</v>
      </c>
      <c r="M7" s="1">
        <v>1710</v>
      </c>
      <c r="N7" s="11">
        <f>'underlying numbers'!N7/'underlying numbers'!M7</f>
        <v>0.871</v>
      </c>
      <c r="O7" s="11">
        <f>'underlying numbers'!O7/'underlying numbers'!M7</f>
        <v>0.78400000000000003</v>
      </c>
      <c r="P7" s="1">
        <v>1685</v>
      </c>
      <c r="Q7" s="11">
        <f>'underlying numbers'!Q7/'underlying numbers'!P7</f>
        <v>0.88367949999999995</v>
      </c>
      <c r="R7" s="11">
        <f>'underlying numbers'!R7/'underlying numbers'!P7</f>
        <v>0.7964391999999999</v>
      </c>
      <c r="S7" s="1">
        <v>1754</v>
      </c>
      <c r="T7" s="11">
        <f>'underlying numbers'!T7/'underlying numbers'!S7</f>
        <v>0.89509690000000008</v>
      </c>
      <c r="U7" s="11">
        <f>'underlying numbers'!U7/'underlying numbers'!S7</f>
        <v>0.8004561</v>
      </c>
      <c r="V7" s="1">
        <v>1559</v>
      </c>
      <c r="W7" s="11">
        <f>'underlying numbers'!W7/'underlying numbers'!V7</f>
        <v>0.90955740000000007</v>
      </c>
      <c r="X7" s="11">
        <f>'underlying numbers'!X7/'underlying numbers'!V7</f>
        <v>0.85824240000000007</v>
      </c>
      <c r="Y7" s="1">
        <v>1833</v>
      </c>
      <c r="Z7" s="11">
        <f>'underlying numbers'!Z7/'underlying numbers'!Y7</f>
        <v>0.92471360000000002</v>
      </c>
      <c r="AA7" s="11">
        <f>'underlying numbers'!AA7/'underlying numbers'!Y7</f>
        <v>0.84124390000000004</v>
      </c>
      <c r="AB7" s="1">
        <v>1883</v>
      </c>
      <c r="AC7" s="11">
        <f>'underlying numbers'!AC7/'underlying numbers'!AB7</f>
        <v>0.92193309999999995</v>
      </c>
      <c r="AD7" s="11">
        <f>'underlying numbers'!AD7/'underlying numbers'!AB7</f>
        <v>0.84492840000000002</v>
      </c>
      <c r="AE7" s="1">
        <v>2059</v>
      </c>
      <c r="AF7" s="11">
        <f>'underlying numbers'!AF7/'underlying numbers'!AE7</f>
        <v>0.93394850000000007</v>
      </c>
      <c r="AG7" s="11">
        <f>'underlying numbers'!AG7/'underlying numbers'!AE7</f>
        <v>0.86061200000000004</v>
      </c>
    </row>
    <row r="8" spans="1:33" x14ac:dyDescent="0.25">
      <c r="A8" t="s">
        <v>45</v>
      </c>
      <c r="B8" t="s">
        <v>46</v>
      </c>
      <c r="C8" t="s">
        <v>44</v>
      </c>
      <c r="D8" s="1">
        <v>2387</v>
      </c>
      <c r="E8" s="11">
        <f>'underlying numbers'!E8/'underlying numbers'!D8</f>
        <v>0.95399999999999996</v>
      </c>
      <c r="F8" s="11">
        <f>'underlying numbers'!F8/'underlying numbers'!D8</f>
        <v>0.84</v>
      </c>
      <c r="G8" s="1">
        <v>2358</v>
      </c>
      <c r="H8" s="11">
        <f>'underlying numbers'!H8/'underlying numbers'!G8</f>
        <v>0.95399999999999985</v>
      </c>
      <c r="I8" s="11">
        <f>'underlying numbers'!I8/'underlying numbers'!G8</f>
        <v>0.82399999999999995</v>
      </c>
      <c r="J8" s="1">
        <v>2352</v>
      </c>
      <c r="K8" s="11">
        <f>'underlying numbers'!K8/'underlying numbers'!J8</f>
        <v>0.93100000000000005</v>
      </c>
      <c r="L8" s="11">
        <f>'underlying numbers'!L8/'underlying numbers'!J8</f>
        <v>0.8</v>
      </c>
      <c r="M8" s="1">
        <v>2302</v>
      </c>
      <c r="N8" s="11">
        <f>'underlying numbers'!N8/'underlying numbers'!M8</f>
        <v>0.92199999999999993</v>
      </c>
      <c r="O8" s="11">
        <f>'underlying numbers'!O8/'underlying numbers'!M8</f>
        <v>0.80400000000000005</v>
      </c>
      <c r="P8" s="1">
        <v>2296</v>
      </c>
      <c r="Q8" s="11">
        <f>'underlying numbers'!Q8/'underlying numbers'!P8</f>
        <v>0.90331010000000012</v>
      </c>
      <c r="R8" s="11">
        <f>'underlying numbers'!R8/'underlying numbers'!P8</f>
        <v>0.80052260000000008</v>
      </c>
      <c r="S8" s="1">
        <v>2056</v>
      </c>
      <c r="T8" s="11">
        <f>'underlying numbers'!T8/'underlying numbers'!S8</f>
        <v>0.915856</v>
      </c>
      <c r="U8" s="11">
        <f>'underlying numbers'!U8/'underlying numbers'!S8</f>
        <v>0.86964979999999992</v>
      </c>
      <c r="V8" s="1">
        <v>2570</v>
      </c>
      <c r="W8" s="11">
        <f>'underlying numbers'!W8/'underlying numbers'!V8</f>
        <v>0.90739300000000012</v>
      </c>
      <c r="X8" s="11">
        <f>'underlying numbers'!X8/'underlying numbers'!V8</f>
        <v>0.81322950000000005</v>
      </c>
      <c r="Y8" s="1">
        <v>2590</v>
      </c>
      <c r="Z8" s="11">
        <f>'underlying numbers'!Z8/'underlying numbers'!Y8</f>
        <v>0.90193050000000008</v>
      </c>
      <c r="AA8" s="11">
        <f>'underlying numbers'!AA8/'underlying numbers'!Y8</f>
        <v>0.80965250000000011</v>
      </c>
      <c r="AB8" s="1">
        <v>2731</v>
      </c>
      <c r="AC8" s="11">
        <f>'underlying numbers'!AC8/'underlying numbers'!AB8</f>
        <v>0.92969600000000008</v>
      </c>
      <c r="AD8" s="11">
        <f>'underlying numbers'!AD8/'underlying numbers'!AB8</f>
        <v>0.83046500000000001</v>
      </c>
      <c r="AE8" s="1">
        <v>2794</v>
      </c>
      <c r="AF8" s="11">
        <f>'underlying numbers'!AF8/'underlying numbers'!AE8</f>
        <v>0.93843950000000009</v>
      </c>
      <c r="AG8" s="11">
        <f>'underlying numbers'!AG8/'underlying numbers'!AE8</f>
        <v>0.83786680000000013</v>
      </c>
    </row>
    <row r="9" spans="1:33" x14ac:dyDescent="0.25">
      <c r="A9" t="s">
        <v>47</v>
      </c>
      <c r="B9" t="s">
        <v>48</v>
      </c>
      <c r="C9" t="s">
        <v>44</v>
      </c>
      <c r="D9" s="1">
        <v>5830</v>
      </c>
      <c r="E9" s="11">
        <f>'underlying numbers'!E9/'underlying numbers'!D9</f>
        <v>0.900574957118353</v>
      </c>
      <c r="F9" s="11">
        <f>'underlying numbers'!F9/'underlying numbers'!D9</f>
        <v>0.76544013722126902</v>
      </c>
      <c r="G9" s="1">
        <v>6456</v>
      </c>
      <c r="H9" s="11">
        <f>'underlying numbers'!H9/'underlying numbers'!G9</f>
        <v>0.92821607806691497</v>
      </c>
      <c r="I9" s="11">
        <f>'underlying numbers'!I9/'underlying numbers'!G9</f>
        <v>0.80915009293680296</v>
      </c>
      <c r="J9" s="1">
        <v>6341</v>
      </c>
      <c r="K9" s="11">
        <f>'underlying numbers'!K9/'underlying numbers'!J9</f>
        <v>0.90746995741996495</v>
      </c>
      <c r="L9" s="11">
        <f>'underlying numbers'!L9/'underlying numbers'!J9</f>
        <v>0.78362892288282604</v>
      </c>
      <c r="M9" s="1">
        <v>6124</v>
      </c>
      <c r="N9" s="11">
        <f>'underlying numbers'!N9/'underlying numbers'!M9</f>
        <v>0.87852726975832796</v>
      </c>
      <c r="O9" s="11">
        <f>'underlying numbers'!O9/'underlying numbers'!M9</f>
        <v>0.76874363161332504</v>
      </c>
      <c r="P9" s="1">
        <v>5901</v>
      </c>
      <c r="Q9" s="11">
        <f>'underlying numbers'!Q9/'underlying numbers'!P9</f>
        <v>0.88324009999999997</v>
      </c>
      <c r="R9" s="11">
        <f>'underlying numbers'!R9/'underlying numbers'!P9</f>
        <v>0.77427550000000001</v>
      </c>
      <c r="S9" s="1">
        <v>5479</v>
      </c>
      <c r="T9" s="11">
        <f>'underlying numbers'!T9/'underlying numbers'!S9</f>
        <v>0.88611059999999997</v>
      </c>
      <c r="U9" s="11">
        <f>'underlying numbers'!U9/'underlying numbers'!S9</f>
        <v>0.81073189999999995</v>
      </c>
      <c r="V9" s="1">
        <v>5390</v>
      </c>
      <c r="W9" s="11">
        <f>'underlying numbers'!W9/'underlying numbers'!V9</f>
        <v>0.90723559999999992</v>
      </c>
      <c r="X9" s="11">
        <f>'underlying numbers'!X9/'underlying numbers'!V9</f>
        <v>0.8526900999999999</v>
      </c>
      <c r="Y9" s="1">
        <v>5970</v>
      </c>
      <c r="Z9" s="11">
        <f>'underlying numbers'!Z9/'underlying numbers'!Y9</f>
        <v>0.8954774000000002</v>
      </c>
      <c r="AA9" s="11">
        <f>'underlying numbers'!AA9/'underlying numbers'!Y9</f>
        <v>0.8383584999999999</v>
      </c>
      <c r="AB9" s="1">
        <v>5319</v>
      </c>
      <c r="AC9" s="11">
        <f>'underlying numbers'!AC9/'underlying numbers'!AB9</f>
        <v>0.92554990000000004</v>
      </c>
      <c r="AD9" s="11">
        <f>'underlying numbers'!AD9/'underlying numbers'!AB9</f>
        <v>0.88193270000000001</v>
      </c>
      <c r="AE9" s="1">
        <v>5831</v>
      </c>
      <c r="AF9" s="11">
        <f>'underlying numbers'!AF9/'underlying numbers'!AE9</f>
        <v>0.94460639999999996</v>
      </c>
      <c r="AG9" s="11">
        <f>'underlying numbers'!AG9/'underlying numbers'!AE9</f>
        <v>0.91459440000000003</v>
      </c>
    </row>
    <row r="10" spans="1:33" x14ac:dyDescent="0.25">
      <c r="A10" t="s">
        <v>49</v>
      </c>
      <c r="B10" t="s">
        <v>50</v>
      </c>
      <c r="C10" t="s">
        <v>44</v>
      </c>
      <c r="D10" s="1">
        <v>3830</v>
      </c>
      <c r="E10" s="11">
        <f>'underlying numbers'!E10/'underlying numbers'!D10</f>
        <v>0.93925926892950395</v>
      </c>
      <c r="F10" s="11">
        <f>'underlying numbers'!F10/'underlying numbers'!D10</f>
        <v>0.81536318537858998</v>
      </c>
      <c r="G10" s="1">
        <v>4466</v>
      </c>
      <c r="H10" s="11">
        <f>'underlying numbers'!H10/'underlying numbers'!G10</f>
        <v>0.93944379758172813</v>
      </c>
      <c r="I10" s="11">
        <f>'underlying numbers'!I10/'underlying numbers'!G10</f>
        <v>0.823947380206001</v>
      </c>
      <c r="J10" s="1">
        <v>5635</v>
      </c>
      <c r="K10" s="11">
        <f>'underlying numbers'!K10/'underlying numbers'!J10</f>
        <v>0.91899432120674396</v>
      </c>
      <c r="L10" s="11">
        <f>'underlying numbers'!L10/'underlying numbers'!J10</f>
        <v>0.76642484472049688</v>
      </c>
      <c r="M10" s="1">
        <v>5142</v>
      </c>
      <c r="N10" s="11">
        <f>'underlying numbers'!N10/'underlying numbers'!M10</f>
        <v>0.89092084791909798</v>
      </c>
      <c r="O10" s="11">
        <f>'underlying numbers'!O10/'underlying numbers'!M10</f>
        <v>0.792460715674835</v>
      </c>
      <c r="P10" s="1">
        <v>4937</v>
      </c>
      <c r="Q10" s="11">
        <f>'underlying numbers'!Q10/'underlying numbers'!P10</f>
        <v>0.89244479999999993</v>
      </c>
      <c r="R10" s="11">
        <f>'underlying numbers'!R10/'underlying numbers'!P10</f>
        <v>0.80899330000000003</v>
      </c>
      <c r="S10" s="1">
        <v>4585</v>
      </c>
      <c r="T10" s="11">
        <f>'underlying numbers'!T10/'underlying numbers'!S10</f>
        <v>0.93893130000000002</v>
      </c>
      <c r="U10" s="11">
        <f>'underlying numbers'!U10/'underlying numbers'!S10</f>
        <v>0.87393680000000007</v>
      </c>
      <c r="V10" s="1">
        <v>4737</v>
      </c>
      <c r="W10" s="11">
        <f>'underlying numbers'!W10/'underlying numbers'!V10</f>
        <v>0.93603550000000002</v>
      </c>
      <c r="X10" s="11">
        <f>'underlying numbers'!X10/'underlying numbers'!V10</f>
        <v>0.87397090000000011</v>
      </c>
      <c r="Y10" s="1">
        <v>5154</v>
      </c>
      <c r="Z10" s="11">
        <f>'underlying numbers'!Z10/'underlying numbers'!Y10</f>
        <v>0.93441989999999997</v>
      </c>
      <c r="AA10" s="11">
        <f>'underlying numbers'!AA10/'underlying numbers'!Y10</f>
        <v>0.85195960000000015</v>
      </c>
      <c r="AB10" s="1">
        <v>5163</v>
      </c>
      <c r="AC10" s="11">
        <f>'underlying numbers'!AC10/'underlying numbers'!AB10</f>
        <v>0.94208789999999987</v>
      </c>
      <c r="AD10" s="11">
        <f>'underlying numbers'!AD10/'underlying numbers'!AB10</f>
        <v>0.86228939999999998</v>
      </c>
      <c r="AE10" s="1">
        <v>5313</v>
      </c>
      <c r="AF10" s="11">
        <f>'underlying numbers'!AF10/'underlying numbers'!AE10</f>
        <v>0.95765099999999992</v>
      </c>
      <c r="AG10" s="11">
        <f>'underlying numbers'!AG10/'underlying numbers'!AE10</f>
        <v>0.88537549999999998</v>
      </c>
    </row>
    <row r="11" spans="1:33" s="4" customFormat="1" x14ac:dyDescent="0.25">
      <c r="A11" s="4" t="s">
        <v>435</v>
      </c>
      <c r="B11" s="4" t="s">
        <v>433</v>
      </c>
      <c r="C11" t="s">
        <v>44</v>
      </c>
      <c r="D11" s="5">
        <f>SUM(D7:D10)</f>
        <v>14026</v>
      </c>
      <c r="E11" s="11">
        <f>'underlying numbers'!E11/'underlying numbers'!D11</f>
        <v>0.92085469841722511</v>
      </c>
      <c r="F11" s="11">
        <f>'underlying numbers'!F11/'underlying numbers'!D11</f>
        <v>0.79423884215029228</v>
      </c>
      <c r="G11" s="5">
        <f t="shared" ref="G11:AE11" si="1">SUM(G7:G10)</f>
        <v>15080</v>
      </c>
      <c r="H11" s="11">
        <f>'underlying numbers'!H11/'underlying numbers'!G11</f>
        <v>0.93495033156498675</v>
      </c>
      <c r="I11" s="11">
        <f>'underlying numbers'!I11/'underlying numbers'!G11</f>
        <v>0.81631392572944295</v>
      </c>
      <c r="J11" s="5">
        <f t="shared" si="1"/>
        <v>16229</v>
      </c>
      <c r="K11" s="11">
        <f>'underlying numbers'!K11/'underlying numbers'!J11</f>
        <v>0.91470934746441546</v>
      </c>
      <c r="L11" s="11">
        <f>'underlying numbers'!L11/'underlying numbers'!J11</f>
        <v>0.77843151149177403</v>
      </c>
      <c r="M11" s="5">
        <f t="shared" si="1"/>
        <v>15278</v>
      </c>
      <c r="N11" s="11">
        <f>'underlying numbers'!N11/'underlying numbers'!M11</f>
        <v>0.8884062050006547</v>
      </c>
      <c r="O11" s="11">
        <f>'underlying numbers'!O11/'underlying numbers'!M11</f>
        <v>0.78374571278963245</v>
      </c>
      <c r="P11" s="5">
        <f t="shared" si="1"/>
        <v>14819</v>
      </c>
      <c r="Q11" s="11">
        <f>'underlying numbers'!Q11/'underlying numbers'!P11</f>
        <v>0.88946620924488828</v>
      </c>
      <c r="R11" s="11">
        <f>'underlying numbers'!R11/'underlying numbers'!P11</f>
        <v>0.79242861118833929</v>
      </c>
      <c r="S11" s="5">
        <f t="shared" si="1"/>
        <v>13874</v>
      </c>
      <c r="T11" s="11">
        <f>'underlying numbers'!T11/'underlying numbers'!S11</f>
        <v>0.90911055834654753</v>
      </c>
      <c r="U11" s="11">
        <f>'underlying numbers'!U11/'underlying numbers'!S11</f>
        <v>0.83905148452501088</v>
      </c>
      <c r="V11" s="5">
        <f t="shared" si="1"/>
        <v>14256</v>
      </c>
      <c r="W11" s="11">
        <f>'underlying numbers'!W11/'underlying numbers'!V11</f>
        <v>0.91708754518097646</v>
      </c>
      <c r="X11" s="11">
        <f>'underlying numbers'!X11/'underlying numbers'!V11</f>
        <v>0.85325473547278341</v>
      </c>
      <c r="Y11" s="5">
        <f t="shared" si="1"/>
        <v>15547</v>
      </c>
      <c r="Z11" s="11">
        <f>'underlying numbers'!Z11/'underlying numbers'!Y11</f>
        <v>0.9129092600758989</v>
      </c>
      <c r="AA11" s="11">
        <f>'underlying numbers'!AA11/'underlying numbers'!Y11</f>
        <v>0.83842542401106324</v>
      </c>
      <c r="AB11" s="5">
        <f t="shared" si="1"/>
        <v>15096</v>
      </c>
      <c r="AC11" s="11">
        <f>'underlying numbers'!AC11/'underlying numbers'!AB11</f>
        <v>0.9315050045773714</v>
      </c>
      <c r="AD11" s="11">
        <f>'underlying numbers'!AD11/'underlying numbers'!AB11</f>
        <v>0.86128777793455213</v>
      </c>
      <c r="AE11" s="5">
        <f t="shared" si="1"/>
        <v>15997</v>
      </c>
      <c r="AF11" s="11">
        <f>'underlying numbers'!AF11/'underlying numbers'!AE11</f>
        <v>0.94648994223291871</v>
      </c>
      <c r="AG11" s="11">
        <f>'underlying numbers'!AG11/'underlying numbers'!AE11</f>
        <v>0.88454084672751143</v>
      </c>
    </row>
    <row r="12" spans="1:33" x14ac:dyDescent="0.25">
      <c r="A12" t="s">
        <v>51</v>
      </c>
      <c r="B12" t="s">
        <v>52</v>
      </c>
      <c r="C12" t="s">
        <v>480</v>
      </c>
      <c r="D12" s="1">
        <v>3813</v>
      </c>
      <c r="E12" s="11">
        <f>'underlying numbers'!E12/'underlying numbers'!D12</f>
        <v>0.94299999999999995</v>
      </c>
      <c r="F12" s="11">
        <f>'underlying numbers'!F12/'underlying numbers'!D12</f>
        <v>0.75800000000000001</v>
      </c>
      <c r="G12" s="1">
        <v>3644</v>
      </c>
      <c r="H12" s="11">
        <f>'underlying numbers'!H12/'underlying numbers'!G12</f>
        <v>0.94099999999999995</v>
      </c>
      <c r="I12" s="11">
        <f>'underlying numbers'!I12/'underlying numbers'!G12</f>
        <v>0.77800000000000002</v>
      </c>
      <c r="J12" s="1">
        <v>3640</v>
      </c>
      <c r="K12" s="11">
        <f>'underlying numbers'!K12/'underlying numbers'!J12</f>
        <v>0.90799999999999992</v>
      </c>
      <c r="L12" s="11">
        <f>'underlying numbers'!L12/'underlying numbers'!J12</f>
        <v>0.73</v>
      </c>
      <c r="M12" s="1">
        <v>3440</v>
      </c>
      <c r="N12" s="11">
        <f>'underlying numbers'!N12/'underlying numbers'!M12</f>
        <v>0.90400000000000003</v>
      </c>
      <c r="O12" s="11">
        <f>'underlying numbers'!O12/'underlying numbers'!M12</f>
        <v>0.74199999999999999</v>
      </c>
      <c r="P12" s="1">
        <v>3487</v>
      </c>
      <c r="Q12" s="11">
        <f>'underlying numbers'!Q12/'underlying numbers'!P12</f>
        <v>0.89962720000000007</v>
      </c>
      <c r="R12" s="11">
        <f>'underlying numbers'!R12/'underlying numbers'!P12</f>
        <v>0.7341553999999999</v>
      </c>
      <c r="S12" s="1">
        <v>3645</v>
      </c>
      <c r="T12" s="11">
        <f>'underlying numbers'!T12/'underlying numbers'!S12</f>
        <v>0.88916329999999999</v>
      </c>
      <c r="U12" s="11">
        <f>'underlying numbers'!U12/'underlying numbers'!S12</f>
        <v>0.69711939999999994</v>
      </c>
      <c r="V12" s="1">
        <v>3924</v>
      </c>
      <c r="W12" s="11">
        <f>'underlying numbers'!W12/'underlying numbers'!V12</f>
        <v>0.91029559999999998</v>
      </c>
      <c r="X12" s="11">
        <f>'underlying numbers'!X12/'underlying numbers'!V12</f>
        <v>0.75611620000000002</v>
      </c>
      <c r="Y12" s="1">
        <v>3851</v>
      </c>
      <c r="Z12" s="11">
        <f>'underlying numbers'!Z12/'underlying numbers'!Y12</f>
        <v>0.92573359999999993</v>
      </c>
      <c r="AA12" s="11">
        <f>'underlying numbers'!AA12/'underlying numbers'!Y12</f>
        <v>0.81043880000000001</v>
      </c>
      <c r="AB12" s="1">
        <v>3865</v>
      </c>
      <c r="AC12" s="11">
        <f>'underlying numbers'!AC12/'underlying numbers'!AB12</f>
        <v>0.93402330000000011</v>
      </c>
      <c r="AD12" s="11">
        <f>'underlying numbers'!AD12/'underlying numbers'!AB12</f>
        <v>0.82716679999999998</v>
      </c>
      <c r="AE12" s="1">
        <v>4421</v>
      </c>
      <c r="AF12" s="11">
        <f>'underlying numbers'!AF12/'underlying numbers'!AE12</f>
        <v>0.92309430000000003</v>
      </c>
      <c r="AG12" s="11">
        <f>'underlying numbers'!AG12/'underlying numbers'!AE12</f>
        <v>0.79620000000000002</v>
      </c>
    </row>
    <row r="13" spans="1:33" x14ac:dyDescent="0.25">
      <c r="A13" t="s">
        <v>53</v>
      </c>
      <c r="B13" t="s">
        <v>54</v>
      </c>
      <c r="C13" t="s">
        <v>480</v>
      </c>
      <c r="D13" s="1">
        <v>3574</v>
      </c>
      <c r="E13" s="11">
        <f>'underlying numbers'!E13/'underlying numbers'!D13</f>
        <v>0.95699999999999996</v>
      </c>
      <c r="F13" s="11">
        <f>'underlying numbers'!F13/'underlying numbers'!D13</f>
        <v>0.84499999999999997</v>
      </c>
      <c r="G13" s="1">
        <v>3247</v>
      </c>
      <c r="H13" s="11">
        <f>'underlying numbers'!H13/'underlying numbers'!G13</f>
        <v>0.94399999999999995</v>
      </c>
      <c r="I13" s="11">
        <f>'underlying numbers'!I13/'underlying numbers'!G13</f>
        <v>0.84599999999999997</v>
      </c>
      <c r="J13" s="1">
        <v>3075</v>
      </c>
      <c r="K13" s="11">
        <f>'underlying numbers'!K13/'underlying numbers'!J13</f>
        <v>0.93100000000000005</v>
      </c>
      <c r="L13" s="11">
        <f>'underlying numbers'!L13/'underlying numbers'!J13</f>
        <v>0.82899999999999996</v>
      </c>
      <c r="M13" s="1">
        <v>3415</v>
      </c>
      <c r="N13" s="11">
        <f>'underlying numbers'!N13/'underlying numbers'!M13</f>
        <v>0.91900000000000004</v>
      </c>
      <c r="O13" s="11">
        <f>'underlying numbers'!O13/'underlying numbers'!M13</f>
        <v>0.79500000000000004</v>
      </c>
      <c r="P13" s="1">
        <v>3315</v>
      </c>
      <c r="Q13" s="11">
        <f>'underlying numbers'!Q13/'underlying numbers'!P13</f>
        <v>0.89562589999999997</v>
      </c>
      <c r="R13" s="11">
        <f>'underlying numbers'!R13/'underlying numbers'!P13</f>
        <v>0.75927599999999995</v>
      </c>
      <c r="S13" s="1">
        <v>2838</v>
      </c>
      <c r="T13" s="11">
        <f>'underlying numbers'!T13/'underlying numbers'!S13</f>
        <v>0.93974630000000003</v>
      </c>
      <c r="U13" s="11">
        <f>'underlying numbers'!U13/'underlying numbers'!S13</f>
        <v>0.8833685</v>
      </c>
      <c r="V13" s="1">
        <v>2680</v>
      </c>
      <c r="W13" s="11">
        <f>'underlying numbers'!W13/'underlying numbers'!V13</f>
        <v>0.94328350000000005</v>
      </c>
      <c r="X13" s="11">
        <f>'underlying numbers'!X13/'underlying numbers'!V13</f>
        <v>0.90634330000000007</v>
      </c>
      <c r="Y13" s="1">
        <v>2734</v>
      </c>
      <c r="Z13" s="11">
        <f>'underlying numbers'!Z13/'underlying numbers'!Y13</f>
        <v>0.96378940000000002</v>
      </c>
      <c r="AA13" s="11">
        <f>'underlying numbers'!AA13/'underlying numbers'!Y13</f>
        <v>0.92867590000000022</v>
      </c>
      <c r="AB13" s="1">
        <v>2692</v>
      </c>
      <c r="AC13" s="11">
        <f>'underlying numbers'!AC13/'underlying numbers'!AB13</f>
        <v>0.96136700000000008</v>
      </c>
      <c r="AD13" s="11">
        <f>'underlying numbers'!AD13/'underlying numbers'!AB13</f>
        <v>0.94056469999999992</v>
      </c>
      <c r="AE13" s="1">
        <v>3040</v>
      </c>
      <c r="AF13" s="11">
        <f>'underlying numbers'!AF13/'underlying numbers'!AE13</f>
        <v>0.96513159999999998</v>
      </c>
      <c r="AG13" s="11">
        <f>'underlying numbers'!AG13/'underlying numbers'!AE13</f>
        <v>0.93717099999999998</v>
      </c>
    </row>
    <row r="14" spans="1:33" x14ac:dyDescent="0.25">
      <c r="A14" t="s">
        <v>55</v>
      </c>
      <c r="B14" t="s">
        <v>56</v>
      </c>
      <c r="C14" t="s">
        <v>480</v>
      </c>
      <c r="D14" s="1">
        <v>3194</v>
      </c>
      <c r="E14" s="11">
        <f>'underlying numbers'!E14/'underlying numbers'!D14</f>
        <v>0.94799999999999995</v>
      </c>
      <c r="F14" s="11">
        <f>'underlying numbers'!F14/'underlying numbers'!D14</f>
        <v>0.78</v>
      </c>
      <c r="G14" s="1">
        <v>3067</v>
      </c>
      <c r="H14" s="11">
        <f>'underlying numbers'!H14/'underlying numbers'!G14</f>
        <v>0.92200000000000015</v>
      </c>
      <c r="I14" s="11">
        <f>'underlying numbers'!I14/'underlying numbers'!G14</f>
        <v>0.75600000000000001</v>
      </c>
      <c r="J14" s="1">
        <v>3004</v>
      </c>
      <c r="K14" s="11">
        <f>'underlying numbers'!K14/'underlying numbers'!J14</f>
        <v>0.90499999999999992</v>
      </c>
      <c r="L14" s="11">
        <f>'underlying numbers'!L14/'underlying numbers'!J14</f>
        <v>0.74099999999999999</v>
      </c>
      <c r="M14" s="1">
        <v>2934</v>
      </c>
      <c r="N14" s="11">
        <f>'underlying numbers'!N14/'underlying numbers'!M14</f>
        <v>0.88099999999999989</v>
      </c>
      <c r="O14" s="11">
        <f>'underlying numbers'!O14/'underlying numbers'!M14</f>
        <v>0.73499999999999988</v>
      </c>
      <c r="P14" s="1">
        <v>2985</v>
      </c>
      <c r="Q14" s="11">
        <f>'underlying numbers'!Q14/'underlying numbers'!P14</f>
        <v>0.87504189999999993</v>
      </c>
      <c r="R14" s="11">
        <f>'underlying numbers'!R14/'underlying numbers'!P14</f>
        <v>0.74405359999999998</v>
      </c>
      <c r="S14" s="1">
        <v>2960</v>
      </c>
      <c r="T14" s="11">
        <f>'underlying numbers'!T14/'underlying numbers'!S14</f>
        <v>0.86587840000000005</v>
      </c>
      <c r="U14" s="11">
        <f>'underlying numbers'!U14/'underlying numbers'!S14</f>
        <v>0.74087840000000005</v>
      </c>
      <c r="V14" s="1">
        <v>3055</v>
      </c>
      <c r="W14" s="11">
        <f>'underlying numbers'!W14/'underlying numbers'!V14</f>
        <v>0.9047463</v>
      </c>
      <c r="X14" s="11">
        <f>'underlying numbers'!X14/'underlying numbers'!V14</f>
        <v>0.80621930000000008</v>
      </c>
      <c r="Y14" s="1">
        <v>3218</v>
      </c>
      <c r="Z14" s="11">
        <f>'underlying numbers'!Z14/'underlying numbers'!Y14</f>
        <v>0.9154755</v>
      </c>
      <c r="AA14" s="11">
        <f>'underlying numbers'!AA14/'underlying numbers'!Y14</f>
        <v>0.77874460000000001</v>
      </c>
      <c r="AB14" s="1">
        <v>3104</v>
      </c>
      <c r="AC14" s="11">
        <f>'underlying numbers'!AC14/'underlying numbers'!AB14</f>
        <v>0.90689430000000004</v>
      </c>
      <c r="AD14" s="11">
        <f>'underlying numbers'!AD14/'underlying numbers'!AB14</f>
        <v>0.79317009999999999</v>
      </c>
      <c r="AE14" s="1">
        <v>3309</v>
      </c>
      <c r="AF14" s="11">
        <f>'underlying numbers'!AF14/'underlying numbers'!AE14</f>
        <v>0.9232397</v>
      </c>
      <c r="AG14" s="11">
        <f>'underlying numbers'!AG14/'underlying numbers'!AE14</f>
        <v>0.8062859</v>
      </c>
    </row>
    <row r="15" spans="1:33" x14ac:dyDescent="0.25">
      <c r="A15" t="s">
        <v>57</v>
      </c>
      <c r="B15" t="s">
        <v>58</v>
      </c>
      <c r="C15" t="s">
        <v>480</v>
      </c>
      <c r="D15" s="1">
        <v>4586</v>
      </c>
      <c r="E15" s="11">
        <f>'underlying numbers'!E15/'underlying numbers'!D15</f>
        <v>0.94199999999999995</v>
      </c>
      <c r="F15" s="11">
        <f>'underlying numbers'!F15/'underlying numbers'!D15</f>
        <v>0.77100000000000002</v>
      </c>
      <c r="G15" s="1">
        <v>4362</v>
      </c>
      <c r="H15" s="11">
        <f>'underlying numbers'!H15/'underlying numbers'!G15</f>
        <v>0.94699999999999984</v>
      </c>
      <c r="I15" s="11">
        <f>'underlying numbers'!I15/'underlying numbers'!G15</f>
        <v>0.78200000000000003</v>
      </c>
      <c r="J15" s="1">
        <v>4225</v>
      </c>
      <c r="K15" s="11">
        <f>'underlying numbers'!K15/'underlying numbers'!J15</f>
        <v>0.92800000000000005</v>
      </c>
      <c r="L15" s="11">
        <f>'underlying numbers'!L15/'underlying numbers'!J15</f>
        <v>0.77600000000000002</v>
      </c>
      <c r="M15" s="1">
        <v>4405</v>
      </c>
      <c r="N15" s="11">
        <f>'underlying numbers'!N15/'underlying numbers'!M15</f>
        <v>0.93000000000000016</v>
      </c>
      <c r="O15" s="11">
        <f>'underlying numbers'!O15/'underlying numbers'!M15</f>
        <v>0.81399999999999995</v>
      </c>
      <c r="P15" s="1">
        <v>4518</v>
      </c>
      <c r="Q15" s="11">
        <f>'underlying numbers'!Q15/'underlying numbers'!P15</f>
        <v>0.93891109999999989</v>
      </c>
      <c r="R15" s="11">
        <f>'underlying numbers'!R15/'underlying numbers'!P15</f>
        <v>0.83687470000000008</v>
      </c>
      <c r="S15" s="1">
        <v>4565</v>
      </c>
      <c r="T15" s="11">
        <f>'underlying numbers'!T15/'underlying numbers'!S15</f>
        <v>0.93384449999999997</v>
      </c>
      <c r="U15" s="11">
        <f>'underlying numbers'!U15/'underlying numbers'!S15</f>
        <v>0.83285870000000006</v>
      </c>
      <c r="V15" s="1">
        <v>4592</v>
      </c>
      <c r="W15" s="11">
        <f>'underlying numbers'!W15/'underlying numbers'!V15</f>
        <v>0.94882410000000006</v>
      </c>
      <c r="X15" s="11">
        <f>'underlying numbers'!X15/'underlying numbers'!V15</f>
        <v>0.88697739999999992</v>
      </c>
      <c r="Y15" s="1">
        <v>4536</v>
      </c>
      <c r="Z15" s="11">
        <f>'underlying numbers'!Z15/'underlying numbers'!Y15</f>
        <v>0.96141980000000016</v>
      </c>
      <c r="AA15" s="11">
        <f>'underlying numbers'!AA15/'underlying numbers'!Y15</f>
        <v>0.91093480000000004</v>
      </c>
      <c r="AB15" s="1">
        <v>4368</v>
      </c>
      <c r="AC15" s="11">
        <f>'underlying numbers'!AC15/'underlying numbers'!AB15</f>
        <v>0.96062269999999994</v>
      </c>
      <c r="AD15" s="11">
        <f>'underlying numbers'!AD15/'underlying numbers'!AB15</f>
        <v>0.92513729999999994</v>
      </c>
      <c r="AE15" s="1">
        <v>4940</v>
      </c>
      <c r="AF15" s="11">
        <f>'underlying numbers'!AF15/'underlying numbers'!AE15</f>
        <v>0.94919030000000004</v>
      </c>
      <c r="AG15" s="11">
        <f>'underlying numbers'!AG15/'underlying numbers'!AE15</f>
        <v>0.89331989999999994</v>
      </c>
    </row>
    <row r="16" spans="1:33" x14ac:dyDescent="0.25">
      <c r="A16" t="s">
        <v>59</v>
      </c>
      <c r="B16" t="s">
        <v>60</v>
      </c>
      <c r="C16" t="s">
        <v>480</v>
      </c>
      <c r="D16" s="1">
        <v>3458</v>
      </c>
      <c r="E16" s="11">
        <f>'underlying numbers'!E16/'underlying numbers'!D16</f>
        <v>0.93938259109311795</v>
      </c>
      <c r="F16" s="11">
        <f>'underlying numbers'!F16/'underlying numbers'!D16</f>
        <v>0.84603470213996501</v>
      </c>
      <c r="G16" s="1">
        <v>3274</v>
      </c>
      <c r="H16" s="11">
        <f>'underlying numbers'!H16/'underlying numbers'!G16</f>
        <v>0.94162767257177815</v>
      </c>
      <c r="I16" s="11">
        <f>'underlying numbers'!I16/'underlying numbers'!G16</f>
        <v>0.82787385461209495</v>
      </c>
      <c r="J16" s="1">
        <v>3209</v>
      </c>
      <c r="K16" s="11">
        <f>'underlying numbers'!K16/'underlying numbers'!J16</f>
        <v>0.92260828918666216</v>
      </c>
      <c r="L16" s="11">
        <f>'underlying numbers'!L16/'underlying numbers'!J16</f>
        <v>0.80819351822997798</v>
      </c>
      <c r="M16" s="1">
        <v>3306</v>
      </c>
      <c r="N16" s="11">
        <f>'underlying numbers'!N16/'underlying numbers'!M16</f>
        <v>0.90889171203871699</v>
      </c>
      <c r="O16" s="11">
        <f>'underlying numbers'!O16/'underlying numbers'!M16</f>
        <v>0.80283121597096196</v>
      </c>
      <c r="P16" s="1">
        <v>3235</v>
      </c>
      <c r="Q16" s="11">
        <f>'underlying numbers'!Q16/'underlying numbers'!P16</f>
        <v>0.88098920000000003</v>
      </c>
      <c r="R16" s="11">
        <f>'underlying numbers'!R16/'underlying numbers'!P16</f>
        <v>0.78794439999999999</v>
      </c>
      <c r="S16" s="1">
        <v>3209</v>
      </c>
      <c r="T16" s="11">
        <f>'underlying numbers'!T16/'underlying numbers'!S16</f>
        <v>0.90401989999999999</v>
      </c>
      <c r="U16" s="11">
        <f>'underlying numbers'!U16/'underlying numbers'!S16</f>
        <v>0.81988159999999999</v>
      </c>
      <c r="V16" s="1">
        <v>3219</v>
      </c>
      <c r="W16" s="11">
        <f>'underlying numbers'!W16/'underlying numbers'!V16</f>
        <v>0.91922959999999998</v>
      </c>
      <c r="X16" s="11">
        <f>'underlying numbers'!X16/'underlying numbers'!V16</f>
        <v>0.84622559999999991</v>
      </c>
      <c r="Y16" s="1">
        <v>3455</v>
      </c>
      <c r="Z16" s="11">
        <f>'underlying numbers'!Z16/'underlying numbers'!Y16</f>
        <v>0.94124459999999999</v>
      </c>
      <c r="AA16" s="11">
        <f>'underlying numbers'!AA16/'underlying numbers'!Y16</f>
        <v>0.87959480000000001</v>
      </c>
      <c r="AB16" s="1">
        <v>3525</v>
      </c>
      <c r="AC16" s="11">
        <f>'underlying numbers'!AC16/'underlying numbers'!AB16</f>
        <v>0.94723400000000002</v>
      </c>
      <c r="AD16" s="11">
        <f>'underlying numbers'!AD16/'underlying numbers'!AB16</f>
        <v>0.89049639999999997</v>
      </c>
      <c r="AE16" s="1">
        <v>3457</v>
      </c>
      <c r="AF16" s="11">
        <f>'underlying numbers'!AF16/'underlying numbers'!AE16</f>
        <v>0.95487420000000001</v>
      </c>
      <c r="AG16" s="11">
        <f>'underlying numbers'!AG16/'underlying numbers'!AE16</f>
        <v>0.89615269999999991</v>
      </c>
    </row>
    <row r="17" spans="1:33" x14ac:dyDescent="0.25">
      <c r="A17" t="s">
        <v>61</v>
      </c>
      <c r="B17" t="s">
        <v>62</v>
      </c>
      <c r="C17" t="s">
        <v>480</v>
      </c>
      <c r="D17" s="1">
        <v>3892</v>
      </c>
      <c r="E17" s="11">
        <f>'underlying numbers'!E17/'underlying numbers'!D17</f>
        <v>0.95195683453237401</v>
      </c>
      <c r="F17" s="11">
        <f>'underlying numbers'!F17/'underlying numbers'!D17</f>
        <v>0.81615673175745096</v>
      </c>
      <c r="G17" s="1">
        <v>3785</v>
      </c>
      <c r="H17" s="11">
        <f>'underlying numbers'!H17/'underlying numbers'!G17</f>
        <v>0.95259524438573295</v>
      </c>
      <c r="I17" s="11">
        <f>'underlying numbers'!I17/'underlying numbers'!G17</f>
        <v>0.817348745046235</v>
      </c>
      <c r="J17" s="1">
        <v>3668</v>
      </c>
      <c r="K17" s="11">
        <f>'underlying numbers'!K17/'underlying numbers'!J17</f>
        <v>0.93474999999999997</v>
      </c>
      <c r="L17" s="11">
        <f>'underlying numbers'!L17/'underlying numbers'!J17</f>
        <v>0.79178598691384905</v>
      </c>
      <c r="M17" s="1">
        <v>3564</v>
      </c>
      <c r="N17" s="11">
        <f>'underlying numbers'!N17/'underlying numbers'!M17</f>
        <v>0.91213524130190804</v>
      </c>
      <c r="O17" s="11">
        <f>'underlying numbers'!O17/'underlying numbers'!M17</f>
        <v>0.74232267115600403</v>
      </c>
      <c r="P17" s="1">
        <v>3567</v>
      </c>
      <c r="Q17" s="11">
        <f>'underlying numbers'!Q17/'underlying numbers'!P17</f>
        <v>0.90916740000000018</v>
      </c>
      <c r="R17" s="11">
        <f>'underlying numbers'!R17/'underlying numbers'!P17</f>
        <v>0.75890110000000011</v>
      </c>
      <c r="S17" s="1">
        <v>3547</v>
      </c>
      <c r="T17" s="11">
        <f>'underlying numbers'!T17/'underlying numbers'!S17</f>
        <v>0.90414439999999996</v>
      </c>
      <c r="U17" s="11">
        <f>'underlying numbers'!U17/'underlying numbers'!S17</f>
        <v>0.77220179999999994</v>
      </c>
      <c r="V17" s="1">
        <v>3795</v>
      </c>
      <c r="W17" s="11">
        <f>'underlying numbers'!W17/'underlying numbers'!V17</f>
        <v>0.90988140000000006</v>
      </c>
      <c r="X17" s="11">
        <f>'underlying numbers'!X17/'underlying numbers'!V17</f>
        <v>0.80579710000000004</v>
      </c>
      <c r="Y17" s="1">
        <v>3982</v>
      </c>
      <c r="Z17" s="11">
        <f>'underlying numbers'!Z17/'underlying numbers'!Y17</f>
        <v>0.92767460000000002</v>
      </c>
      <c r="AA17" s="11">
        <f>'underlying numbers'!AA17/'underlying numbers'!Y17</f>
        <v>0.83149169999999994</v>
      </c>
      <c r="AB17" s="1">
        <v>4009</v>
      </c>
      <c r="AC17" s="11">
        <f>'underlying numbers'!AC17/'underlying numbers'!AB17</f>
        <v>0.92591669999999993</v>
      </c>
      <c r="AD17" s="11">
        <f>'underlying numbers'!AD17/'underlying numbers'!AB17</f>
        <v>0.83561989999999997</v>
      </c>
      <c r="AE17" s="1">
        <v>4045</v>
      </c>
      <c r="AF17" s="11">
        <f>'underlying numbers'!AF17/'underlying numbers'!AE17</f>
        <v>0.93819529999999995</v>
      </c>
      <c r="AG17" s="11">
        <f>'underlying numbers'!AG17/'underlying numbers'!AE17</f>
        <v>0.86427690000000001</v>
      </c>
    </row>
    <row r="18" spans="1:33" x14ac:dyDescent="0.25">
      <c r="A18" t="s">
        <v>63</v>
      </c>
      <c r="B18" t="s">
        <v>64</v>
      </c>
      <c r="C18" t="s">
        <v>480</v>
      </c>
      <c r="D18" s="1">
        <v>5219</v>
      </c>
      <c r="E18" s="11">
        <f>'underlying numbers'!E18/'underlying numbers'!D18</f>
        <v>0.96058440314236404</v>
      </c>
      <c r="F18" s="11">
        <f>'underlying numbers'!F18/'underlying numbers'!D18</f>
        <v>0.774010155202146</v>
      </c>
      <c r="G18" s="1">
        <v>5116</v>
      </c>
      <c r="H18" s="11">
        <f>'underlying numbers'!H18/'underlying numbers'!G18</f>
        <v>0.9505357701329159</v>
      </c>
      <c r="I18" s="11">
        <f>'underlying numbers'!I18/'underlying numbers'!G18</f>
        <v>0.75798103987490195</v>
      </c>
      <c r="J18" s="1">
        <v>5214</v>
      </c>
      <c r="K18" s="11">
        <f>'underlying numbers'!K18/'underlying numbers'!J18</f>
        <v>0.92993268124280792</v>
      </c>
      <c r="L18" s="11">
        <f>'underlying numbers'!L18/'underlying numbers'!J18</f>
        <v>0.75220291522823202</v>
      </c>
      <c r="M18" s="1">
        <v>5118</v>
      </c>
      <c r="N18" s="11">
        <f>'underlying numbers'!N18/'underlying numbers'!M18</f>
        <v>0.91764615084017198</v>
      </c>
      <c r="O18" s="11">
        <f>'underlying numbers'!O18/'underlying numbers'!M18</f>
        <v>0.73192751074638496</v>
      </c>
      <c r="P18" s="1">
        <v>4944</v>
      </c>
      <c r="Q18" s="11">
        <f>'underlying numbers'!Q18/'underlying numbers'!P18</f>
        <v>0.91039640000000022</v>
      </c>
      <c r="R18" s="11">
        <f>'underlying numbers'!R18/'underlying numbers'!P18</f>
        <v>0.75222489999999997</v>
      </c>
      <c r="S18" s="1">
        <v>4924</v>
      </c>
      <c r="T18" s="11">
        <f>'underlying numbers'!T18/'underlying numbers'!S18</f>
        <v>0.91186030000000007</v>
      </c>
      <c r="U18" s="11">
        <f>'underlying numbers'!U18/'underlying numbers'!S18</f>
        <v>0.73558080000000003</v>
      </c>
      <c r="V18" s="1">
        <v>5302</v>
      </c>
      <c r="W18" s="11">
        <f>'underlying numbers'!W18/'underlying numbers'!V18</f>
        <v>0.91663519999999998</v>
      </c>
      <c r="X18" s="11">
        <f>'underlying numbers'!X18/'underlying numbers'!V18</f>
        <v>0.78234629999999994</v>
      </c>
      <c r="Y18" s="1">
        <v>5284</v>
      </c>
      <c r="Z18" s="11">
        <f>'underlying numbers'!Z18/'underlying numbers'!Y18</f>
        <v>0.94190010000000002</v>
      </c>
      <c r="AA18" s="11">
        <f>'underlying numbers'!AA18/'underlying numbers'!Y18</f>
        <v>0.83970470000000008</v>
      </c>
      <c r="AB18" s="1">
        <v>5132</v>
      </c>
      <c r="AC18" s="11">
        <f>'underlying numbers'!AC18/'underlying numbers'!AB18</f>
        <v>0.94563520000000001</v>
      </c>
      <c r="AD18" s="11">
        <f>'underlying numbers'!AD18/'underlying numbers'!AB18</f>
        <v>0.86769289999999988</v>
      </c>
      <c r="AE18" s="1">
        <v>6046</v>
      </c>
      <c r="AF18" s="11">
        <f>'underlying numbers'!AF18/'underlying numbers'!AE18</f>
        <v>0.92772080000000001</v>
      </c>
      <c r="AG18" s="11">
        <f>'underlying numbers'!AG18/'underlying numbers'!AE18</f>
        <v>0.80036390000000002</v>
      </c>
    </row>
    <row r="19" spans="1:33" x14ac:dyDescent="0.25">
      <c r="A19" t="s">
        <v>65</v>
      </c>
      <c r="B19" t="s">
        <v>66</v>
      </c>
      <c r="C19" t="s">
        <v>480</v>
      </c>
      <c r="D19" s="1">
        <v>2301</v>
      </c>
      <c r="E19" s="11">
        <f>'underlying numbers'!E19/'underlying numbers'!D19</f>
        <v>0.89400000000000002</v>
      </c>
      <c r="F19" s="11">
        <f>'underlying numbers'!F19/'underlying numbers'!D19</f>
        <v>0.71099999999999997</v>
      </c>
      <c r="G19" s="1">
        <v>2393</v>
      </c>
      <c r="H19" s="11">
        <f>'underlying numbers'!H19/'underlying numbers'!G19</f>
        <v>0.878</v>
      </c>
      <c r="I19" s="11">
        <f>'underlying numbers'!I19/'underlying numbers'!G19</f>
        <v>0.75900000000000001</v>
      </c>
      <c r="J19" s="1">
        <v>2332</v>
      </c>
      <c r="K19" s="11">
        <f>'underlying numbers'!K19/'underlying numbers'!J19</f>
        <v>0.85799999999999998</v>
      </c>
      <c r="L19" s="11">
        <f>'underlying numbers'!L19/'underlying numbers'!J19</f>
        <v>0.71799999999999997</v>
      </c>
      <c r="M19" s="1">
        <v>2262</v>
      </c>
      <c r="N19" s="11">
        <f>'underlying numbers'!N19/'underlying numbers'!M19</f>
        <v>0.83599999999999997</v>
      </c>
      <c r="O19" s="11">
        <f>'underlying numbers'!O19/'underlying numbers'!M19</f>
        <v>0.71699999999999997</v>
      </c>
      <c r="P19" s="1">
        <v>2189</v>
      </c>
      <c r="Q19" s="11">
        <f>'underlying numbers'!Q19/'underlying numbers'!P19</f>
        <v>0.85427130000000007</v>
      </c>
      <c r="R19" s="11">
        <f>'underlying numbers'!R19/'underlying numbers'!P19</f>
        <v>0.80447689999999994</v>
      </c>
      <c r="S19" s="1">
        <v>2300</v>
      </c>
      <c r="T19" s="11">
        <f>'underlying numbers'!T19/'underlying numbers'!S19</f>
        <v>0.86695660000000008</v>
      </c>
      <c r="U19" s="11">
        <f>'underlying numbers'!U19/'underlying numbers'!S19</f>
        <v>0.82826089999999997</v>
      </c>
      <c r="V19" s="1">
        <v>2420</v>
      </c>
      <c r="W19" s="11">
        <f>'underlying numbers'!W19/'underlying numbers'!V19</f>
        <v>0.87727270000000002</v>
      </c>
      <c r="X19" s="11">
        <f>'underlying numbers'!X19/'underlying numbers'!V19</f>
        <v>0.85</v>
      </c>
      <c r="Y19" s="1">
        <v>2505</v>
      </c>
      <c r="Z19" s="11">
        <f>'underlying numbers'!Z19/'underlying numbers'!Y19</f>
        <v>0.86906189999999983</v>
      </c>
      <c r="AA19" s="11">
        <f>'underlying numbers'!AA19/'underlying numbers'!Y19</f>
        <v>0.86506990000000006</v>
      </c>
      <c r="AB19" s="1">
        <v>2489</v>
      </c>
      <c r="AC19" s="11">
        <f>'underlying numbers'!AC19/'underlying numbers'!AB19</f>
        <v>0.9112093</v>
      </c>
      <c r="AD19" s="11">
        <f>'underlying numbers'!AD19/'underlying numbers'!AB19</f>
        <v>0.85656890000000008</v>
      </c>
      <c r="AE19" s="1">
        <v>2533</v>
      </c>
      <c r="AF19" s="11">
        <f>'underlying numbers'!AF19/'underlying numbers'!AE19</f>
        <v>0.91196209999999989</v>
      </c>
      <c r="AG19" s="11">
        <f>'underlying numbers'!AG19/'underlying numbers'!AE19</f>
        <v>0.86261349999999992</v>
      </c>
    </row>
    <row r="20" spans="1:33" s="4" customFormat="1" x14ac:dyDescent="0.25">
      <c r="A20" s="4" t="s">
        <v>436</v>
      </c>
      <c r="B20" s="4" t="s">
        <v>433</v>
      </c>
      <c r="C20" t="s">
        <v>480</v>
      </c>
      <c r="D20" s="5">
        <f>SUM(D12:D19)</f>
        <v>30037</v>
      </c>
      <c r="E20" s="11">
        <f>'underlying numbers'!E20/'underlying numbers'!D20</f>
        <v>0.94509058827446146</v>
      </c>
      <c r="F20" s="11">
        <f>'underlying numbers'!F20/'underlying numbers'!D20</f>
        <v>0.78952791557079605</v>
      </c>
      <c r="G20" s="5">
        <f t="shared" ref="G20:AE20" si="2">SUM(G12:G19)</f>
        <v>28888</v>
      </c>
      <c r="H20" s="11">
        <f>'underlying numbers'!H20/'underlying numbers'!G20</f>
        <v>0.93828638188867353</v>
      </c>
      <c r="I20" s="11">
        <f>'underlying numbers'!I20/'underlying numbers'!G20</f>
        <v>0.78960024923843808</v>
      </c>
      <c r="J20" s="5">
        <f t="shared" si="2"/>
        <v>28367</v>
      </c>
      <c r="K20" s="11">
        <f>'underlying numbers'!K20/'underlying numbers'!J20</f>
        <v>0.91818673106073956</v>
      </c>
      <c r="L20" s="11">
        <f>'underlying numbers'!L20/'underlying numbers'!J20</f>
        <v>0.76867716008037512</v>
      </c>
      <c r="M20" s="5">
        <f t="shared" si="2"/>
        <v>28444</v>
      </c>
      <c r="N20" s="11">
        <f>'underlying numbers'!N20/'underlying numbers'!M20</f>
        <v>0.90609056391506104</v>
      </c>
      <c r="O20" s="11">
        <f>'underlying numbers'!O20/'underlying numbers'!M20</f>
        <v>0.76210174377724649</v>
      </c>
      <c r="P20" s="5">
        <f t="shared" si="2"/>
        <v>28240</v>
      </c>
      <c r="Q20" s="11">
        <f>'underlying numbers'!Q20/'underlying numbers'!P20</f>
        <v>0.90028329253895178</v>
      </c>
      <c r="R20" s="11">
        <f>'underlying numbers'!R20/'underlying numbers'!P20</f>
        <v>0.77248583242917845</v>
      </c>
      <c r="S20" s="5">
        <f t="shared" si="2"/>
        <v>27988</v>
      </c>
      <c r="T20" s="11">
        <f>'underlying numbers'!T20/'underlying numbers'!S20</f>
        <v>0.90488783684078899</v>
      </c>
      <c r="U20" s="11">
        <f>'underlying numbers'!U20/'underlying numbers'!S20</f>
        <v>0.78390738222452483</v>
      </c>
      <c r="V20" s="5">
        <f t="shared" si="2"/>
        <v>28987</v>
      </c>
      <c r="W20" s="11">
        <f>'underlying numbers'!W20/'underlying numbers'!V20</f>
        <v>0.91820470169041302</v>
      </c>
      <c r="X20" s="11">
        <f>'underlying numbers'!X20/'underlying numbers'!V20</f>
        <v>0.82516302061613833</v>
      </c>
      <c r="Y20" s="5">
        <f t="shared" si="2"/>
        <v>29565</v>
      </c>
      <c r="Z20" s="11">
        <f>'underlying numbers'!Z20/'underlying numbers'!Y20</f>
        <v>0.9337730838187045</v>
      </c>
      <c r="AA20" s="11">
        <f>'underlying numbers'!AA20/'underlying numbers'!Y20</f>
        <v>0.85411803898866911</v>
      </c>
      <c r="AB20" s="5">
        <f t="shared" si="2"/>
        <v>29184</v>
      </c>
      <c r="AC20" s="11">
        <f>'underlying numbers'!AC20/'underlying numbers'!AB20</f>
        <v>0.93821955776110222</v>
      </c>
      <c r="AD20" s="11">
        <f>'underlying numbers'!AD20/'underlying numbers'!AB20</f>
        <v>0.8671189526864036</v>
      </c>
      <c r="AE20" s="5">
        <f t="shared" si="2"/>
        <v>31791</v>
      </c>
      <c r="AF20" s="11">
        <f>'underlying numbers'!AF20/'underlying numbers'!AE20</f>
        <v>0.93655437915133199</v>
      </c>
      <c r="AG20" s="11">
        <f>'underlying numbers'!AG20/'underlying numbers'!AE20</f>
        <v>0.85143595572331776</v>
      </c>
    </row>
    <row r="21" spans="1:33" x14ac:dyDescent="0.25">
      <c r="A21" t="s">
        <v>67</v>
      </c>
      <c r="B21" t="s">
        <v>68</v>
      </c>
      <c r="C21" t="s">
        <v>69</v>
      </c>
      <c r="D21" s="1">
        <v>3094</v>
      </c>
      <c r="E21" s="11">
        <f>'underlying numbers'!E21/'underlying numbers'!D21</f>
        <v>0.95399999999999996</v>
      </c>
      <c r="F21" s="11">
        <f>'underlying numbers'!F21/'underlying numbers'!D21</f>
        <v>0.85799999999999998</v>
      </c>
      <c r="G21" s="1">
        <v>2968</v>
      </c>
      <c r="H21" s="11">
        <f>'underlying numbers'!H21/'underlying numbers'!G21</f>
        <v>0.95399999999999996</v>
      </c>
      <c r="I21" s="11">
        <f>'underlying numbers'!I21/'underlying numbers'!G21</f>
        <v>0.86</v>
      </c>
      <c r="J21" s="1">
        <v>2863</v>
      </c>
      <c r="K21" s="11">
        <f>'underlying numbers'!K21/'underlying numbers'!J21</f>
        <v>0.93899999999999995</v>
      </c>
      <c r="L21" s="11">
        <f>'underlying numbers'!L21/'underlying numbers'!J21</f>
        <v>0.85199999999999998</v>
      </c>
      <c r="M21" s="1">
        <v>2773</v>
      </c>
      <c r="N21" s="11">
        <f>'underlying numbers'!N21/'underlying numbers'!M21</f>
        <v>0.92600000000000005</v>
      </c>
      <c r="O21" s="11">
        <f>'underlying numbers'!O21/'underlying numbers'!M21</f>
        <v>0.84999999999999987</v>
      </c>
      <c r="P21" s="1">
        <v>2619</v>
      </c>
      <c r="Q21" s="11">
        <f>'underlying numbers'!Q21/'underlying numbers'!P21</f>
        <v>0.89843450000000002</v>
      </c>
      <c r="R21" s="11">
        <f>'underlying numbers'!R21/'underlying numbers'!P21</f>
        <v>0.81825130000000001</v>
      </c>
      <c r="S21" s="1">
        <v>2444</v>
      </c>
      <c r="T21" s="11">
        <f>'underlying numbers'!T21/'underlying numbers'!S21</f>
        <v>0.93780690000000022</v>
      </c>
      <c r="U21" s="11">
        <f>'underlying numbers'!U21/'underlying numbers'!S21</f>
        <v>0.89198040000000001</v>
      </c>
      <c r="V21" s="1">
        <v>2876</v>
      </c>
      <c r="W21" s="11">
        <f>'underlying numbers'!W21/'underlying numbers'!V21</f>
        <v>0.92211410000000005</v>
      </c>
      <c r="X21" s="11">
        <f>'underlying numbers'!X21/'underlying numbers'!V21</f>
        <v>0.85083449999999994</v>
      </c>
      <c r="Y21" s="1">
        <v>2837</v>
      </c>
      <c r="Z21" s="11">
        <f>'underlying numbers'!Z21/'underlying numbers'!Y21</f>
        <v>0.92738810000000016</v>
      </c>
      <c r="AA21" s="11">
        <f>'underlying numbers'!AA21/'underlying numbers'!Y21</f>
        <v>0.87486779999999986</v>
      </c>
      <c r="AB21" s="1">
        <v>3012</v>
      </c>
      <c r="AC21" s="11">
        <f>'underlying numbers'!AC21/'underlying numbers'!AB21</f>
        <v>0.9422311000000001</v>
      </c>
      <c r="AD21" s="11">
        <f>'underlying numbers'!AD21/'underlying numbers'!AB21</f>
        <v>0.88977419999999996</v>
      </c>
      <c r="AE21" s="1">
        <v>3003</v>
      </c>
      <c r="AF21" s="11">
        <f>'underlying numbers'!AF21/'underlying numbers'!AE21</f>
        <v>0.94871799999999995</v>
      </c>
      <c r="AG21" s="11">
        <f>'underlying numbers'!AG21/'underlying numbers'!AE21</f>
        <v>0.88478190000000001</v>
      </c>
    </row>
    <row r="22" spans="1:33" x14ac:dyDescent="0.25">
      <c r="A22" t="s">
        <v>70</v>
      </c>
      <c r="B22" t="s">
        <v>71</v>
      </c>
      <c r="C22" t="s">
        <v>69</v>
      </c>
      <c r="D22" s="1">
        <v>2042</v>
      </c>
      <c r="E22" s="11">
        <f>'underlying numbers'!E22/'underlying numbers'!D22</f>
        <v>0.94099999999999995</v>
      </c>
      <c r="F22" s="11">
        <f>'underlying numbers'!F22/'underlying numbers'!D22</f>
        <v>0.83099999999999996</v>
      </c>
      <c r="G22" s="1">
        <v>2156</v>
      </c>
      <c r="H22" s="11">
        <f>'underlying numbers'!H22/'underlying numbers'!G22</f>
        <v>0.95099999999999985</v>
      </c>
      <c r="I22" s="11">
        <f>'underlying numbers'!I22/'underlying numbers'!G22</f>
        <v>0.83699999999999997</v>
      </c>
      <c r="J22" s="1">
        <v>2115</v>
      </c>
      <c r="K22" s="11">
        <f>'underlying numbers'!K22/'underlying numbers'!J22</f>
        <v>0.93200000000000005</v>
      </c>
      <c r="L22" s="11">
        <f>'underlying numbers'!L22/'underlying numbers'!J22</f>
        <v>0.81599999999999995</v>
      </c>
      <c r="M22" s="1">
        <v>2094</v>
      </c>
      <c r="N22" s="11">
        <f>'underlying numbers'!N22/'underlying numbers'!M22</f>
        <v>0.90900000000000003</v>
      </c>
      <c r="O22" s="11">
        <f>'underlying numbers'!O22/'underlying numbers'!M22</f>
        <v>0.79800000000000004</v>
      </c>
      <c r="P22" s="1">
        <v>2097</v>
      </c>
      <c r="Q22" s="11">
        <f>'underlying numbers'!Q22/'underlying numbers'!P22</f>
        <v>0.8893658000000001</v>
      </c>
      <c r="R22" s="11">
        <f>'underlying numbers'!R22/'underlying numbers'!P22</f>
        <v>0.79876009999999997</v>
      </c>
      <c r="S22" s="1">
        <v>1857</v>
      </c>
      <c r="T22" s="11">
        <f>'underlying numbers'!T22/'underlying numbers'!S22</f>
        <v>0.92784060000000002</v>
      </c>
      <c r="U22" s="11">
        <f>'underlying numbers'!U22/'underlying numbers'!S22</f>
        <v>0.8309101000000001</v>
      </c>
      <c r="V22" s="1">
        <v>2240</v>
      </c>
      <c r="W22" s="11">
        <f>'underlying numbers'!W22/'underlying numbers'!V22</f>
        <v>0.91607140000000009</v>
      </c>
      <c r="X22" s="11">
        <f>'underlying numbers'!X22/'underlying numbers'!V22</f>
        <v>0.79151790000000011</v>
      </c>
      <c r="Y22" s="1">
        <v>2211</v>
      </c>
      <c r="Z22" s="11">
        <f>'underlying numbers'!Z22/'underlying numbers'!Y22</f>
        <v>0.9335142999999998</v>
      </c>
      <c r="AA22" s="11">
        <f>'underlying numbers'!AA22/'underlying numbers'!Y22</f>
        <v>0.82225239999999999</v>
      </c>
      <c r="AB22" s="1">
        <v>2319</v>
      </c>
      <c r="AC22" s="11">
        <f>'underlying numbers'!AC22/'underlying numbers'!AB22</f>
        <v>0.94609740000000009</v>
      </c>
      <c r="AD22" s="11">
        <f>'underlying numbers'!AD22/'underlying numbers'!AB22</f>
        <v>0.85338510000000001</v>
      </c>
      <c r="AE22" s="1">
        <v>2361</v>
      </c>
      <c r="AF22" s="11">
        <f>'underlying numbers'!AF22/'underlying numbers'!AE22</f>
        <v>0.94663280000000005</v>
      </c>
      <c r="AG22" s="11">
        <f>'underlying numbers'!AG22/'underlying numbers'!AE22</f>
        <v>0.87335879999999999</v>
      </c>
    </row>
    <row r="23" spans="1:33" x14ac:dyDescent="0.25">
      <c r="A23" t="s">
        <v>72</v>
      </c>
      <c r="B23" t="s">
        <v>73</v>
      </c>
      <c r="C23" t="s">
        <v>69</v>
      </c>
      <c r="D23" s="1">
        <v>4750</v>
      </c>
      <c r="E23" s="11">
        <f>'underlying numbers'!E23/'underlying numbers'!D23</f>
        <v>0.90763494736842099</v>
      </c>
      <c r="F23" s="11">
        <f>'underlying numbers'!F23/'underlying numbers'!D23</f>
        <v>0.77732778947368397</v>
      </c>
      <c r="G23" s="1">
        <v>4567</v>
      </c>
      <c r="H23" s="11">
        <f>'underlying numbers'!H23/'underlying numbers'!G23</f>
        <v>0.90141777972410808</v>
      </c>
      <c r="I23" s="11">
        <f>'underlying numbers'!I23/'underlying numbers'!G23</f>
        <v>0.75663082986643304</v>
      </c>
      <c r="J23" s="1">
        <v>4587</v>
      </c>
      <c r="K23" s="11">
        <f>'underlying numbers'!K23/'underlying numbers'!J23</f>
        <v>0.88367996511881397</v>
      </c>
      <c r="L23" s="11">
        <f>'underlying numbers'!L23/'underlying numbers'!J23</f>
        <v>0.72775408763897997</v>
      </c>
      <c r="M23" s="1">
        <v>4416</v>
      </c>
      <c r="N23" s="11">
        <f>'underlying numbers'!N23/'underlying numbers'!M23</f>
        <v>0.87668885869565205</v>
      </c>
      <c r="O23" s="11">
        <f>'underlying numbers'!O23/'underlying numbers'!M23</f>
        <v>0.72040353260869605</v>
      </c>
      <c r="P23" s="1">
        <v>4482</v>
      </c>
      <c r="Q23" s="11">
        <f>'underlying numbers'!Q23/'underlying numbers'!P23</f>
        <v>0.85832220000000004</v>
      </c>
      <c r="R23" s="11">
        <f>'underlying numbers'!R23/'underlying numbers'!P23</f>
        <v>0.70995090000000005</v>
      </c>
      <c r="S23" s="6">
        <v>4278</v>
      </c>
      <c r="T23" s="11">
        <f>'underlying numbers'!T23/'underlying numbers'!S23</f>
        <v>0.86442262739597941</v>
      </c>
      <c r="U23" s="11">
        <f>'underlying numbers'!U23/'underlying numbers'!S23</f>
        <v>0.72159887798036471</v>
      </c>
      <c r="V23" s="1">
        <v>4857</v>
      </c>
      <c r="W23" s="11">
        <f>'underlying numbers'!W23/'underlying numbers'!V23</f>
        <v>0.88058470000000011</v>
      </c>
      <c r="X23" s="11">
        <f>'underlying numbers'!X23/'underlying numbers'!V23</f>
        <v>0.71752110000000002</v>
      </c>
      <c r="Y23" s="1">
        <v>5042</v>
      </c>
      <c r="Z23" s="11">
        <f>'underlying numbers'!Z23/'underlying numbers'!Y23</f>
        <v>0.90777470000000005</v>
      </c>
      <c r="AA23" s="11">
        <f>'underlying numbers'!AA23/'underlying numbers'!Y23</f>
        <v>0.75763580000000008</v>
      </c>
      <c r="AB23" s="1">
        <v>5100</v>
      </c>
      <c r="AC23" s="11">
        <f>'underlying numbers'!AC23/'underlying numbers'!AB23</f>
        <v>0.91274510000000009</v>
      </c>
      <c r="AD23" s="11">
        <f>'underlying numbers'!AD23/'underlying numbers'!AB23</f>
        <v>0.77784310000000001</v>
      </c>
      <c r="AE23" s="1">
        <v>5400</v>
      </c>
      <c r="AF23" s="11">
        <f>'underlying numbers'!AF23/'underlying numbers'!AE23</f>
        <v>0.91777780000000009</v>
      </c>
      <c r="AG23" s="11">
        <f>'underlying numbers'!AG23/'underlying numbers'!AE23</f>
        <v>0.79703699999999988</v>
      </c>
    </row>
    <row r="24" spans="1:33" x14ac:dyDescent="0.25">
      <c r="A24" t="s">
        <v>74</v>
      </c>
      <c r="B24" t="s">
        <v>75</v>
      </c>
      <c r="C24" t="s">
        <v>69</v>
      </c>
      <c r="D24" s="1">
        <v>5669</v>
      </c>
      <c r="E24" s="11">
        <f>'underlying numbers'!E24/'underlying numbers'!D24</f>
        <v>0.94469941788675205</v>
      </c>
      <c r="F24" s="11">
        <f>'underlying numbers'!F24/'underlying numbers'!D24</f>
        <v>0.85087899100370401</v>
      </c>
      <c r="G24" s="1">
        <v>5748</v>
      </c>
      <c r="H24" s="11">
        <f>'underlying numbers'!H24/'underlying numbers'!G24</f>
        <v>0.9334667710508</v>
      </c>
      <c r="I24" s="11">
        <f>'underlying numbers'!I24/'underlying numbers'!G24</f>
        <v>0.82027679192762704</v>
      </c>
      <c r="J24" s="1">
        <v>6069</v>
      </c>
      <c r="K24" s="11">
        <f>'underlying numbers'!K24/'underlying numbers'!J24</f>
        <v>0.91126775416048789</v>
      </c>
      <c r="L24" s="11">
        <f>'underlying numbers'!L24/'underlying numbers'!J24</f>
        <v>0.75625737353764999</v>
      </c>
      <c r="M24" s="1">
        <v>5266</v>
      </c>
      <c r="N24" s="11">
        <f>'underlying numbers'!N24/'underlying numbers'!M24</f>
        <v>0.89463653627041395</v>
      </c>
      <c r="O24" s="11">
        <f>'underlying numbers'!O24/'underlying numbers'!M24</f>
        <v>0.79838872009115103</v>
      </c>
      <c r="P24" s="1">
        <v>5168</v>
      </c>
      <c r="Q24" s="11">
        <f>'underlying numbers'!Q24/'underlying numbers'!P24</f>
        <v>0.86609910000000001</v>
      </c>
      <c r="R24" s="11">
        <f>'underlying numbers'!R24/'underlying numbers'!P24</f>
        <v>0.76857580000000003</v>
      </c>
      <c r="S24" s="1">
        <v>5333</v>
      </c>
      <c r="T24" s="11">
        <f>'underlying numbers'!T24/'underlying numbers'!S24</f>
        <v>0.89705599999999996</v>
      </c>
      <c r="U24" s="11">
        <f>'underlying numbers'!U24/'underlying numbers'!S24</f>
        <v>0.79504969999999986</v>
      </c>
      <c r="V24" s="1">
        <v>5602</v>
      </c>
      <c r="W24" s="11">
        <f>'underlying numbers'!W24/'underlying numbers'!V24</f>
        <v>0.90681900000000004</v>
      </c>
      <c r="X24" s="11">
        <f>'underlying numbers'!X24/'underlying numbers'!V24</f>
        <v>0.80756870000000003</v>
      </c>
      <c r="Y24" s="1">
        <v>5449</v>
      </c>
      <c r="Z24" s="11">
        <f>'underlying numbers'!Z24/'underlying numbers'!Y24</f>
        <v>0.92512389999999989</v>
      </c>
      <c r="AA24" s="11">
        <f>'underlying numbers'!AA24/'underlying numbers'!Y24</f>
        <v>0.85593690000000011</v>
      </c>
      <c r="AB24" s="1">
        <v>5042</v>
      </c>
      <c r="AC24" s="11">
        <f>'underlying numbers'!AC24/'underlying numbers'!AB24</f>
        <v>0.9510114999999999</v>
      </c>
      <c r="AD24" s="11">
        <f>'underlying numbers'!AD24/'underlying numbers'!AB24</f>
        <v>0.9153114</v>
      </c>
      <c r="AE24" s="1">
        <v>5595</v>
      </c>
      <c r="AF24" s="11">
        <f>'underlying numbers'!AF24/'underlying numbers'!AE24</f>
        <v>0.94798930000000015</v>
      </c>
      <c r="AG24" s="11">
        <f>'underlying numbers'!AG24/'underlying numbers'!AE24</f>
        <v>0.86184089999999991</v>
      </c>
    </row>
    <row r="25" spans="1:33" s="4" customFormat="1" x14ac:dyDescent="0.25">
      <c r="A25" s="4" t="s">
        <v>437</v>
      </c>
      <c r="B25" s="4" t="s">
        <v>433</v>
      </c>
      <c r="C25" t="s">
        <v>69</v>
      </c>
      <c r="D25" s="5">
        <f>SUM(D21:D24)</f>
        <v>15555</v>
      </c>
      <c r="E25" s="11">
        <f>'underlying numbers'!E25/'underlying numbers'!D25</f>
        <v>0.93474541947926693</v>
      </c>
      <c r="F25" s="11">
        <f>'underlying numbers'!F25/'underlying numbers'!D25</f>
        <v>0.82722558662809365</v>
      </c>
      <c r="G25" s="5">
        <f t="shared" ref="G25:AE25" si="3">SUM(G21:G24)</f>
        <v>15439</v>
      </c>
      <c r="H25" s="11">
        <f>'underlying numbers'!H25/'underlying numbers'!G25</f>
        <v>0.93038214910292105</v>
      </c>
      <c r="I25" s="11">
        <f>'underlying numbers'!I25/'underlying numbers'!G25</f>
        <v>0.81142146512079794</v>
      </c>
      <c r="J25" s="5">
        <f t="shared" si="3"/>
        <v>15634</v>
      </c>
      <c r="K25" s="11">
        <f>'underlying numbers'!K25/'underlying numbers'!J25</f>
        <v>0.91105673532045539</v>
      </c>
      <c r="L25" s="11">
        <f>'underlying numbers'!L25/'underlying numbers'!J25</f>
        <v>0.77350965843674035</v>
      </c>
      <c r="M25" s="5">
        <f t="shared" si="3"/>
        <v>14549</v>
      </c>
      <c r="N25" s="11">
        <f>'underlying numbers'!N25/'underlying numbers'!M25</f>
        <v>0.89723403670355351</v>
      </c>
      <c r="O25" s="11">
        <f>'underlying numbers'!O25/'underlying numbers'!M25</f>
        <v>0.78449920956766817</v>
      </c>
      <c r="P25" s="5">
        <f t="shared" si="3"/>
        <v>14366</v>
      </c>
      <c r="Q25" s="11">
        <f>'underlying numbers'!Q25/'underlying numbers'!P25</f>
        <v>0.87296396264095777</v>
      </c>
      <c r="R25" s="11">
        <f>'underlying numbers'!R25/'underlying numbers'!P25</f>
        <v>0.76374772049283035</v>
      </c>
      <c r="S25" s="5">
        <f t="shared" si="3"/>
        <v>13912</v>
      </c>
      <c r="T25" s="11">
        <f>'underlying numbers'!T25/'underlying numbers'!S25</f>
        <v>0.89828922554629098</v>
      </c>
      <c r="U25" s="11">
        <f>'underlying numbers'!U25/'underlying numbers'!S25</f>
        <v>0.79427833549453697</v>
      </c>
      <c r="V25" s="5">
        <f t="shared" si="3"/>
        <v>15575</v>
      </c>
      <c r="W25" s="11">
        <f>'underlying numbers'!W25/'underlying numbers'!V25</f>
        <v>0.90279293826645268</v>
      </c>
      <c r="X25" s="11">
        <f>'underlying numbers'!X25/'underlying numbers'!V25</f>
        <v>0.78516853663563413</v>
      </c>
      <c r="Y25" s="5">
        <f t="shared" si="3"/>
        <v>15539</v>
      </c>
      <c r="Z25" s="11">
        <f>'underlying numbers'!Z25/'underlying numbers'!Y25</f>
        <v>0.92110176494626417</v>
      </c>
      <c r="AA25" s="11">
        <f>'underlying numbers'!AA25/'underlying numbers'!Y25</f>
        <v>0.82270415578222533</v>
      </c>
      <c r="AB25" s="5">
        <f t="shared" si="3"/>
        <v>15473</v>
      </c>
      <c r="AC25" s="11">
        <f>'underlying numbers'!AC25/'underlying numbers'!AB25</f>
        <v>0.93595294621598923</v>
      </c>
      <c r="AD25" s="11">
        <f>'underlying numbers'!AD25/'underlying numbers'!AB25</f>
        <v>0.85574871234408323</v>
      </c>
      <c r="AE25" s="5">
        <f t="shared" si="3"/>
        <v>16359</v>
      </c>
      <c r="AF25" s="11">
        <f>'underlying numbers'!AF25/'underlying numbers'!AE25</f>
        <v>0.93795467010819744</v>
      </c>
      <c r="AG25" s="11">
        <f>'underlying numbers'!AG25/'underlying numbers'!AE25</f>
        <v>0.84632311314872555</v>
      </c>
    </row>
    <row r="26" spans="1:33" x14ac:dyDescent="0.25">
      <c r="A26" t="s">
        <v>76</v>
      </c>
      <c r="B26" t="s">
        <v>77</v>
      </c>
      <c r="C26" t="s">
        <v>78</v>
      </c>
      <c r="D26" s="1">
        <v>2494</v>
      </c>
      <c r="E26" s="11">
        <f>'underlying numbers'!E26/'underlying numbers'!D26</f>
        <v>0.89900000000000013</v>
      </c>
      <c r="F26" s="11">
        <f>'underlying numbers'!F26/'underlying numbers'!D26</f>
        <v>0.76600000000000001</v>
      </c>
      <c r="G26" s="1">
        <v>2525</v>
      </c>
      <c r="H26" s="11">
        <f>'underlying numbers'!H26/'underlying numbers'!G26</f>
        <v>0.89700000000000002</v>
      </c>
      <c r="I26" s="11">
        <f>'underlying numbers'!I26/'underlying numbers'!G26</f>
        <v>0.77</v>
      </c>
      <c r="J26" s="1">
        <v>2593</v>
      </c>
      <c r="K26" s="11">
        <f>'underlying numbers'!K26/'underlying numbers'!J26</f>
        <v>0.85299999999999987</v>
      </c>
      <c r="L26" s="11">
        <f>'underlying numbers'!L26/'underlying numbers'!J26</f>
        <v>0.73399999999999999</v>
      </c>
      <c r="M26" s="1">
        <v>2454</v>
      </c>
      <c r="N26" s="11">
        <f>'underlying numbers'!N26/'underlying numbers'!M26</f>
        <v>0.83799999999999986</v>
      </c>
      <c r="O26" s="11">
        <f>'underlying numbers'!O26/'underlying numbers'!M26</f>
        <v>0.71399999999999997</v>
      </c>
      <c r="P26" s="1">
        <v>2429</v>
      </c>
      <c r="Q26" s="11">
        <f>'underlying numbers'!Q26/'underlying numbers'!P26</f>
        <v>0.80897479999999999</v>
      </c>
      <c r="R26" s="11">
        <f>'underlying numbers'!R26/'underlying numbers'!P26</f>
        <v>0.69987650000000001</v>
      </c>
      <c r="S26" s="1">
        <v>2771</v>
      </c>
      <c r="T26" s="11">
        <f>'underlying numbers'!T26/'underlying numbers'!S26</f>
        <v>0.81486820000000004</v>
      </c>
      <c r="U26" s="11">
        <f>'underlying numbers'!U26/'underlying numbers'!S26</f>
        <v>0.63551060000000004</v>
      </c>
      <c r="V26" s="1">
        <v>2298</v>
      </c>
      <c r="W26" s="11">
        <f>'underlying numbers'!W26/'underlying numbers'!V26</f>
        <v>0.89251530000000001</v>
      </c>
      <c r="X26" s="11">
        <f>'underlying numbers'!X26/'underlying numbers'!V26</f>
        <v>0.783725</v>
      </c>
      <c r="Y26" s="1">
        <v>2329</v>
      </c>
      <c r="Z26" s="11">
        <f>'underlying numbers'!Z26/'underlying numbers'!Y26</f>
        <v>0.92786609999999992</v>
      </c>
      <c r="AA26" s="11">
        <f>'underlying numbers'!AA26/'underlying numbers'!Y26</f>
        <v>0.8510089999999999</v>
      </c>
      <c r="AB26" s="1">
        <v>2360</v>
      </c>
      <c r="AC26" s="11">
        <f>'underlying numbers'!AC26/'underlying numbers'!AB26</f>
        <v>0.92203389999999996</v>
      </c>
      <c r="AD26" s="11">
        <f>'underlying numbers'!AD26/'underlying numbers'!AB26</f>
        <v>0.84618640000000001</v>
      </c>
      <c r="AE26" s="1">
        <v>2584</v>
      </c>
      <c r="AF26" s="11">
        <f>'underlying numbers'!AF26/'underlying numbers'!AE26</f>
        <v>0.90866870000000011</v>
      </c>
      <c r="AG26" s="11">
        <f>'underlying numbers'!AG26/'underlying numbers'!AE26</f>
        <v>0.85835909999999993</v>
      </c>
    </row>
    <row r="27" spans="1:33" x14ac:dyDescent="0.25">
      <c r="A27" t="s">
        <v>79</v>
      </c>
      <c r="B27" t="s">
        <v>80</v>
      </c>
      <c r="C27" t="s">
        <v>78</v>
      </c>
      <c r="D27" s="1">
        <v>3662</v>
      </c>
      <c r="E27" s="11">
        <f>'underlying numbers'!E27/'underlying numbers'!D27</f>
        <v>0.93869852539595899</v>
      </c>
      <c r="F27" s="11">
        <f>'underlying numbers'!F27/'underlying numbers'!D27</f>
        <v>0.77919442927362104</v>
      </c>
      <c r="G27" s="1">
        <v>3686</v>
      </c>
      <c r="H27" s="11">
        <f>'underlying numbers'!H27/'underlying numbers'!G27</f>
        <v>0.93453988062940896</v>
      </c>
      <c r="I27" s="11">
        <f>'underlying numbers'!I27/'underlying numbers'!G27</f>
        <v>0.76105480195333697</v>
      </c>
      <c r="J27" s="1">
        <v>3452</v>
      </c>
      <c r="K27" s="11">
        <f>'underlying numbers'!K27/'underlying numbers'!J27</f>
        <v>0.91923059096176096</v>
      </c>
      <c r="L27" s="11">
        <f>'underlying numbers'!L27/'underlying numbers'!J27</f>
        <v>0.77053707995364995</v>
      </c>
      <c r="M27" s="1">
        <v>3406</v>
      </c>
      <c r="N27" s="11">
        <f>'underlying numbers'!N27/'underlying numbers'!M27</f>
        <v>0.91083969465648895</v>
      </c>
      <c r="O27" s="11">
        <f>'underlying numbers'!O27/'underlying numbers'!M27</f>
        <v>0.75888197298884297</v>
      </c>
      <c r="P27" s="1">
        <v>3350</v>
      </c>
      <c r="Q27" s="11">
        <f>'underlying numbers'!Q27/'underlying numbers'!P27</f>
        <v>0.90388059999999992</v>
      </c>
      <c r="R27" s="11">
        <f>'underlying numbers'!R27/'underlying numbers'!P27</f>
        <v>0.77104479999999997</v>
      </c>
      <c r="S27" s="1">
        <v>3318</v>
      </c>
      <c r="T27" s="11">
        <f>'underlying numbers'!T27/'underlying numbers'!S27</f>
        <v>0.91048829999999981</v>
      </c>
      <c r="U27" s="11">
        <f>'underlying numbers'!U27/'underlying numbers'!S27</f>
        <v>0.80771550000000003</v>
      </c>
      <c r="V27" s="1">
        <v>3542</v>
      </c>
      <c r="W27" s="11">
        <f>'underlying numbers'!W27/'underlying numbers'!V27</f>
        <v>0.93421790000000005</v>
      </c>
      <c r="X27" s="11">
        <f>'underlying numbers'!X27/'underlying numbers'!V27</f>
        <v>0.83653299999999997</v>
      </c>
      <c r="Y27" s="1">
        <v>3604</v>
      </c>
      <c r="Z27" s="11">
        <f>'underlying numbers'!Z27/'underlying numbers'!Y27</f>
        <v>0.95088790000000001</v>
      </c>
      <c r="AA27" s="11">
        <f>'underlying numbers'!AA27/'underlying numbers'!Y27</f>
        <v>0.86709210000000003</v>
      </c>
      <c r="AB27" s="1">
        <v>3722</v>
      </c>
      <c r="AC27" s="11">
        <f>'underlying numbers'!AC27/'underlying numbers'!AB27</f>
        <v>0.94707149999999996</v>
      </c>
      <c r="AD27" s="11">
        <f>'underlying numbers'!AD27/'underlying numbers'!AB27</f>
        <v>0.88151539999999995</v>
      </c>
      <c r="AE27" s="1">
        <v>3774</v>
      </c>
      <c r="AF27" s="11">
        <f>'underlying numbers'!AF27/'underlying numbers'!AE27</f>
        <v>0.95310010000000001</v>
      </c>
      <c r="AG27" s="11">
        <f>'underlying numbers'!AG27/'underlying numbers'!AE27</f>
        <v>0.90593540000000006</v>
      </c>
    </row>
    <row r="28" spans="1:33" x14ac:dyDescent="0.25">
      <c r="A28" t="s">
        <v>81</v>
      </c>
      <c r="B28" t="s">
        <v>82</v>
      </c>
      <c r="C28" t="s">
        <v>78</v>
      </c>
      <c r="D28" s="1">
        <v>2444</v>
      </c>
      <c r="E28" s="11">
        <f>'underlying numbers'!E28/'underlying numbers'!D28</f>
        <v>0.91953846153846208</v>
      </c>
      <c r="F28" s="11">
        <f>'underlying numbers'!F28/'underlying numbers'!D28</f>
        <v>0.74692307692307702</v>
      </c>
      <c r="G28" s="1">
        <v>2765</v>
      </c>
      <c r="H28" s="11">
        <f>'underlying numbers'!H28/'underlying numbers'!G28</f>
        <v>0.91595877034358109</v>
      </c>
      <c r="I28" s="11">
        <f>'underlying numbers'!I28/'underlying numbers'!G28</f>
        <v>0.79562169981916797</v>
      </c>
      <c r="J28" s="1">
        <v>2723</v>
      </c>
      <c r="K28" s="11">
        <f>'underlying numbers'!K28/'underlying numbers'!J28</f>
        <v>0.90714652956298192</v>
      </c>
      <c r="L28" s="11">
        <f>'underlying numbers'!L28/'underlying numbers'!J28</f>
        <v>0.79018472273228002</v>
      </c>
      <c r="M28" s="1">
        <v>2446</v>
      </c>
      <c r="N28" s="11">
        <f>'underlying numbers'!N28/'underlying numbers'!M28</f>
        <v>0.88397955846279597</v>
      </c>
      <c r="O28" s="11">
        <f>'underlying numbers'!O28/'underlying numbers'!M28</f>
        <v>0.79615780866721197</v>
      </c>
      <c r="P28" s="1">
        <v>2357</v>
      </c>
      <c r="Q28" s="11">
        <f>'underlying numbers'!Q28/'underlying numbers'!P28</f>
        <v>0.86465840000000005</v>
      </c>
      <c r="R28" s="11">
        <f>'underlying numbers'!R28/'underlying numbers'!P28</f>
        <v>0.80229099999999998</v>
      </c>
      <c r="S28" s="1">
        <v>2159</v>
      </c>
      <c r="T28" s="11">
        <f>'underlying numbers'!T28/'underlying numbers'!S28</f>
        <v>0.90088009999999996</v>
      </c>
      <c r="U28" s="11">
        <f>'underlying numbers'!U28/'underlying numbers'!S28</f>
        <v>0.86614170000000001</v>
      </c>
      <c r="V28" s="1">
        <v>2519</v>
      </c>
      <c r="W28" s="11">
        <f>'underlying numbers'!W28/'underlying numbers'!V28</f>
        <v>0.84597059999999991</v>
      </c>
      <c r="X28" s="11">
        <f>'underlying numbers'!X28/'underlying numbers'!V28</f>
        <v>0.84477969999999991</v>
      </c>
      <c r="Y28" s="1">
        <v>2541</v>
      </c>
      <c r="Z28" s="11">
        <f>'underlying numbers'!Z28/'underlying numbers'!Y28</f>
        <v>0.93034240000000001</v>
      </c>
      <c r="AA28" s="11">
        <f>'underlying numbers'!AA28/'underlying numbers'!Y28</f>
        <v>0.8528138999999999</v>
      </c>
      <c r="AB28" s="1">
        <v>2625</v>
      </c>
      <c r="AC28" s="11">
        <f>'underlying numbers'!AC28/'underlying numbers'!AB28</f>
        <v>0.91771429999999998</v>
      </c>
      <c r="AD28" s="11">
        <f>'underlying numbers'!AD28/'underlying numbers'!AB28</f>
        <v>0.85638089999999989</v>
      </c>
      <c r="AE28" s="1">
        <v>2701</v>
      </c>
      <c r="AF28" s="11">
        <f>'underlying numbers'!AF28/'underlying numbers'!AE28</f>
        <v>0.91854870000000022</v>
      </c>
      <c r="AG28" s="11">
        <f>'underlying numbers'!AG28/'underlying numbers'!AE28</f>
        <v>0.87560170000000004</v>
      </c>
    </row>
    <row r="29" spans="1:33" x14ac:dyDescent="0.25">
      <c r="A29" t="s">
        <v>83</v>
      </c>
      <c r="B29" t="s">
        <v>84</v>
      </c>
      <c r="C29" t="s">
        <v>78</v>
      </c>
      <c r="D29" s="1">
        <v>5796</v>
      </c>
      <c r="E29" s="11">
        <f>'underlying numbers'!E29/'underlying numbers'!D29</f>
        <v>0.88914734299516907</v>
      </c>
      <c r="F29" s="11">
        <f>'underlying numbers'!F29/'underlying numbers'!D29</f>
        <v>0.77054106280193202</v>
      </c>
      <c r="G29" s="1">
        <v>4902</v>
      </c>
      <c r="H29" s="11">
        <f>'underlying numbers'!H29/'underlying numbers'!G29</f>
        <v>0.92263157894736803</v>
      </c>
      <c r="I29" s="11">
        <f>'underlying numbers'!I29/'underlying numbers'!G29</f>
        <v>0.80189596083231296</v>
      </c>
      <c r="J29" s="1">
        <v>5003</v>
      </c>
      <c r="K29" s="11">
        <f>'underlying numbers'!K29/'underlying numbers'!J29</f>
        <v>0.90760503697781303</v>
      </c>
      <c r="L29" s="11">
        <f>'underlying numbers'!L29/'underlying numbers'!J29</f>
        <v>0.78400839496302199</v>
      </c>
      <c r="M29" s="1">
        <v>4824</v>
      </c>
      <c r="N29" s="11">
        <f>'underlying numbers'!N29/'underlying numbers'!M29</f>
        <v>0.86973009950248803</v>
      </c>
      <c r="O29" s="11">
        <f>'underlying numbers'!O29/'underlying numbers'!M29</f>
        <v>0.78643138474295204</v>
      </c>
      <c r="P29" s="1">
        <v>4674</v>
      </c>
      <c r="Q29" s="11">
        <f>'underlying numbers'!Q29/'underlying numbers'!P29</f>
        <v>0.87269999999999992</v>
      </c>
      <c r="R29" s="11">
        <f>'underlying numbers'!R29/'underlying numbers'!P29</f>
        <v>0.77920410000000007</v>
      </c>
      <c r="S29" s="1">
        <v>4110</v>
      </c>
      <c r="T29" s="11">
        <f>'underlying numbers'!T29/'underlying numbers'!S29</f>
        <v>0.91411190000000009</v>
      </c>
      <c r="U29" s="11">
        <f>'underlying numbers'!U29/'underlying numbers'!S29</f>
        <v>0.83382000000000001</v>
      </c>
      <c r="V29" s="1">
        <v>4866</v>
      </c>
      <c r="W29" s="11">
        <f>'underlying numbers'!W29/'underlying numbers'!V29</f>
        <v>0.91430329999999993</v>
      </c>
      <c r="X29" s="11">
        <f>'underlying numbers'!X29/'underlying numbers'!V29</f>
        <v>0.86128230000000006</v>
      </c>
      <c r="Y29" s="1">
        <v>5002</v>
      </c>
      <c r="Z29" s="11">
        <f>'underlying numbers'!Z29/'underlying numbers'!Y29</f>
        <v>0.94262299999999988</v>
      </c>
      <c r="AA29" s="11">
        <f>'underlying numbers'!AA29/'underlying numbers'!Y29</f>
        <v>0.85225909999999994</v>
      </c>
      <c r="AB29" s="1">
        <v>5059</v>
      </c>
      <c r="AC29" s="11">
        <f>'underlying numbers'!AC29/'underlying numbers'!AB29</f>
        <v>0.95117610000000008</v>
      </c>
      <c r="AD29" s="11">
        <f>'underlying numbers'!AD29/'underlying numbers'!AB29</f>
        <v>0.87408579999999991</v>
      </c>
      <c r="AE29" s="1">
        <v>5156</v>
      </c>
      <c r="AF29" s="11">
        <f>'underlying numbers'!AF29/'underlying numbers'!AE29</f>
        <v>0.95093090000000002</v>
      </c>
      <c r="AG29" s="11">
        <f>'underlying numbers'!AG29/'underlying numbers'!AE29</f>
        <v>0.89662530000000018</v>
      </c>
    </row>
    <row r="30" spans="1:33" s="4" customFormat="1" x14ac:dyDescent="0.25">
      <c r="A30" s="4" t="s">
        <v>438</v>
      </c>
      <c r="B30" s="4" t="s">
        <v>433</v>
      </c>
      <c r="C30" t="s">
        <v>78</v>
      </c>
      <c r="D30" s="5">
        <f t="shared" ref="D30:AE30" si="4">SUM(D26:D29)</f>
        <v>14396</v>
      </c>
      <c r="E30" s="11">
        <f>'underlying numbers'!E30/'underlying numbers'!D30</f>
        <v>0.90861836621283709</v>
      </c>
      <c r="F30" s="11">
        <f>'underlying numbers'!F30/'underlying numbers'!D30</f>
        <v>0.76794595721033609</v>
      </c>
      <c r="G30" s="5">
        <f t="shared" si="4"/>
        <v>13878</v>
      </c>
      <c r="H30" s="11">
        <f>'underlying numbers'!H30/'underlying numbers'!G30</f>
        <v>0.91980148436374121</v>
      </c>
      <c r="I30" s="11">
        <f>'underlying numbers'!I30/'underlying numbers'!G30</f>
        <v>0.78399524427150857</v>
      </c>
      <c r="J30" s="5">
        <f t="shared" si="4"/>
        <v>13771</v>
      </c>
      <c r="K30" s="11">
        <f>'underlying numbers'!K30/'underlying numbers'!J30</f>
        <v>0.90014675767918073</v>
      </c>
      <c r="L30" s="11">
        <f>'underlying numbers'!L30/'underlying numbers'!J30</f>
        <v>0.77243649698642047</v>
      </c>
      <c r="M30" s="5">
        <f t="shared" si="4"/>
        <v>13130</v>
      </c>
      <c r="N30" s="11">
        <f>'underlying numbers'!N30/'underlying numbers'!M30</f>
        <v>0.87711835491241452</v>
      </c>
      <c r="O30" s="11">
        <f>'underlying numbers'!O30/'underlying numbers'!M30</f>
        <v>0.76755940594059413</v>
      </c>
      <c r="P30" s="5">
        <f t="shared" si="4"/>
        <v>12810</v>
      </c>
      <c r="Q30" s="11">
        <f>'underlying numbers'!Q30/'underlying numbers'!P30</f>
        <v>0.86729113567525362</v>
      </c>
      <c r="R30" s="11">
        <f>'underlying numbers'!R30/'underlying numbers'!P30</f>
        <v>0.76627634261514443</v>
      </c>
      <c r="S30" s="5">
        <f t="shared" si="4"/>
        <v>12358</v>
      </c>
      <c r="T30" s="11">
        <f>'underlying numbers'!T30/'underlying numbers'!S30</f>
        <v>0.88857420347143556</v>
      </c>
      <c r="U30" s="11">
        <f>'underlying numbers'!U30/'underlying numbers'!S30</f>
        <v>0.78799158698009397</v>
      </c>
      <c r="V30" s="5">
        <f t="shared" si="4"/>
        <v>13225</v>
      </c>
      <c r="W30" s="11">
        <f>'underlying numbers'!W30/'underlying numbers'!V30</f>
        <v>0.9028355206351607</v>
      </c>
      <c r="X30" s="11">
        <f>'underlying numbers'!X30/'underlying numbers'!V30</f>
        <v>0.83803400167107756</v>
      </c>
      <c r="Y30" s="5">
        <f t="shared" si="4"/>
        <v>13476</v>
      </c>
      <c r="Z30" s="11">
        <f>'underlying numbers'!Z30/'underlying numbers'!Y30</f>
        <v>0.93996738074354402</v>
      </c>
      <c r="AA30" s="11">
        <f>'underlying numbers'!AA30/'underlying numbers'!Y30</f>
        <v>0.85611457609824859</v>
      </c>
      <c r="AB30" s="5">
        <f t="shared" si="4"/>
        <v>13766</v>
      </c>
      <c r="AC30" s="11">
        <f>'underlying numbers'!AC30/'underlying numbers'!AB30</f>
        <v>0.93868952886822599</v>
      </c>
      <c r="AD30" s="11">
        <f>'underlying numbers'!AD30/'underlying numbers'!AB30</f>
        <v>0.86793550395902941</v>
      </c>
      <c r="AE30" s="5">
        <f t="shared" si="4"/>
        <v>14215</v>
      </c>
      <c r="AF30" s="11">
        <f>'underlying numbers'!AF30/'underlying numbers'!AE30</f>
        <v>0.9376714356173057</v>
      </c>
      <c r="AG30" s="11">
        <f>'underlying numbers'!AG30/'underlying numbers'!AE30</f>
        <v>0.88814634910306023</v>
      </c>
    </row>
    <row r="31" spans="1:33" x14ac:dyDescent="0.25">
      <c r="A31" t="s">
        <v>85</v>
      </c>
      <c r="B31" t="s">
        <v>86</v>
      </c>
      <c r="C31" t="s">
        <v>87</v>
      </c>
      <c r="D31" s="1">
        <v>2859</v>
      </c>
      <c r="E31" s="11">
        <f>'underlying numbers'!E31/'underlying numbers'!D31</f>
        <v>0.89700000000000002</v>
      </c>
      <c r="F31" s="11">
        <f>'underlying numbers'!F31/'underlying numbers'!D31</f>
        <v>0.80100000000000005</v>
      </c>
      <c r="G31" s="1">
        <v>2703</v>
      </c>
      <c r="H31" s="11">
        <f>'underlying numbers'!H31/'underlying numbers'!G31</f>
        <v>0.89400000000000002</v>
      </c>
      <c r="I31" s="11">
        <f>'underlying numbers'!I31/'underlying numbers'!G31</f>
        <v>0.80900000000000016</v>
      </c>
      <c r="J31" s="1">
        <v>2971</v>
      </c>
      <c r="K31" s="11">
        <f>'underlying numbers'!K31/'underlying numbers'!J31</f>
        <v>0.86799999999999999</v>
      </c>
      <c r="L31" s="11">
        <f>'underlying numbers'!L31/'underlying numbers'!J31</f>
        <v>0.75</v>
      </c>
      <c r="M31" s="1">
        <v>2760</v>
      </c>
      <c r="N31" s="11">
        <f>'underlying numbers'!N31/'underlying numbers'!M31</f>
        <v>0.8889999999999999</v>
      </c>
      <c r="O31" s="11">
        <f>'underlying numbers'!O31/'underlying numbers'!M31</f>
        <v>0.79300000000000015</v>
      </c>
      <c r="P31" s="1">
        <v>3111</v>
      </c>
      <c r="Q31" s="11">
        <f>'underlying numbers'!Q31/'underlying numbers'!P31</f>
        <v>0.81163610000000008</v>
      </c>
      <c r="R31" s="11">
        <f>'underlying numbers'!R31/'underlying numbers'!P31</f>
        <v>0.72163290000000013</v>
      </c>
      <c r="S31" s="1">
        <v>2688</v>
      </c>
      <c r="T31" s="11">
        <f>'underlying numbers'!T31/'underlying numbers'!S31</f>
        <v>0.8716518000000002</v>
      </c>
      <c r="U31" s="11">
        <f>'underlying numbers'!U31/'underlying numbers'!S31</f>
        <v>0.76264880000000002</v>
      </c>
      <c r="V31" s="1">
        <v>2589</v>
      </c>
      <c r="W31" s="11">
        <f>'underlying numbers'!W31/'underlying numbers'!V31</f>
        <v>0.91463890000000003</v>
      </c>
      <c r="X31" s="11">
        <f>'underlying numbers'!X31/'underlying numbers'!V31</f>
        <v>0.8254151999999999</v>
      </c>
      <c r="Y31" s="1">
        <v>2687</v>
      </c>
      <c r="Z31" s="11">
        <f>'underlying numbers'!Z31/'underlying numbers'!Y31</f>
        <v>0.92333460000000012</v>
      </c>
      <c r="AA31" s="11">
        <f>'underlying numbers'!AA31/'underlying numbers'!Y31</f>
        <v>0.85634540000000015</v>
      </c>
      <c r="AB31" s="1">
        <v>2795</v>
      </c>
      <c r="AC31" s="11">
        <f>'underlying numbers'!AC31/'underlying numbers'!AB31</f>
        <v>0.9359571000000001</v>
      </c>
      <c r="AD31" s="11">
        <f>'underlying numbers'!AD31/'underlying numbers'!AB31</f>
        <v>0.86976750000000003</v>
      </c>
      <c r="AE31" s="1">
        <v>2842</v>
      </c>
      <c r="AF31" s="11">
        <f>'underlying numbers'!AF31/'underlying numbers'!AE31</f>
        <v>0.94616469999999997</v>
      </c>
      <c r="AG31" s="11">
        <f>'underlying numbers'!AG31/'underlying numbers'!AE31</f>
        <v>0.87016179999999999</v>
      </c>
    </row>
    <row r="32" spans="1:33" x14ac:dyDescent="0.25">
      <c r="A32" t="s">
        <v>88</v>
      </c>
      <c r="B32" t="s">
        <v>89</v>
      </c>
      <c r="C32" t="s">
        <v>87</v>
      </c>
      <c r="D32" s="3">
        <v>2067</v>
      </c>
      <c r="E32" s="11">
        <f>'underlying numbers'!E32/'underlying numbers'!D32</f>
        <v>0.93565553942912438</v>
      </c>
      <c r="F32" s="11">
        <f>'underlying numbers'!F32/'underlying numbers'!D32</f>
        <v>0.80745041122399608</v>
      </c>
      <c r="G32" s="1">
        <v>2090</v>
      </c>
      <c r="H32" s="11">
        <f>'underlying numbers'!H32/'underlying numbers'!G32</f>
        <v>0.96299999999999997</v>
      </c>
      <c r="I32" s="11">
        <f>'underlying numbers'!I32/'underlying numbers'!G32</f>
        <v>0.80900000000000005</v>
      </c>
      <c r="J32" s="3">
        <v>2067</v>
      </c>
      <c r="K32" s="11">
        <f>'underlying numbers'!K32/'underlying numbers'!J32</f>
        <v>0.92065795839380749</v>
      </c>
      <c r="L32" s="11">
        <f>'underlying numbers'!L32/'underlying numbers'!J32</f>
        <v>0.8016448959845186</v>
      </c>
      <c r="M32" s="3">
        <v>2067</v>
      </c>
      <c r="N32" s="11">
        <f>'underlying numbers'!N32/'underlying numbers'!M32</f>
        <v>0.91194968553459121</v>
      </c>
      <c r="O32" s="11">
        <f>'underlying numbers'!O32/'underlying numbers'!M32</f>
        <v>0.8045476536042574</v>
      </c>
      <c r="P32" s="1">
        <v>1830</v>
      </c>
      <c r="Q32" s="11">
        <f>'underlying numbers'!Q32/'underlying numbers'!P32</f>
        <v>0.93224039999999997</v>
      </c>
      <c r="R32" s="11">
        <f>'underlying numbers'!R32/'underlying numbers'!P32</f>
        <v>0.79234979999999999</v>
      </c>
      <c r="S32" s="1">
        <v>2030</v>
      </c>
      <c r="T32" s="11">
        <f>'underlying numbers'!T32/'underlying numbers'!S32</f>
        <v>0.94384230000000002</v>
      </c>
      <c r="U32" s="11">
        <f>'underlying numbers'!U32/'underlying numbers'!S32</f>
        <v>0.8280788</v>
      </c>
      <c r="V32" s="1">
        <v>1636</v>
      </c>
      <c r="W32" s="11">
        <f>'underlying numbers'!W32/'underlying numbers'!V32</f>
        <v>0.96577019999999991</v>
      </c>
      <c r="X32" s="11">
        <f>'underlying numbers'!X32/'underlying numbers'!V32</f>
        <v>0.8740831</v>
      </c>
      <c r="Y32" s="1">
        <v>2261</v>
      </c>
      <c r="Z32" s="11">
        <f>'underlying numbers'!Z32/'underlying numbers'!Y32</f>
        <v>0.96727109999999994</v>
      </c>
      <c r="AA32" s="11">
        <f>'underlying numbers'!AA32/'underlying numbers'!Y32</f>
        <v>0.9119858999999999</v>
      </c>
      <c r="AB32" s="1">
        <v>2426</v>
      </c>
      <c r="AC32" s="11">
        <f>'underlying numbers'!AC32/'underlying numbers'!AB32</f>
        <v>0.96826049999999997</v>
      </c>
      <c r="AD32" s="11">
        <f>'underlying numbers'!AD32/'underlying numbers'!AB32</f>
        <v>0.92003299999999999</v>
      </c>
      <c r="AE32" s="1">
        <v>2387</v>
      </c>
      <c r="AF32" s="11">
        <f>'underlying numbers'!AF32/'underlying numbers'!AE32</f>
        <v>0.9798910999999999</v>
      </c>
      <c r="AG32" s="11">
        <f>'underlying numbers'!AG32/'underlying numbers'!AE32</f>
        <v>0.9245914999999999</v>
      </c>
    </row>
    <row r="33" spans="1:33" x14ac:dyDescent="0.25">
      <c r="A33" t="s">
        <v>90</v>
      </c>
      <c r="B33" t="s">
        <v>91</v>
      </c>
      <c r="C33" t="s">
        <v>87</v>
      </c>
      <c r="D33" s="1">
        <v>2359</v>
      </c>
      <c r="E33" s="11">
        <f>'underlying numbers'!E33/'underlying numbers'!D33</f>
        <v>0.92600000000000005</v>
      </c>
      <c r="F33" s="11">
        <f>'underlying numbers'!F33/'underlying numbers'!D33</f>
        <v>0.74</v>
      </c>
      <c r="G33" s="1">
        <v>2227</v>
      </c>
      <c r="H33" s="11">
        <f>'underlying numbers'!H33/'underlying numbers'!G33</f>
        <v>0.93600000000000005</v>
      </c>
      <c r="I33" s="11">
        <f>'underlying numbers'!I33/'underlying numbers'!G33</f>
        <v>0.73499999999999999</v>
      </c>
      <c r="J33" s="1">
        <v>2119</v>
      </c>
      <c r="K33" s="11">
        <f>'underlying numbers'!K33/'underlying numbers'!J33</f>
        <v>0.92200000000000004</v>
      </c>
      <c r="L33" s="11">
        <f>'underlying numbers'!L33/'underlying numbers'!J33</f>
        <v>0.68200000000000005</v>
      </c>
      <c r="M33" s="1">
        <v>2073</v>
      </c>
      <c r="N33" s="11">
        <f>'underlying numbers'!N33/'underlying numbers'!M33</f>
        <v>0.89400000000000002</v>
      </c>
      <c r="O33" s="11">
        <f>'underlying numbers'!O33/'underlying numbers'!M33</f>
        <v>0.67100000000000004</v>
      </c>
      <c r="P33" s="1">
        <v>2099</v>
      </c>
      <c r="Q33" s="11">
        <f>'underlying numbers'!Q33/'underlying numbers'!P33</f>
        <v>0.64411620000000003</v>
      </c>
      <c r="R33" s="11">
        <f>'underlying numbers'!R33/'underlying numbers'!P33</f>
        <v>0.64411620000000003</v>
      </c>
      <c r="S33" s="1">
        <v>2029</v>
      </c>
      <c r="T33" s="11">
        <f>'underlying numbers'!T33/'underlying numbers'!S33</f>
        <v>0.90192210000000006</v>
      </c>
      <c r="U33" s="11">
        <f>'underlying numbers'!U33/'underlying numbers'!S33</f>
        <v>0.71562349999999997</v>
      </c>
      <c r="V33" s="1">
        <v>2036</v>
      </c>
      <c r="W33" s="11">
        <f>'underlying numbers'!W33/'underlying numbers'!V33</f>
        <v>0.93123769999999995</v>
      </c>
      <c r="X33" s="11">
        <f>'underlying numbers'!X33/'underlying numbers'!V33</f>
        <v>0.77259330000000004</v>
      </c>
      <c r="Y33" s="1">
        <v>2067</v>
      </c>
      <c r="Z33" s="11">
        <f>'underlying numbers'!Z33/'underlying numbers'!Y33</f>
        <v>0.94388000000000005</v>
      </c>
      <c r="AA33" s="11">
        <f>'underlying numbers'!AA33/'underlying numbers'!Y33</f>
        <v>0.82922099999999999</v>
      </c>
      <c r="AB33" s="1">
        <v>2129</v>
      </c>
      <c r="AC33" s="11">
        <f>'underlying numbers'!AC33/'underlying numbers'!AB33</f>
        <v>0.95021129999999998</v>
      </c>
      <c r="AD33" s="11">
        <f>'underlying numbers'!AD33/'underlying numbers'!AB33</f>
        <v>0.82573980000000002</v>
      </c>
      <c r="AE33" s="1">
        <v>2242</v>
      </c>
      <c r="AF33" s="11">
        <f>'underlying numbers'!AF33/'underlying numbers'!AE33</f>
        <v>0.96342550000000005</v>
      </c>
      <c r="AG33" s="11">
        <f>'underlying numbers'!AG33/'underlying numbers'!AE33</f>
        <v>0.87867969999999995</v>
      </c>
    </row>
    <row r="34" spans="1:33" x14ac:dyDescent="0.25">
      <c r="A34" t="s">
        <v>92</v>
      </c>
      <c r="B34" t="s">
        <v>93</v>
      </c>
      <c r="C34" t="s">
        <v>87</v>
      </c>
      <c r="D34" s="1">
        <v>1736</v>
      </c>
      <c r="E34" s="11">
        <f>'underlying numbers'!E34/'underlying numbers'!D34</f>
        <v>0.96799999999999997</v>
      </c>
      <c r="F34" s="11">
        <f>'underlying numbers'!F34/'underlying numbers'!D34</f>
        <v>0.85799999999999998</v>
      </c>
      <c r="G34" s="1">
        <v>1620</v>
      </c>
      <c r="H34" s="11">
        <f>'underlying numbers'!H34/'underlying numbers'!G34</f>
        <v>0.95800000000000007</v>
      </c>
      <c r="I34" s="11">
        <f>'underlying numbers'!I34/'underlying numbers'!G34</f>
        <v>0.84199999999999997</v>
      </c>
      <c r="J34" s="1">
        <v>1598</v>
      </c>
      <c r="K34" s="11">
        <f>'underlying numbers'!K34/'underlying numbers'!J34</f>
        <v>0.95099999999999996</v>
      </c>
      <c r="L34" s="11">
        <f>'underlying numbers'!L34/'underlying numbers'!J34</f>
        <v>0.84199999999999986</v>
      </c>
      <c r="M34" s="1">
        <v>1491</v>
      </c>
      <c r="N34" s="11">
        <f>'underlying numbers'!N34/'underlying numbers'!M34</f>
        <v>0.94299999999999995</v>
      </c>
      <c r="O34" s="11">
        <f>'underlying numbers'!O34/'underlying numbers'!M34</f>
        <v>0.86199999999999999</v>
      </c>
      <c r="P34" s="1">
        <v>1481</v>
      </c>
      <c r="Q34" s="11">
        <f>'underlying numbers'!Q34/'underlying numbers'!P34</f>
        <v>0.92505060000000017</v>
      </c>
      <c r="R34" s="11">
        <f>'underlying numbers'!R34/'underlying numbers'!P34</f>
        <v>0.82174209999999992</v>
      </c>
      <c r="S34" s="1">
        <v>1437</v>
      </c>
      <c r="T34" s="11">
        <f>'underlying numbers'!T34/'underlying numbers'!S34</f>
        <v>0.94154489999999991</v>
      </c>
      <c r="U34" s="11">
        <f>'underlying numbers'!U34/'underlying numbers'!S34</f>
        <v>0.85455809999999999</v>
      </c>
      <c r="V34" s="1">
        <v>1601</v>
      </c>
      <c r="W34" s="11">
        <f>'underlying numbers'!W34/'underlying numbers'!V34</f>
        <v>0.95440350000000007</v>
      </c>
      <c r="X34" s="11">
        <f>'underlying numbers'!X34/'underlying numbers'!V34</f>
        <v>0.87257969999999996</v>
      </c>
      <c r="Y34" s="1">
        <v>1500</v>
      </c>
      <c r="Z34" s="11">
        <f>'underlying numbers'!Z34/'underlying numbers'!Y34</f>
        <v>0.95066669999999986</v>
      </c>
      <c r="AA34" s="11">
        <f>'underlying numbers'!AA34/'underlying numbers'!Y34</f>
        <v>0.878</v>
      </c>
      <c r="AB34" s="1">
        <v>1517</v>
      </c>
      <c r="AC34" s="11">
        <f>'underlying numbers'!AC34/'underlying numbers'!AB34</f>
        <v>0.95451549999999996</v>
      </c>
      <c r="AD34" s="11">
        <f>'underlying numbers'!AD34/'underlying numbers'!AB34</f>
        <v>0.87607119999999994</v>
      </c>
      <c r="AE34" s="1">
        <v>1591</v>
      </c>
      <c r="AF34" s="11">
        <f>'underlying numbers'!AF34/'underlying numbers'!AE34</f>
        <v>0.95914519999999992</v>
      </c>
      <c r="AG34" s="11">
        <f>'underlying numbers'!AG34/'underlying numbers'!AE34</f>
        <v>0.90697680000000003</v>
      </c>
    </row>
    <row r="35" spans="1:33" x14ac:dyDescent="0.25">
      <c r="A35" t="s">
        <v>94</v>
      </c>
      <c r="B35" t="s">
        <v>95</v>
      </c>
      <c r="C35" t="s">
        <v>87</v>
      </c>
      <c r="D35" s="1">
        <v>3124</v>
      </c>
      <c r="E35" s="11">
        <f>'underlying numbers'!E35/'underlying numbers'!D35</f>
        <v>0.94699999999999995</v>
      </c>
      <c r="F35" s="11">
        <f>'underlying numbers'!F35/'underlying numbers'!D35</f>
        <v>0.81</v>
      </c>
      <c r="G35" s="1">
        <v>2961</v>
      </c>
      <c r="H35" s="11">
        <f>'underlying numbers'!H35/'underlying numbers'!G35</f>
        <v>0.94499999999999995</v>
      </c>
      <c r="I35" s="11">
        <f>'underlying numbers'!I35/'underlying numbers'!G35</f>
        <v>0.81100000000000005</v>
      </c>
      <c r="J35" s="1">
        <v>2842</v>
      </c>
      <c r="K35" s="11">
        <f>'underlying numbers'!K35/'underlying numbers'!J35</f>
        <v>0.92499999999999993</v>
      </c>
      <c r="L35" s="11">
        <f>'underlying numbers'!L35/'underlying numbers'!J35</f>
        <v>0.81399999999999995</v>
      </c>
      <c r="M35" s="1">
        <v>2877</v>
      </c>
      <c r="N35" s="11">
        <f>'underlying numbers'!N35/'underlying numbers'!M35</f>
        <v>0.91300000000000003</v>
      </c>
      <c r="O35" s="11">
        <f>'underlying numbers'!O35/'underlying numbers'!M35</f>
        <v>0.79800000000000004</v>
      </c>
      <c r="P35" s="1">
        <v>2683</v>
      </c>
      <c r="Q35" s="11">
        <f>'underlying numbers'!Q35/'underlying numbers'!P35</f>
        <v>0.90309359999999994</v>
      </c>
      <c r="R35" s="11">
        <f>'underlying numbers'!R35/'underlying numbers'!P35</f>
        <v>0.80432350000000008</v>
      </c>
      <c r="S35" s="1">
        <v>2893</v>
      </c>
      <c r="T35" s="11">
        <f>'underlying numbers'!T35/'underlying numbers'!S35</f>
        <v>0.90943659999999982</v>
      </c>
      <c r="U35" s="11">
        <f>'underlying numbers'!U35/'underlying numbers'!S35</f>
        <v>0.80055310000000002</v>
      </c>
      <c r="V35" s="1">
        <v>2844</v>
      </c>
      <c r="W35" s="11">
        <f>'underlying numbers'!W35/'underlying numbers'!V35</f>
        <v>0.91350210000000009</v>
      </c>
      <c r="X35" s="11">
        <f>'underlying numbers'!X35/'underlying numbers'!V35</f>
        <v>0.82805909999999983</v>
      </c>
      <c r="Y35" s="1">
        <v>2933</v>
      </c>
      <c r="Z35" s="11">
        <f>'underlying numbers'!Z35/'underlying numbers'!Y35</f>
        <v>0.9341971</v>
      </c>
      <c r="AA35" s="11">
        <f>'underlying numbers'!AA35/'underlying numbers'!Y35</f>
        <v>0.86805319999999997</v>
      </c>
      <c r="AB35" s="1">
        <v>2926</v>
      </c>
      <c r="AC35" s="11">
        <f>'underlying numbers'!AC35/'underlying numbers'!AB35</f>
        <v>0.93540659999999998</v>
      </c>
      <c r="AD35" s="11">
        <f>'underlying numbers'!AD35/'underlying numbers'!AB35</f>
        <v>0.87047160000000001</v>
      </c>
      <c r="AE35" s="1">
        <v>3098</v>
      </c>
      <c r="AF35" s="11">
        <f>'underlying numbers'!AF35/'underlying numbers'!AE35</f>
        <v>0.95513239999999999</v>
      </c>
      <c r="AG35" s="11">
        <f>'underlying numbers'!AG35/'underlying numbers'!AE35</f>
        <v>0.90606840000000022</v>
      </c>
    </row>
    <row r="36" spans="1:33" x14ac:dyDescent="0.25">
      <c r="A36" t="s">
        <v>96</v>
      </c>
      <c r="B36" t="s">
        <v>97</v>
      </c>
      <c r="C36" t="s">
        <v>87</v>
      </c>
      <c r="D36" s="1">
        <v>6832</v>
      </c>
      <c r="E36" s="11">
        <f>'underlying numbers'!E36/'underlying numbers'!D36</f>
        <v>0.93652985948477796</v>
      </c>
      <c r="F36" s="11">
        <f>'underlying numbers'!F36/'underlying numbers'!D36</f>
        <v>0.84403820257611184</v>
      </c>
      <c r="G36" s="1">
        <v>6909</v>
      </c>
      <c r="H36" s="11">
        <f>'underlying numbers'!H36/'underlying numbers'!G36</f>
        <v>0.93326487190620899</v>
      </c>
      <c r="I36" s="11">
        <f>'underlying numbers'!I36/'underlying numbers'!G36</f>
        <v>0.83700796063106098</v>
      </c>
      <c r="J36" s="1">
        <v>6733</v>
      </c>
      <c r="K36" s="11">
        <f>'underlying numbers'!K36/'underlying numbers'!J36</f>
        <v>0.90967533046190396</v>
      </c>
      <c r="L36" s="11">
        <f>'underlying numbers'!L36/'underlying numbers'!J36</f>
        <v>0.80880692113470998</v>
      </c>
      <c r="M36" s="1">
        <v>6457</v>
      </c>
      <c r="N36" s="11">
        <f>'underlying numbers'!N36/'underlying numbers'!M36</f>
        <v>0.89593975530432102</v>
      </c>
      <c r="O36" s="11">
        <f>'underlying numbers'!O36/'underlying numbers'!M36</f>
        <v>0.81321325693046298</v>
      </c>
      <c r="P36" s="1">
        <v>4811</v>
      </c>
      <c r="Q36" s="11">
        <f>'underlying numbers'!Q36/'underlying numbers'!P36</f>
        <v>0.91269999999999984</v>
      </c>
      <c r="R36" s="11">
        <f>'underlying numbers'!R36/'underlying numbers'!P36</f>
        <v>0.84369159999999999</v>
      </c>
      <c r="S36" s="1">
        <v>4726</v>
      </c>
      <c r="T36" s="11">
        <f>'underlying numbers'!T36/'underlying numbers'!S36</f>
        <v>0.92699960000000015</v>
      </c>
      <c r="U36" s="11">
        <f>'underlying numbers'!U36/'underlying numbers'!S36</f>
        <v>0.86415569999999997</v>
      </c>
      <c r="V36" s="1">
        <v>5057</v>
      </c>
      <c r="W36" s="11">
        <f>'underlying numbers'!W36/'underlying numbers'!V36</f>
        <v>0.94399999999999995</v>
      </c>
      <c r="X36" s="11">
        <f>'underlying numbers'!X36/'underlying numbers'!V36</f>
        <v>0.89000000000000012</v>
      </c>
      <c r="Y36" s="1">
        <v>4968</v>
      </c>
      <c r="Z36" s="11">
        <f>'underlying numbers'!Z36/'underlying numbers'!Y36</f>
        <v>0.95199999999999996</v>
      </c>
      <c r="AA36" s="11">
        <f>'underlying numbers'!AA36/'underlying numbers'!Y36</f>
        <v>0.91700000000000004</v>
      </c>
      <c r="AB36" s="1">
        <v>5037</v>
      </c>
      <c r="AC36" s="11">
        <f>'underlying numbers'!AC36/'underlying numbers'!AB36</f>
        <v>0.95850710000000006</v>
      </c>
      <c r="AD36" s="11">
        <f>'underlying numbers'!AD36/'underlying numbers'!AB36</f>
        <v>0.91383759999999992</v>
      </c>
      <c r="AE36" s="1">
        <v>5144</v>
      </c>
      <c r="AF36" s="11">
        <f>'underlying numbers'!AF36/'underlying numbers'!AE36</f>
        <v>0.96461899999999989</v>
      </c>
      <c r="AG36" s="11">
        <f>'underlying numbers'!AG36/'underlying numbers'!AE36</f>
        <v>0.89988330000000005</v>
      </c>
    </row>
    <row r="37" spans="1:33" x14ac:dyDescent="0.25">
      <c r="A37" t="s">
        <v>98</v>
      </c>
      <c r="B37" t="s">
        <v>99</v>
      </c>
      <c r="C37" t="s">
        <v>87</v>
      </c>
      <c r="D37" s="1">
        <v>3413</v>
      </c>
      <c r="E37" s="11">
        <f>'underlying numbers'!E37/'underlying numbers'!D37</f>
        <v>0.96900000000000008</v>
      </c>
      <c r="F37" s="11">
        <f>'underlying numbers'!F37/'underlying numbers'!D37</f>
        <v>0.871</v>
      </c>
      <c r="G37" s="1">
        <v>3491</v>
      </c>
      <c r="H37" s="11">
        <f>'underlying numbers'!H37/'underlying numbers'!G37</f>
        <v>0.96099999999999985</v>
      </c>
      <c r="I37" s="11">
        <f>'underlying numbers'!I37/'underlying numbers'!G37</f>
        <v>0.872</v>
      </c>
      <c r="J37" s="1">
        <v>3404</v>
      </c>
      <c r="K37" s="11">
        <f>'underlying numbers'!K37/'underlying numbers'!J37</f>
        <v>0.95399999999999996</v>
      </c>
      <c r="L37" s="11">
        <f>'underlying numbers'!L37/'underlying numbers'!J37</f>
        <v>0.86199999999999999</v>
      </c>
      <c r="M37" s="1">
        <v>3075</v>
      </c>
      <c r="N37" s="11">
        <f>'underlying numbers'!N37/'underlying numbers'!M37</f>
        <v>0.94799999999999995</v>
      </c>
      <c r="O37" s="11">
        <f>'underlying numbers'!O37/'underlying numbers'!M37</f>
        <v>0.86</v>
      </c>
      <c r="P37" s="1">
        <v>3250</v>
      </c>
      <c r="Q37" s="11">
        <f>'underlying numbers'!Q37/'underlying numbers'!P37</f>
        <v>0.94461529999999994</v>
      </c>
      <c r="R37" s="11">
        <f>'underlying numbers'!R37/'underlying numbers'!P37</f>
        <v>0.8698461999999999</v>
      </c>
      <c r="S37" s="1">
        <v>3118</v>
      </c>
      <c r="T37" s="11">
        <f>'underlying numbers'!T37/'underlying numbers'!S37</f>
        <v>0.91180240000000001</v>
      </c>
      <c r="U37" s="11">
        <f>'underlying numbers'!U37/'underlying numbers'!S37</f>
        <v>0.85086589999999995</v>
      </c>
      <c r="V37" s="1">
        <v>3307</v>
      </c>
      <c r="W37" s="11">
        <f>'underlying numbers'!W37/'underlying numbers'!V37</f>
        <v>0.93196250000000014</v>
      </c>
      <c r="X37" s="11">
        <f>'underlying numbers'!X37/'underlying numbers'!V37</f>
        <v>0.85424859999999991</v>
      </c>
      <c r="Y37" s="1">
        <v>3275</v>
      </c>
      <c r="Z37" s="11">
        <f>'underlying numbers'!Z37/'underlying numbers'!Y37</f>
        <v>0.91511449999999994</v>
      </c>
      <c r="AA37" s="11">
        <f>'underlying numbers'!AA37/'underlying numbers'!Y37</f>
        <v>0.91022900000000007</v>
      </c>
      <c r="AB37" s="1">
        <v>3273</v>
      </c>
      <c r="AC37" s="11">
        <f>'underlying numbers'!AC37/'underlying numbers'!AB37</f>
        <v>0.92789489999999997</v>
      </c>
      <c r="AD37" s="11">
        <f>'underlying numbers'!AD37/'underlying numbers'!AB37</f>
        <v>0.9141459999999999</v>
      </c>
      <c r="AE37" s="1">
        <v>3221</v>
      </c>
      <c r="AF37" s="11">
        <f>'underlying numbers'!AF37/'underlying numbers'!AE37</f>
        <v>0.95125730000000008</v>
      </c>
      <c r="AG37" s="11">
        <f>'underlying numbers'!AG37/'underlying numbers'!AE37</f>
        <v>0.91803790000000007</v>
      </c>
    </row>
    <row r="38" spans="1:33" s="4" customFormat="1" x14ac:dyDescent="0.25">
      <c r="A38" s="4" t="s">
        <v>439</v>
      </c>
      <c r="B38" s="4" t="s">
        <v>433</v>
      </c>
      <c r="C38" t="s">
        <v>87</v>
      </c>
      <c r="D38" s="5">
        <f>SUM(D31:D37)</f>
        <v>22390</v>
      </c>
      <c r="E38" s="11">
        <f>'underlying numbers'!E38/'underlying numbers'!D38</f>
        <v>0.93914256364448423</v>
      </c>
      <c r="F38" s="11">
        <f>'underlying numbers'!F38/'underlying numbers'!D38</f>
        <v>0.8246466726217061</v>
      </c>
      <c r="G38" s="5">
        <f t="shared" ref="G38:AE38" si="5">SUM(G31:G37)</f>
        <v>22001</v>
      </c>
      <c r="H38" s="11">
        <f>'underlying numbers'!H38/'underlying numbers'!G38</f>
        <v>0.93934398436434685</v>
      </c>
      <c r="I38" s="11">
        <f>'underlying numbers'!I38/'underlying numbers'!G38</f>
        <v>0.82300045452479431</v>
      </c>
      <c r="J38" s="5">
        <f t="shared" si="5"/>
        <v>21734</v>
      </c>
      <c r="K38" s="11">
        <f>'underlying numbers'!K38/'underlying numbers'!J38</f>
        <v>0.91820898131959139</v>
      </c>
      <c r="L38" s="11">
        <f>'underlying numbers'!L38/'underlying numbers'!J38</f>
        <v>0.79917442716481091</v>
      </c>
      <c r="M38" s="5">
        <f t="shared" si="5"/>
        <v>20800</v>
      </c>
      <c r="N38" s="11">
        <f>'underlying numbers'!N38/'underlying numbers'!M38</f>
        <v>0.90984610576923075</v>
      </c>
      <c r="O38" s="11">
        <f>'underlying numbers'!O38/'underlying numbers'!M38</f>
        <v>0.80380620192307706</v>
      </c>
      <c r="P38" s="5">
        <f t="shared" si="5"/>
        <v>19265</v>
      </c>
      <c r="Q38" s="11">
        <f>'underlying numbers'!Q38/'underlying numbers'!P38</f>
        <v>0.87396829666753173</v>
      </c>
      <c r="R38" s="11">
        <f>'underlying numbers'!R38/'underlying numbers'!P38</f>
        <v>0.79460163134700224</v>
      </c>
      <c r="S38" s="5">
        <f t="shared" si="5"/>
        <v>18921</v>
      </c>
      <c r="T38" s="11">
        <f>'underlying numbers'!T38/'underlying numbers'!S38</f>
        <v>0.91416943851804866</v>
      </c>
      <c r="U38" s="11">
        <f>'underlying numbers'!U38/'underlying numbers'!S38</f>
        <v>0.81729294658316154</v>
      </c>
      <c r="V38" s="5">
        <f t="shared" si="5"/>
        <v>19070</v>
      </c>
      <c r="W38" s="11">
        <f>'underlying numbers'!W38/'underlying numbers'!V38</f>
        <v>0.93475658520713156</v>
      </c>
      <c r="X38" s="11">
        <f>'underlying numbers'!X38/'underlying numbers'!V38</f>
        <v>0.85043157648138434</v>
      </c>
      <c r="Y38" s="5">
        <f t="shared" si="5"/>
        <v>19691</v>
      </c>
      <c r="Z38" s="11">
        <f>'underlying numbers'!Z38/'underlying numbers'!Y38</f>
        <v>0.94010137215479161</v>
      </c>
      <c r="AA38" s="11">
        <f>'underlying numbers'!AA38/'underlying numbers'!Y38</f>
        <v>0.88754537744654916</v>
      </c>
      <c r="AB38" s="5">
        <f t="shared" si="5"/>
        <v>20103</v>
      </c>
      <c r="AC38" s="11">
        <f>'underlying numbers'!AC38/'underlying numbers'!AB38</f>
        <v>0.94702282846838781</v>
      </c>
      <c r="AD38" s="11">
        <f>'underlying numbers'!AD38/'underlying numbers'!AB38</f>
        <v>0.89001641625130568</v>
      </c>
      <c r="AE38" s="5">
        <f t="shared" si="5"/>
        <v>20525</v>
      </c>
      <c r="AF38" s="11">
        <f>'underlying numbers'!AF38/'underlying numbers'!AE38</f>
        <v>0.95975640398538353</v>
      </c>
      <c r="AG38" s="11">
        <f>'underlying numbers'!AG38/'underlying numbers'!AE38</f>
        <v>0.9006577050718636</v>
      </c>
    </row>
    <row r="39" spans="1:33" x14ac:dyDescent="0.25">
      <c r="A39" t="s">
        <v>100</v>
      </c>
      <c r="B39" t="s">
        <v>101</v>
      </c>
      <c r="C39" t="s">
        <v>102</v>
      </c>
      <c r="D39" s="1">
        <v>3380</v>
      </c>
      <c r="E39" s="11">
        <f>'underlying numbers'!E39/'underlying numbers'!D39</f>
        <v>0.92600000000000005</v>
      </c>
      <c r="F39" s="11">
        <f>'underlying numbers'!F39/'underlying numbers'!D39</f>
        <v>0.76300000000000001</v>
      </c>
      <c r="G39" s="1">
        <v>3410</v>
      </c>
      <c r="H39" s="11">
        <f>'underlying numbers'!H39/'underlying numbers'!G39</f>
        <v>0.91900000000000004</v>
      </c>
      <c r="I39" s="11">
        <f>'underlying numbers'!I39/'underlying numbers'!G39</f>
        <v>0.74</v>
      </c>
      <c r="J39" s="1">
        <v>3219</v>
      </c>
      <c r="K39" s="11">
        <f>'underlying numbers'!K39/'underlying numbers'!J39</f>
        <v>0.89500000000000002</v>
      </c>
      <c r="L39" s="11">
        <f>'underlying numbers'!L39/'underlying numbers'!J39</f>
        <v>0.70899999999999996</v>
      </c>
      <c r="M39" s="1">
        <v>3163</v>
      </c>
      <c r="N39" s="11">
        <f>'underlying numbers'!N39/'underlying numbers'!M39</f>
        <v>0.88500000000000001</v>
      </c>
      <c r="O39" s="11">
        <f>'underlying numbers'!O39/'underlying numbers'!M39</f>
        <v>0.71099999999999997</v>
      </c>
      <c r="P39" s="1">
        <v>3298</v>
      </c>
      <c r="Q39" s="11">
        <f>'underlying numbers'!Q39/'underlying numbers'!P39</f>
        <v>0.86446330000000005</v>
      </c>
      <c r="R39" s="11">
        <f>'underlying numbers'!R39/'underlying numbers'!P39</f>
        <v>0.63826559999999999</v>
      </c>
      <c r="S39" s="1">
        <v>3289</v>
      </c>
      <c r="T39" s="11">
        <f>'underlying numbers'!T39/'underlying numbers'!S39</f>
        <v>0.86591670000000009</v>
      </c>
      <c r="U39" s="11">
        <f>'underlying numbers'!U39/'underlying numbers'!S39</f>
        <v>0.65764669999999992</v>
      </c>
      <c r="V39" s="1">
        <v>3396</v>
      </c>
      <c r="W39" s="11">
        <f>'underlying numbers'!W39/'underlying numbers'!V39</f>
        <v>0.86395759999999999</v>
      </c>
      <c r="X39" s="11">
        <f>'underlying numbers'!X39/'underlying numbers'!V39</f>
        <v>0.76207310000000017</v>
      </c>
      <c r="Y39" s="1">
        <v>3508</v>
      </c>
      <c r="Z39" s="11">
        <f>'underlying numbers'!Z39/'underlying numbers'!Y39</f>
        <v>0.87200680000000008</v>
      </c>
      <c r="AA39" s="11">
        <f>'underlying numbers'!AA39/'underlying numbers'!Y39</f>
        <v>0.80302170000000006</v>
      </c>
      <c r="AB39" s="1">
        <v>3644</v>
      </c>
      <c r="AC39" s="11">
        <f>'underlying numbers'!AC39/'underlying numbers'!AB39</f>
        <v>0.8784303</v>
      </c>
      <c r="AD39" s="11">
        <f>'underlying numbers'!AD39/'underlying numbers'!AB39</f>
        <v>0.81339190000000006</v>
      </c>
      <c r="AE39" s="1">
        <v>3842</v>
      </c>
      <c r="AF39" s="11">
        <f>'underlying numbers'!AF39/'underlying numbers'!AE39</f>
        <v>0.90057259999999995</v>
      </c>
      <c r="AG39" s="11">
        <f>'underlying numbers'!AG39/'underlying numbers'!AE39</f>
        <v>0.82483090000000003</v>
      </c>
    </row>
    <row r="40" spans="1:33" x14ac:dyDescent="0.25">
      <c r="A40" t="s">
        <v>103</v>
      </c>
      <c r="B40" t="s">
        <v>104</v>
      </c>
      <c r="C40" t="s">
        <v>102</v>
      </c>
      <c r="D40" s="1">
        <v>7291</v>
      </c>
      <c r="E40" s="11">
        <f>'underlying numbers'!E40/'underlying numbers'!D40</f>
        <v>0.93627787683445296</v>
      </c>
      <c r="F40" s="11">
        <f>'underlying numbers'!F40/'underlying numbers'!D40</f>
        <v>0.86361390755726197</v>
      </c>
      <c r="G40" s="1">
        <v>7374</v>
      </c>
      <c r="H40" s="11">
        <f>'underlying numbers'!H40/'underlying numbers'!G40</f>
        <v>0.96165676701925695</v>
      </c>
      <c r="I40" s="11">
        <f>'underlying numbers'!I40/'underlying numbers'!G40</f>
        <v>0.85962313534038504</v>
      </c>
      <c r="J40" s="1">
        <v>7190</v>
      </c>
      <c r="K40" s="11">
        <f>'underlying numbers'!K40/'underlying numbers'!J40</f>
        <v>0.95151696801112695</v>
      </c>
      <c r="L40" s="11">
        <f>'underlying numbers'!L40/'underlying numbers'!J40</f>
        <v>0.85219652294853998</v>
      </c>
      <c r="M40" s="1">
        <v>6740</v>
      </c>
      <c r="N40" s="11">
        <f>'underlying numbers'!N40/'underlying numbers'!M40</f>
        <v>0.93500178041543003</v>
      </c>
      <c r="O40" s="11">
        <f>'underlying numbers'!O40/'underlying numbers'!M40</f>
        <v>0.85784406528189905</v>
      </c>
      <c r="P40" s="1">
        <v>6427</v>
      </c>
      <c r="Q40" s="11">
        <f>'underlying numbers'!Q40/'underlying numbers'!P40</f>
        <v>0.92173649999999996</v>
      </c>
      <c r="R40" s="11">
        <f>'underlying numbers'!R40/'underlying numbers'!P40</f>
        <v>0.83616000000000001</v>
      </c>
      <c r="S40" s="1">
        <v>7003</v>
      </c>
      <c r="T40" s="11">
        <f>'underlying numbers'!T40/'underlying numbers'!S40</f>
        <v>0.93074389999999996</v>
      </c>
      <c r="U40" s="11">
        <f>'underlying numbers'!U40/'underlying numbers'!S40</f>
        <v>0.83849779999999996</v>
      </c>
      <c r="V40" s="1">
        <v>7123</v>
      </c>
      <c r="W40" s="11">
        <f>'underlying numbers'!W40/'underlying numbers'!V40</f>
        <v>0.94400000000000006</v>
      </c>
      <c r="X40" s="11">
        <f>'underlying numbers'!X40/'underlying numbers'!V40</f>
        <v>0.873</v>
      </c>
      <c r="Y40" s="1">
        <v>7236</v>
      </c>
      <c r="Z40" s="11">
        <f>'underlying numbers'!Z40/'underlying numbers'!Y40</f>
        <v>0.94799999999999995</v>
      </c>
      <c r="AA40" s="11">
        <f>'underlying numbers'!AA40/'underlying numbers'!Y40</f>
        <v>0.88900000000000001</v>
      </c>
      <c r="AB40" s="1">
        <v>7430</v>
      </c>
      <c r="AC40" s="11">
        <f>'underlying numbers'!AC40/'underlying numbers'!AB40</f>
        <v>0.96150740000000001</v>
      </c>
      <c r="AD40" s="11">
        <f>'underlying numbers'!AD40/'underlying numbers'!AB40</f>
        <v>0.90484520000000002</v>
      </c>
      <c r="AE40" s="1">
        <v>7414</v>
      </c>
      <c r="AF40" s="11">
        <f>'underlying numbers'!AF40/'underlying numbers'!AE40</f>
        <v>0.96128939999999996</v>
      </c>
      <c r="AG40" s="11">
        <f>'underlying numbers'!AG40/'underlying numbers'!AE40</f>
        <v>0.90356080000000005</v>
      </c>
    </row>
    <row r="41" spans="1:33" s="7" customFormat="1" x14ac:dyDescent="0.25">
      <c r="A41" s="7" t="s">
        <v>105</v>
      </c>
      <c r="B41" s="7" t="s">
        <v>106</v>
      </c>
      <c r="C41" s="7" t="s">
        <v>102</v>
      </c>
      <c r="D41" s="2">
        <v>3189</v>
      </c>
      <c r="E41" s="11">
        <f>'underlying numbers'!E41/'underlying numbers'!D41</f>
        <v>0.92782063342740695</v>
      </c>
      <c r="F41" s="11">
        <f>'underlying numbers'!F41/'underlying numbers'!D41</f>
        <v>0.85580714957667003</v>
      </c>
      <c r="G41" s="2">
        <v>3249</v>
      </c>
      <c r="H41" s="11">
        <f>'underlying numbers'!H41/'underlying numbers'!G41</f>
        <v>0.94965096952908601</v>
      </c>
      <c r="I41" s="11">
        <f>'underlying numbers'!I41/'underlying numbers'!G41</f>
        <v>0.85425484764542903</v>
      </c>
      <c r="J41" s="2">
        <v>3256</v>
      </c>
      <c r="K41" s="11">
        <f>'underlying numbers'!K41/'underlying numbers'!J41</f>
        <v>0.94708476658476703</v>
      </c>
      <c r="L41" s="11">
        <f>'underlying numbers'!L41/'underlying numbers'!J41</f>
        <v>0.83899447174447195</v>
      </c>
      <c r="M41" s="2">
        <v>3129</v>
      </c>
      <c r="N41" s="11">
        <f>'underlying numbers'!N41/'underlying numbers'!M41</f>
        <v>0.93024832214765096</v>
      </c>
      <c r="O41" s="11">
        <f>'underlying numbers'!O41/'underlying numbers'!M41</f>
        <v>0.81900671140939596</v>
      </c>
      <c r="P41" s="2">
        <v>3085</v>
      </c>
      <c r="Q41" s="11">
        <f>'underlying numbers'!Q41/'underlying numbers'!P41</f>
        <v>0.92285249999999996</v>
      </c>
      <c r="R41" s="11">
        <f>'underlying numbers'!R41/'underlying numbers'!P41</f>
        <v>0.76175039999999983</v>
      </c>
      <c r="S41" s="2">
        <v>3198</v>
      </c>
      <c r="T41" s="11">
        <f>'underlying numbers'!T41/'underlying numbers'!S41</f>
        <v>0.90181369999999994</v>
      </c>
      <c r="U41" s="11">
        <f>'underlying numbers'!U41/'underlying numbers'!S41</f>
        <v>0.75203249999999999</v>
      </c>
      <c r="V41" s="2">
        <v>3422</v>
      </c>
      <c r="W41" s="11">
        <f>'underlying numbers'!W41/'underlying numbers'!V41</f>
        <v>0.92255989999999999</v>
      </c>
      <c r="X41" s="11">
        <f>'underlying numbers'!X41/'underlying numbers'!V41</f>
        <v>0.80625370000000007</v>
      </c>
      <c r="Y41" s="2">
        <v>3468</v>
      </c>
      <c r="Z41" s="11">
        <f>'underlying numbers'!Z41/'underlying numbers'!Y41</f>
        <v>0.92848900000000001</v>
      </c>
      <c r="AA41" s="11">
        <f>'underlying numbers'!AA41/'underlying numbers'!Y41</f>
        <v>0.84111879999999994</v>
      </c>
      <c r="AB41" s="2">
        <v>3323</v>
      </c>
      <c r="AC41" s="11">
        <f>'underlying numbers'!AC41/'underlying numbers'!AB41</f>
        <v>0.95817030000000003</v>
      </c>
      <c r="AD41" s="11">
        <f>'underlying numbers'!AD41/'underlying numbers'!AB41</f>
        <v>0.88323800000000008</v>
      </c>
      <c r="AE41" s="2">
        <v>3495</v>
      </c>
      <c r="AF41" s="11">
        <f>'underlying numbers'!AF41/'underlying numbers'!AE41</f>
        <v>0.96022890000000005</v>
      </c>
      <c r="AG41" s="11">
        <f>'underlying numbers'!AG41/'underlying numbers'!AE41</f>
        <v>0.90014309999999997</v>
      </c>
    </row>
    <row r="42" spans="1:33" x14ac:dyDescent="0.25">
      <c r="A42" t="s">
        <v>107</v>
      </c>
      <c r="B42" t="s">
        <v>108</v>
      </c>
      <c r="C42" t="s">
        <v>102</v>
      </c>
      <c r="D42" s="1">
        <v>7208</v>
      </c>
      <c r="E42" s="11">
        <f>'underlying numbers'!E42/'underlying numbers'!D42</f>
        <v>0.93034170366259705</v>
      </c>
      <c r="F42" s="11">
        <f>'underlying numbers'!F42/'underlying numbers'!D42</f>
        <v>0.767075610432852</v>
      </c>
      <c r="G42" s="1">
        <v>6945</v>
      </c>
      <c r="H42" s="11">
        <f>'underlying numbers'!H42/'underlying numbers'!G42</f>
        <v>0.926491288696904</v>
      </c>
      <c r="I42" s="11">
        <f>'underlying numbers'!I42/'underlying numbers'!G42</f>
        <v>0.7990377249820011</v>
      </c>
      <c r="J42" s="1">
        <v>6734</v>
      </c>
      <c r="K42" s="11">
        <f>'underlying numbers'!K42/'underlying numbers'!J42</f>
        <v>0.92298618948618905</v>
      </c>
      <c r="L42" s="11">
        <f>'underlying numbers'!L42/'underlying numbers'!J42</f>
        <v>0.81090614790614801</v>
      </c>
      <c r="M42" s="1">
        <v>6553</v>
      </c>
      <c r="N42" s="11">
        <f>'underlying numbers'!N42/'underlying numbers'!M42</f>
        <v>0.889818251182664</v>
      </c>
      <c r="O42" s="11">
        <f>'underlying numbers'!O42/'underlying numbers'!M42</f>
        <v>0.79899847398138213</v>
      </c>
      <c r="P42" s="6">
        <v>4656</v>
      </c>
      <c r="Q42" s="11">
        <f>'underlying numbers'!Q42/'underlying numbers'!P42</f>
        <v>0.92053264604810991</v>
      </c>
      <c r="R42" s="11">
        <f>'underlying numbers'!R42/'underlying numbers'!P42</f>
        <v>0.8303264604810997</v>
      </c>
      <c r="S42" s="1">
        <v>6725</v>
      </c>
      <c r="T42" s="11">
        <f>'underlying numbers'!T42/'underlying numbers'!S42</f>
        <v>0.89962819999999999</v>
      </c>
      <c r="U42" s="11">
        <f>'underlying numbers'!U42/'underlying numbers'!S42</f>
        <v>0.80639399999999994</v>
      </c>
      <c r="V42" s="1">
        <v>7035</v>
      </c>
      <c r="W42" s="11">
        <f>'underlying numbers'!W42/'underlying numbers'!V42</f>
        <v>0.91570719999999994</v>
      </c>
      <c r="X42" s="11">
        <f>'underlying numbers'!X42/'underlying numbers'!V42</f>
        <v>0.84562899999999996</v>
      </c>
      <c r="Y42" s="1">
        <v>7016</v>
      </c>
      <c r="Z42" s="11">
        <f>'underlying numbers'!Z42/'underlying numbers'!Y42</f>
        <v>0.9388540999999998</v>
      </c>
      <c r="AA42" s="11">
        <f>'underlying numbers'!AA42/'underlying numbers'!Y42</f>
        <v>0.88440700000000005</v>
      </c>
      <c r="AB42" s="1">
        <v>7147</v>
      </c>
      <c r="AC42" s="11">
        <f>'underlying numbers'!AC42/'underlying numbers'!AB42</f>
        <v>0.93339859999999997</v>
      </c>
      <c r="AD42" s="11">
        <f>'underlying numbers'!AD42/'underlying numbers'!AB42</f>
        <v>0.87113479999999999</v>
      </c>
      <c r="AE42" s="1">
        <v>7392</v>
      </c>
      <c r="AF42" s="11">
        <f>'underlying numbers'!AF42/'underlying numbers'!AE42</f>
        <v>0.93452380000000013</v>
      </c>
      <c r="AG42" s="11">
        <f>'underlying numbers'!AG42/'underlying numbers'!AE42</f>
        <v>0.88176410000000005</v>
      </c>
    </row>
    <row r="43" spans="1:33" s="4" customFormat="1" x14ac:dyDescent="0.25">
      <c r="A43" s="4" t="s">
        <v>440</v>
      </c>
      <c r="B43" s="4" t="s">
        <v>433</v>
      </c>
      <c r="C43" t="s">
        <v>102</v>
      </c>
      <c r="D43" s="5">
        <f>SUM(D39:D42)</f>
        <v>21068</v>
      </c>
      <c r="E43" s="11">
        <f>'underlying numbers'!E43/'underlying numbers'!D43</f>
        <v>0.93131787545092048</v>
      </c>
      <c r="F43" s="11">
        <f>'underlying numbers'!F43/'underlying numbers'!D43</f>
        <v>0.81326177140687272</v>
      </c>
      <c r="G43" s="5">
        <f t="shared" ref="G43:AE43" si="6">SUM(G39:G42)</f>
        <v>20978</v>
      </c>
      <c r="H43" s="11">
        <f>'underlying numbers'!H43/'underlying numbers'!G43</f>
        <v>0.94122151778053198</v>
      </c>
      <c r="I43" s="11">
        <f>'underlying numbers'!I43/'underlying numbers'!G43</f>
        <v>0.81928935074840292</v>
      </c>
      <c r="J43" s="5">
        <f t="shared" si="6"/>
        <v>20399</v>
      </c>
      <c r="K43" s="11">
        <f>'underlying numbers'!K43/'underlying numbers'!J43</f>
        <v>0.9324726212069222</v>
      </c>
      <c r="L43" s="11">
        <f>'underlying numbers'!L43/'underlying numbers'!J43</f>
        <v>0.81386205206137563</v>
      </c>
      <c r="M43" s="5">
        <f t="shared" si="6"/>
        <v>19585</v>
      </c>
      <c r="N43" s="11">
        <f>'underlying numbers'!N43/'underlying numbers'!M43</f>
        <v>0.91104891498595841</v>
      </c>
      <c r="O43" s="11">
        <f>'underlying numbers'!O43/'underlying numbers'!M43</f>
        <v>0.80823441409241747</v>
      </c>
      <c r="P43" s="5">
        <f t="shared" si="6"/>
        <v>17466</v>
      </c>
      <c r="Q43" s="11">
        <f>'underlying numbers'!Q43/'underlying numbers'!P43</f>
        <v>0.91079814562006189</v>
      </c>
      <c r="R43" s="11">
        <f>'underlying numbers'!R43/'underlying numbers'!P43</f>
        <v>0.78409482725294866</v>
      </c>
      <c r="S43" s="5">
        <f t="shared" si="6"/>
        <v>20215</v>
      </c>
      <c r="T43" s="11">
        <f>'underlying numbers'!T43/'underlying numbers'!S43</f>
        <v>0.90526833616621316</v>
      </c>
      <c r="U43" s="11">
        <f>'underlying numbers'!U43/'underlying numbers'!S43</f>
        <v>0.78471430495671524</v>
      </c>
      <c r="V43" s="5">
        <f t="shared" si="6"/>
        <v>20976</v>
      </c>
      <c r="W43" s="11">
        <f>'underlying numbers'!W43/'underlying numbers'!V43</f>
        <v>0.9180545451659039</v>
      </c>
      <c r="X43" s="11">
        <f>'underlying numbers'!X43/'underlying numbers'!V43</f>
        <v>0.83497232189168569</v>
      </c>
      <c r="Y43" s="5">
        <f t="shared" si="6"/>
        <v>21228</v>
      </c>
      <c r="Z43" s="11">
        <f>'underlying numbers'!Z43/'underlying numbers'!Y43</f>
        <v>0.92923158432259267</v>
      </c>
      <c r="AA43" s="11">
        <f>'underlying numbers'!AA43/'underlying numbers'!Y43</f>
        <v>0.86545146193706446</v>
      </c>
      <c r="AB43" s="5">
        <f t="shared" si="6"/>
        <v>21544</v>
      </c>
      <c r="AC43" s="11">
        <f>'underlying numbers'!AC43/'underlying numbers'!AB43</f>
        <v>0.93761602749257345</v>
      </c>
      <c r="AD43" s="11">
        <f>'underlying numbers'!AD43/'underlying numbers'!AB43</f>
        <v>0.87486075980319344</v>
      </c>
      <c r="AE43" s="5">
        <f t="shared" si="6"/>
        <v>22143</v>
      </c>
      <c r="AF43" s="11">
        <f>'underlying numbers'!AF43/'underlying numbers'!AE43</f>
        <v>0.9416519656731247</v>
      </c>
      <c r="AG43" s="11">
        <f>'underlying numbers'!AG43/'underlying numbers'!AE43</f>
        <v>0.88208465206611575</v>
      </c>
    </row>
    <row r="44" spans="1:33" x14ac:dyDescent="0.25">
      <c r="A44" t="s">
        <v>109</v>
      </c>
      <c r="B44" t="s">
        <v>110</v>
      </c>
      <c r="C44" t="s">
        <v>111</v>
      </c>
      <c r="D44" s="1">
        <v>2890</v>
      </c>
      <c r="E44" s="11">
        <f>'underlying numbers'!E44/'underlying numbers'!D44</f>
        <v>0.96199999999999997</v>
      </c>
      <c r="F44" s="11">
        <f>'underlying numbers'!F44/'underlying numbers'!D44</f>
        <v>0.86699999999999999</v>
      </c>
      <c r="G44" s="1">
        <v>2868</v>
      </c>
      <c r="H44" s="11">
        <f>'underlying numbers'!H44/'underlying numbers'!G44</f>
        <v>0.95899999999999996</v>
      </c>
      <c r="I44" s="11">
        <f>'underlying numbers'!I44/'underlying numbers'!G44</f>
        <v>0.86699999999999999</v>
      </c>
      <c r="J44" s="1">
        <v>2686</v>
      </c>
      <c r="K44" s="11">
        <f>'underlying numbers'!K44/'underlying numbers'!J44</f>
        <v>0.95399999999999996</v>
      </c>
      <c r="L44" s="11">
        <f>'underlying numbers'!L44/'underlying numbers'!J44</f>
        <v>0.85199999999999987</v>
      </c>
      <c r="M44" s="1">
        <v>2613</v>
      </c>
      <c r="N44" s="11">
        <f>'underlying numbers'!N44/'underlying numbers'!M44</f>
        <v>0.93799999999999983</v>
      </c>
      <c r="O44" s="11">
        <f>'underlying numbers'!O44/'underlying numbers'!M44</f>
        <v>0.85599999999999998</v>
      </c>
      <c r="P44" s="1">
        <v>2546</v>
      </c>
      <c r="Q44" s="11">
        <f>'underlying numbers'!Q44/'underlying numbers'!P44</f>
        <v>0.9253731999999999</v>
      </c>
      <c r="R44" s="11">
        <f>'underlying numbers'!R44/'underlying numbers'!P44</f>
        <v>0.84996070000000001</v>
      </c>
      <c r="S44" s="1">
        <v>2685</v>
      </c>
      <c r="T44" s="11">
        <f>'underlying numbers'!T44/'underlying numbers'!S44</f>
        <v>0.93407819999999986</v>
      </c>
      <c r="U44" s="11">
        <f>'underlying numbers'!U44/'underlying numbers'!S44</f>
        <v>0.81117320000000004</v>
      </c>
      <c r="V44" s="1">
        <v>2812</v>
      </c>
      <c r="W44" s="11">
        <f>'underlying numbers'!W44/'underlying numbers'!V44</f>
        <v>0.9491465</v>
      </c>
      <c r="X44" s="11">
        <f>'underlying numbers'!X44/'underlying numbers'!V44</f>
        <v>0.87233279999999991</v>
      </c>
      <c r="Y44" s="1">
        <v>2512</v>
      </c>
      <c r="Z44" s="11">
        <f>'underlying numbers'!Z44/'underlying numbers'!Y44</f>
        <v>0.95780249999999989</v>
      </c>
      <c r="AA44" s="11">
        <f>'underlying numbers'!AA44/'underlying numbers'!Y44</f>
        <v>0.91321660000000004</v>
      </c>
      <c r="AB44" s="1">
        <v>2827</v>
      </c>
      <c r="AC44" s="11">
        <f>'underlying numbers'!AC44/'underlying numbers'!AB44</f>
        <v>0.94623279999999999</v>
      </c>
      <c r="AD44" s="11">
        <f>'underlying numbers'!AD44/'underlying numbers'!AB44</f>
        <v>0.87301030000000013</v>
      </c>
      <c r="AE44" s="1">
        <v>3087</v>
      </c>
      <c r="AF44" s="11">
        <f>'underlying numbers'!AF44/'underlying numbers'!AE44</f>
        <v>0.95464859999999996</v>
      </c>
      <c r="AG44" s="11">
        <f>'underlying numbers'!AG44/'underlying numbers'!AE44</f>
        <v>0.88079040000000008</v>
      </c>
    </row>
    <row r="45" spans="1:33" x14ac:dyDescent="0.25">
      <c r="A45" t="s">
        <v>112</v>
      </c>
      <c r="B45" t="s">
        <v>113</v>
      </c>
      <c r="C45" t="s">
        <v>111</v>
      </c>
      <c r="D45" s="1">
        <v>5412</v>
      </c>
      <c r="E45" s="11">
        <f>'underlying numbers'!E45/'underlying numbers'!D45</f>
        <v>0.92013562453806297</v>
      </c>
      <c r="F45" s="11">
        <f>'underlying numbers'!F45/'underlying numbers'!D45</f>
        <v>0.75746674057649699</v>
      </c>
      <c r="G45" s="1">
        <v>5479</v>
      </c>
      <c r="H45" s="11">
        <f>'underlying numbers'!H45/'underlying numbers'!G45</f>
        <v>0.92370031027559807</v>
      </c>
      <c r="I45" s="11">
        <f>'underlying numbers'!I45/'underlying numbers'!G45</f>
        <v>0.77253914947983215</v>
      </c>
      <c r="J45" s="1">
        <v>6053</v>
      </c>
      <c r="K45" s="11">
        <f>'underlying numbers'!K45/'underlying numbers'!J45</f>
        <v>0.86640938377664001</v>
      </c>
      <c r="L45" s="11">
        <f>'underlying numbers'!L45/'underlying numbers'!J45</f>
        <v>0.65737733355361005</v>
      </c>
      <c r="M45" s="1">
        <v>5042</v>
      </c>
      <c r="N45" s="11">
        <f>'underlying numbers'!N45/'underlying numbers'!M45</f>
        <v>0.88984212614042002</v>
      </c>
      <c r="O45" s="11">
        <f>'underlying numbers'!O45/'underlying numbers'!M45</f>
        <v>0.763525386751289</v>
      </c>
      <c r="P45" s="1">
        <v>4947</v>
      </c>
      <c r="Q45" s="11">
        <f>'underlying numbers'!Q45/'underlying numbers'!P45</f>
        <v>0.87831010000000009</v>
      </c>
      <c r="R45" s="11">
        <f>'underlying numbers'!R45/'underlying numbers'!P45</f>
        <v>0.75641810000000009</v>
      </c>
      <c r="S45" s="1">
        <v>5113</v>
      </c>
      <c r="T45" s="11">
        <f>'underlying numbers'!T45/'underlying numbers'!S45</f>
        <v>0.88988849999999997</v>
      </c>
      <c r="U45" s="11">
        <f>'underlying numbers'!U45/'underlying numbers'!S45</f>
        <v>0.77449639999999997</v>
      </c>
      <c r="V45" s="1">
        <v>5218</v>
      </c>
      <c r="W45" s="11">
        <f>'underlying numbers'!W45/'underlying numbers'!V45</f>
        <v>0.92698359999999991</v>
      </c>
      <c r="X45" s="11">
        <f>'underlying numbers'!X45/'underlying numbers'!V45</f>
        <v>0.84994250000000005</v>
      </c>
      <c r="Y45" s="1">
        <v>5245</v>
      </c>
      <c r="Z45" s="11">
        <f>'underlying numbers'!Z45/'underlying numbers'!Y45</f>
        <v>0.92659680000000011</v>
      </c>
      <c r="AA45" s="11">
        <f>'underlying numbers'!AA45/'underlying numbers'!Y45</f>
        <v>0.85586269999999987</v>
      </c>
      <c r="AB45" s="1">
        <v>5390</v>
      </c>
      <c r="AC45" s="11">
        <f>'underlying numbers'!AC45/'underlying numbers'!AB45</f>
        <v>0.92615959999999997</v>
      </c>
      <c r="AD45" s="11">
        <f>'underlying numbers'!AD45/'underlying numbers'!AB45</f>
        <v>0.84415589999999996</v>
      </c>
      <c r="AE45" s="1">
        <v>5637</v>
      </c>
      <c r="AF45" s="11">
        <f>'underlying numbers'!AF45/'underlying numbers'!AE45</f>
        <v>0.94039379999999984</v>
      </c>
      <c r="AG45" s="11">
        <f>'underlying numbers'!AG45/'underlying numbers'!AE45</f>
        <v>0.85346820000000001</v>
      </c>
    </row>
    <row r="46" spans="1:33" x14ac:dyDescent="0.25">
      <c r="A46" t="s">
        <v>114</v>
      </c>
      <c r="B46" t="s">
        <v>115</v>
      </c>
      <c r="C46" t="s">
        <v>111</v>
      </c>
      <c r="D46" s="1">
        <v>7456</v>
      </c>
      <c r="E46" s="11">
        <f>'underlying numbers'!E46/'underlying numbers'!D46</f>
        <v>0.92408342274678101</v>
      </c>
      <c r="F46" s="11">
        <f>'underlying numbers'!F46/'underlying numbers'!D46</f>
        <v>0.799541845493562</v>
      </c>
      <c r="G46" s="1">
        <v>7215</v>
      </c>
      <c r="H46" s="11">
        <f>'underlying numbers'!H46/'underlying numbers'!G46</f>
        <v>0.92433929313929286</v>
      </c>
      <c r="I46" s="11">
        <f>'underlying numbers'!I46/'underlying numbers'!G46</f>
        <v>0.80513568953568904</v>
      </c>
      <c r="J46" s="1">
        <v>7694</v>
      </c>
      <c r="K46" s="11">
        <f>'underlying numbers'!K46/'underlying numbers'!J46</f>
        <v>0.89030582271900205</v>
      </c>
      <c r="L46" s="11">
        <f>'underlying numbers'!L46/'underlying numbers'!J46</f>
        <v>0.75404406030673299</v>
      </c>
      <c r="M46" s="1">
        <v>6949</v>
      </c>
      <c r="N46" s="11">
        <f>'underlying numbers'!N46/'underlying numbers'!M46</f>
        <v>0.87726809612893997</v>
      </c>
      <c r="O46" s="11">
        <f>'underlying numbers'!O46/'underlying numbers'!M46</f>
        <v>0.78779953950208703</v>
      </c>
      <c r="P46" s="1">
        <v>6749</v>
      </c>
      <c r="Q46" s="11">
        <f>'underlying numbers'!Q46/'underlying numbers'!P46</f>
        <v>0.87094380000000005</v>
      </c>
      <c r="R46" s="11">
        <f>'underlying numbers'!R46/'underlying numbers'!P46</f>
        <v>0.783968</v>
      </c>
      <c r="S46" s="1">
        <v>6863</v>
      </c>
      <c r="T46" s="11">
        <f>'underlying numbers'!T46/'underlying numbers'!S46</f>
        <v>0.89057269999999999</v>
      </c>
      <c r="U46" s="11">
        <f>'underlying numbers'!U46/'underlying numbers'!S46</f>
        <v>0.80256450000000001</v>
      </c>
      <c r="V46" s="1">
        <v>7290</v>
      </c>
      <c r="W46" s="11">
        <f>'underlying numbers'!W46/'underlying numbers'!V46</f>
        <v>0.89900000000000002</v>
      </c>
      <c r="X46" s="11">
        <f>'underlying numbers'!X46/'underlying numbers'!V46</f>
        <v>0.82200000000000006</v>
      </c>
      <c r="Y46" s="1">
        <v>6738</v>
      </c>
      <c r="Z46" s="11">
        <f>'underlying numbers'!Z46/'underlying numbers'!Y46</f>
        <v>0.91896710000000004</v>
      </c>
      <c r="AA46" s="11">
        <f>'underlying numbers'!AA46/'underlying numbers'!Y46</f>
        <v>0.88735529999999996</v>
      </c>
      <c r="AB46" s="1">
        <v>7511</v>
      </c>
      <c r="AC46" s="11">
        <f>'underlying numbers'!AC46/'underlying numbers'!AB46</f>
        <v>0.90813480000000002</v>
      </c>
      <c r="AD46" s="11">
        <f>'underlying numbers'!AD46/'underlying numbers'!AB46</f>
        <v>0.84822260000000005</v>
      </c>
      <c r="AE46" s="1">
        <v>7562</v>
      </c>
      <c r="AF46" s="11">
        <f>'underlying numbers'!AF46/'underlying numbers'!AE46</f>
        <v>0.92078819999999995</v>
      </c>
      <c r="AG46" s="11">
        <f>'underlying numbers'!AG46/'underlying numbers'!AE46</f>
        <v>0.85268450000000007</v>
      </c>
    </row>
    <row r="47" spans="1:33" x14ac:dyDescent="0.25">
      <c r="A47" t="s">
        <v>116</v>
      </c>
      <c r="B47" t="s">
        <v>117</v>
      </c>
      <c r="C47" t="s">
        <v>111</v>
      </c>
      <c r="D47" s="1">
        <v>1450</v>
      </c>
      <c r="E47" s="11">
        <f>'underlying numbers'!E47/'underlying numbers'!D47</f>
        <v>0.89800000000000013</v>
      </c>
      <c r="F47" s="11">
        <f>'underlying numbers'!F47/'underlying numbers'!D47</f>
        <v>0.74</v>
      </c>
      <c r="G47" s="1">
        <v>1504</v>
      </c>
      <c r="H47" s="11">
        <f>'underlying numbers'!H47/'underlying numbers'!G47</f>
        <v>0.91800000000000004</v>
      </c>
      <c r="I47" s="11">
        <f>'underlying numbers'!I47/'underlying numbers'!G47</f>
        <v>0.78</v>
      </c>
      <c r="J47" s="1">
        <v>1403</v>
      </c>
      <c r="K47" s="11">
        <f>'underlying numbers'!K47/'underlying numbers'!J47</f>
        <v>0.88400000000000001</v>
      </c>
      <c r="L47" s="11">
        <f>'underlying numbers'!L47/'underlying numbers'!J47</f>
        <v>0.746</v>
      </c>
      <c r="M47" s="1">
        <v>1268</v>
      </c>
      <c r="N47" s="11">
        <f>'underlying numbers'!N47/'underlying numbers'!M47</f>
        <v>0.89700000000000002</v>
      </c>
      <c r="O47" s="11">
        <f>'underlying numbers'!O47/'underlying numbers'!M47</f>
        <v>0.79900000000000004</v>
      </c>
      <c r="P47" s="1">
        <v>1233</v>
      </c>
      <c r="Q47" s="11">
        <f>'underlying numbers'!Q47/'underlying numbers'!P47</f>
        <v>0.87104619999999988</v>
      </c>
      <c r="R47" s="11">
        <f>'underlying numbers'!R47/'underlying numbers'!P47</f>
        <v>0.77372269999999999</v>
      </c>
      <c r="S47" s="1">
        <v>1325</v>
      </c>
      <c r="T47" s="11">
        <f>'underlying numbers'!T47/'underlying numbers'!S47</f>
        <v>0.88905659999999997</v>
      </c>
      <c r="U47" s="11">
        <f>'underlying numbers'!U47/'underlying numbers'!S47</f>
        <v>0.79018870000000019</v>
      </c>
      <c r="V47" s="1">
        <v>1395</v>
      </c>
      <c r="W47" s="11">
        <f>'underlying numbers'!W47/'underlying numbers'!V47</f>
        <v>0.92043009999999992</v>
      </c>
      <c r="X47" s="11">
        <f>'underlying numbers'!X47/'underlying numbers'!V47</f>
        <v>0.83082440000000013</v>
      </c>
      <c r="Y47" s="1">
        <v>1187</v>
      </c>
      <c r="Z47" s="11">
        <f>'underlying numbers'!Z47/'underlying numbers'!Y47</f>
        <v>0.93850040000000023</v>
      </c>
      <c r="AA47" s="11">
        <f>'underlying numbers'!AA47/'underlying numbers'!Y47</f>
        <v>0.93765789999999982</v>
      </c>
      <c r="AB47" s="1">
        <v>1393</v>
      </c>
      <c r="AC47" s="11">
        <f>'underlying numbers'!AC47/'underlying numbers'!AB47</f>
        <v>0.90882990000000019</v>
      </c>
      <c r="AD47" s="11">
        <f>'underlying numbers'!AD47/'underlying numbers'!AB47</f>
        <v>0.833453</v>
      </c>
      <c r="AE47" s="1">
        <v>1461</v>
      </c>
      <c r="AF47" s="11">
        <f>'underlying numbers'!AF47/'underlying numbers'!AE47</f>
        <v>0.93360710000000002</v>
      </c>
      <c r="AG47" s="11">
        <f>'underlying numbers'!AG47/'underlying numbers'!AE47</f>
        <v>0.85078710000000002</v>
      </c>
    </row>
    <row r="48" spans="1:33" s="4" customFormat="1" x14ac:dyDescent="0.25">
      <c r="A48" s="4" t="s">
        <v>441</v>
      </c>
      <c r="B48" s="4" t="s">
        <v>433</v>
      </c>
      <c r="C48" t="s">
        <v>111</v>
      </c>
      <c r="D48" s="5">
        <f t="shared" ref="D48:AE48" si="7">SUM(D44:D47)</f>
        <v>17208</v>
      </c>
      <c r="E48" s="11">
        <f>'underlying numbers'!E48/'underlying numbers'!D48</f>
        <v>0.92701185495118521</v>
      </c>
      <c r="F48" s="11">
        <f>'underlying numbers'!F48/'underlying numbers'!D48</f>
        <v>0.79262110646211059</v>
      </c>
      <c r="G48" s="5">
        <f t="shared" si="7"/>
        <v>17066</v>
      </c>
      <c r="H48" s="11">
        <f>'underlying numbers'!H48/'underlying numbers'!G48</f>
        <v>0.92940032813781792</v>
      </c>
      <c r="I48" s="11">
        <f>'underlying numbers'!I48/'underlying numbers'!G48</f>
        <v>0.80285198640571886</v>
      </c>
      <c r="J48" s="5">
        <f t="shared" si="7"/>
        <v>17836</v>
      </c>
      <c r="K48" s="11">
        <f>'underlying numbers'!K48/'underlying numbers'!J48</f>
        <v>0.89129204978694787</v>
      </c>
      <c r="L48" s="11">
        <f>'underlying numbers'!L48/'underlying numbers'!J48</f>
        <v>0.73535714285714315</v>
      </c>
      <c r="M48" s="5">
        <f t="shared" si="7"/>
        <v>15872</v>
      </c>
      <c r="N48" s="11">
        <f>'underlying numbers'!N48/'underlying numbers'!M48</f>
        <v>0.89283707157258074</v>
      </c>
      <c r="O48" s="11">
        <f>'underlying numbers'!O48/'underlying numbers'!M48</f>
        <v>0.79221106350806447</v>
      </c>
      <c r="P48" s="5">
        <f t="shared" si="7"/>
        <v>15475</v>
      </c>
      <c r="Q48" s="11">
        <f>'underlying numbers'!Q48/'underlying numbers'!P48</f>
        <v>0.88226170615185795</v>
      </c>
      <c r="R48" s="11">
        <f>'underlying numbers'!R48/'underlying numbers'!P48</f>
        <v>0.78520196471728598</v>
      </c>
      <c r="S48" s="5">
        <f t="shared" si="7"/>
        <v>15986</v>
      </c>
      <c r="T48" s="11">
        <f>'underlying numbers'!T48/'underlying numbers'!S48</f>
        <v>0.89753536235456022</v>
      </c>
      <c r="U48" s="11">
        <f>'underlying numbers'!U48/'underlying numbers'!S48</f>
        <v>0.79400727675466043</v>
      </c>
      <c r="V48" s="5">
        <f t="shared" si="7"/>
        <v>16715</v>
      </c>
      <c r="W48" s="11">
        <f>'underlying numbers'!W48/'underlying numbers'!V48</f>
        <v>0.91796053678133416</v>
      </c>
      <c r="X48" s="11">
        <f>'underlying numbers'!X48/'underlying numbers'!V48</f>
        <v>0.8399270018905175</v>
      </c>
      <c r="Y48" s="5">
        <f t="shared" si="7"/>
        <v>15682</v>
      </c>
      <c r="Z48" s="11">
        <f>'underlying numbers'!Z48/'underlying numbers'!Y48</f>
        <v>0.92921823687029725</v>
      </c>
      <c r="AA48" s="11">
        <f>'underlying numbers'!AA48/'underlying numbers'!Y48</f>
        <v>0.88477234405050365</v>
      </c>
      <c r="AB48" s="5">
        <f t="shared" si="7"/>
        <v>17121</v>
      </c>
      <c r="AC48" s="11">
        <f>'underlying numbers'!AC48/'underlying numbers'!AB48</f>
        <v>0.92015658566088432</v>
      </c>
      <c r="AD48" s="11">
        <f>'underlying numbers'!AD48/'underlying numbers'!AB48</f>
        <v>0.84983356093102058</v>
      </c>
      <c r="AE48" s="5">
        <f t="shared" si="7"/>
        <v>17747</v>
      </c>
      <c r="AF48" s="11">
        <f>'underlying numbers'!AF48/'underlying numbers'!AE48</f>
        <v>0.93396069309179008</v>
      </c>
      <c r="AG48" s="11">
        <f>'underlying numbers'!AG48/'underlying numbers'!AE48</f>
        <v>0.85766610414717981</v>
      </c>
    </row>
    <row r="49" spans="1:33" x14ac:dyDescent="0.25">
      <c r="A49" t="s">
        <v>118</v>
      </c>
      <c r="B49" t="s">
        <v>119</v>
      </c>
      <c r="C49" t="s">
        <v>120</v>
      </c>
      <c r="D49" s="3">
        <v>1099</v>
      </c>
      <c r="E49" s="11">
        <f>'underlying numbers'!E49/'underlying numbers'!D49</f>
        <v>0.93357597816196547</v>
      </c>
      <c r="F49" s="11">
        <f>'underlying numbers'!F49/'underlying numbers'!D49</f>
        <v>0.80436760691537756</v>
      </c>
      <c r="G49" s="3">
        <v>1099</v>
      </c>
      <c r="H49" s="11">
        <f>'underlying numbers'!H49/'underlying numbers'!G49</f>
        <v>0.92993630573248409</v>
      </c>
      <c r="I49" s="11">
        <f>'underlying numbers'!I49/'underlying numbers'!G49</f>
        <v>0.80982711555959963</v>
      </c>
      <c r="J49" s="1">
        <v>1094</v>
      </c>
      <c r="K49" s="11">
        <f>'underlying numbers'!K49/'underlying numbers'!J49</f>
        <v>0.93699999999999994</v>
      </c>
      <c r="L49" s="11">
        <f>'underlying numbers'!L49/'underlying numbers'!J49</f>
        <v>0.80300000000000005</v>
      </c>
      <c r="M49" s="1">
        <v>1069</v>
      </c>
      <c r="N49" s="11">
        <f>'underlying numbers'!N49/'underlying numbers'!M49</f>
        <v>0.92200000000000004</v>
      </c>
      <c r="O49" s="11">
        <f>'underlying numbers'!O49/'underlying numbers'!M49</f>
        <v>0.77200000000000002</v>
      </c>
      <c r="P49" s="1">
        <v>1020</v>
      </c>
      <c r="Q49" s="11">
        <f>'underlying numbers'!Q49/'underlying numbers'!P49</f>
        <v>0.90490199999999998</v>
      </c>
      <c r="R49" s="11">
        <f>'underlying numbers'!R49/'underlying numbers'!P49</f>
        <v>0.78921570000000008</v>
      </c>
      <c r="S49" s="1">
        <v>1012</v>
      </c>
      <c r="T49" s="11">
        <f>'underlying numbers'!T49/'underlying numbers'!S49</f>
        <v>0.91798419999999992</v>
      </c>
      <c r="U49" s="11">
        <f>'underlying numbers'!U49/'underlying numbers'!S49</f>
        <v>0.81126480000000001</v>
      </c>
      <c r="V49" s="1">
        <v>1043</v>
      </c>
      <c r="W49" s="11">
        <f>'underlying numbers'!W49/'underlying numbers'!V49</f>
        <v>0.93384469999999997</v>
      </c>
      <c r="X49" s="11">
        <f>'underlying numbers'!X49/'underlying numbers'!V49</f>
        <v>0.81783320000000004</v>
      </c>
      <c r="Y49" s="1">
        <v>1089</v>
      </c>
      <c r="Z49" s="11">
        <f>'underlying numbers'!Z49/'underlying numbers'!Y49</f>
        <v>0.95224980000000004</v>
      </c>
      <c r="AA49" s="11">
        <f>'underlying numbers'!AA49/'underlying numbers'!Y49</f>
        <v>0.84848489999999999</v>
      </c>
      <c r="AB49" s="1">
        <v>1157</v>
      </c>
      <c r="AC49" s="11">
        <f>'underlying numbers'!AC49/'underlying numbers'!AB49</f>
        <v>0.95332759999999994</v>
      </c>
      <c r="AD49" s="11">
        <f>'underlying numbers'!AD49/'underlying numbers'!AB49</f>
        <v>0.87208299999999994</v>
      </c>
      <c r="AE49" s="1">
        <v>1099</v>
      </c>
      <c r="AF49" s="11">
        <f>'underlying numbers'!AF49/'underlying numbers'!AE49</f>
        <v>0.94449499999999986</v>
      </c>
      <c r="AG49" s="11">
        <f>'underlying numbers'!AG49/'underlying numbers'!AE49</f>
        <v>0.86806190000000005</v>
      </c>
    </row>
    <row r="50" spans="1:33" x14ac:dyDescent="0.25">
      <c r="A50" t="s">
        <v>121</v>
      </c>
      <c r="B50" t="s">
        <v>122</v>
      </c>
      <c r="C50" t="s">
        <v>120</v>
      </c>
      <c r="D50" s="3">
        <v>2242</v>
      </c>
      <c r="E50" s="11">
        <f>'underlying numbers'!E50/'underlying numbers'!D50</f>
        <v>0.93398751115075829</v>
      </c>
      <c r="F50" s="11">
        <f>'underlying numbers'!F50/'underlying numbers'!D50</f>
        <v>0.80240856378233716</v>
      </c>
      <c r="G50" s="3">
        <v>2242</v>
      </c>
      <c r="H50" s="11">
        <f>'underlying numbers'!H50/'underlying numbers'!G50</f>
        <v>0.92551293487957176</v>
      </c>
      <c r="I50" s="11">
        <f>'underlying numbers'!I50/'underlying numbers'!G50</f>
        <v>0.79794826048171275</v>
      </c>
      <c r="J50" s="1">
        <v>2106</v>
      </c>
      <c r="K50" s="11">
        <f>'underlying numbers'!K50/'underlying numbers'!J50</f>
        <v>0.94599999999999995</v>
      </c>
      <c r="L50" s="11">
        <f>'underlying numbers'!L50/'underlying numbers'!J50</f>
        <v>0.81399999999999995</v>
      </c>
      <c r="M50" s="1">
        <v>1997</v>
      </c>
      <c r="N50" s="11">
        <f>'underlying numbers'!N50/'underlying numbers'!M50</f>
        <v>0.93200000000000005</v>
      </c>
      <c r="O50" s="11">
        <f>'underlying numbers'!O50/'underlying numbers'!M50</f>
        <v>0.79900000000000004</v>
      </c>
      <c r="P50" s="1">
        <v>1995</v>
      </c>
      <c r="Q50" s="11">
        <f>'underlying numbers'!Q50/'underlying numbers'!P50</f>
        <v>0.93884709999999993</v>
      </c>
      <c r="R50" s="11">
        <f>'underlying numbers'!R50/'underlying numbers'!P50</f>
        <v>0.82957390000000009</v>
      </c>
      <c r="S50" s="1">
        <v>2085</v>
      </c>
      <c r="T50" s="11">
        <f>'underlying numbers'!T50/'underlying numbers'!S50</f>
        <v>0.93764989999999993</v>
      </c>
      <c r="U50" s="11">
        <f>'underlying numbers'!U50/'underlying numbers'!S50</f>
        <v>0.84172659999999988</v>
      </c>
      <c r="V50" s="1">
        <v>2135</v>
      </c>
      <c r="W50" s="11">
        <f>'underlying numbers'!W50/'underlying numbers'!V50</f>
        <v>0.95503519999999997</v>
      </c>
      <c r="X50" s="11">
        <f>'underlying numbers'!X50/'underlying numbers'!V50</f>
        <v>0.87494150000000004</v>
      </c>
      <c r="Y50" s="1">
        <v>2176</v>
      </c>
      <c r="Z50" s="11">
        <f>'underlying numbers'!Z50/'underlying numbers'!Y50</f>
        <v>0.95496320000000001</v>
      </c>
      <c r="AA50" s="11">
        <f>'underlying numbers'!AA50/'underlying numbers'!Y50</f>
        <v>0.89659929999999999</v>
      </c>
      <c r="AB50" s="1">
        <v>2263</v>
      </c>
      <c r="AC50" s="11">
        <f>'underlying numbers'!AC50/'underlying numbers'!AB50</f>
        <v>0.95581090000000002</v>
      </c>
      <c r="AD50" s="11">
        <f>'underlying numbers'!AD50/'underlying numbers'!AB50</f>
        <v>0.89615549999999999</v>
      </c>
      <c r="AE50" s="1">
        <v>2510</v>
      </c>
      <c r="AF50" s="11">
        <f>'underlying numbers'!AF50/'underlying numbers'!AE50</f>
        <v>0.92908360000000001</v>
      </c>
      <c r="AG50" s="11">
        <f>'underlying numbers'!AG50/'underlying numbers'!AE50</f>
        <v>0.86972110000000002</v>
      </c>
    </row>
    <row r="51" spans="1:33" x14ac:dyDescent="0.25">
      <c r="A51" t="s">
        <v>123</v>
      </c>
      <c r="B51" t="s">
        <v>124</v>
      </c>
      <c r="C51" t="s">
        <v>120</v>
      </c>
      <c r="D51" s="1">
        <v>1151</v>
      </c>
      <c r="E51" s="11">
        <f>'underlying numbers'!E51/'underlying numbers'!D51</f>
        <v>0.94599999999999995</v>
      </c>
      <c r="F51" s="11">
        <f>'underlying numbers'!F51/'underlying numbers'!D51</f>
        <v>0.80700000000000005</v>
      </c>
      <c r="G51" s="1">
        <v>1177</v>
      </c>
      <c r="H51" s="11">
        <f>'underlying numbers'!H51/'underlying numbers'!G51</f>
        <v>0.94100000000000006</v>
      </c>
      <c r="I51" s="11">
        <f>'underlying numbers'!I51/'underlying numbers'!G51</f>
        <v>0.79400000000000004</v>
      </c>
      <c r="J51" s="1">
        <v>1172</v>
      </c>
      <c r="K51" s="11">
        <f>'underlying numbers'!K51/'underlying numbers'!J51</f>
        <v>0.92500000000000016</v>
      </c>
      <c r="L51" s="11">
        <f>'underlying numbers'!L51/'underlying numbers'!J51</f>
        <v>0.80100000000000005</v>
      </c>
      <c r="M51" s="1">
        <v>1093</v>
      </c>
      <c r="N51" s="11">
        <f>'underlying numbers'!N51/'underlying numbers'!M51</f>
        <v>0.90900000000000003</v>
      </c>
      <c r="O51" s="11">
        <f>'underlying numbers'!O51/'underlying numbers'!M51</f>
        <v>0.76500000000000001</v>
      </c>
      <c r="P51" s="1">
        <v>1039</v>
      </c>
      <c r="Q51" s="11">
        <f>'underlying numbers'!Q51/'underlying numbers'!P51</f>
        <v>0.90760350000000001</v>
      </c>
      <c r="R51" s="11">
        <f>'underlying numbers'!R51/'underlying numbers'!P51</f>
        <v>0.80558229999999997</v>
      </c>
      <c r="S51" s="1">
        <v>1211</v>
      </c>
      <c r="T51" s="11">
        <f>'underlying numbers'!T51/'underlying numbers'!S51</f>
        <v>0.93228739999999988</v>
      </c>
      <c r="U51" s="11">
        <f>'underlying numbers'!U51/'underlying numbers'!S51</f>
        <v>0.85466560000000003</v>
      </c>
      <c r="V51" s="1">
        <v>1190</v>
      </c>
      <c r="W51" s="11">
        <f>'underlying numbers'!W51/'underlying numbers'!V51</f>
        <v>0.94705880000000009</v>
      </c>
      <c r="X51" s="11">
        <f>'underlying numbers'!X51/'underlying numbers'!V51</f>
        <v>0.89915970000000001</v>
      </c>
      <c r="Y51" s="1">
        <v>1239</v>
      </c>
      <c r="Z51" s="11">
        <f>'underlying numbers'!Z51/'underlying numbers'!Y51</f>
        <v>0.94188869999999991</v>
      </c>
      <c r="AA51" s="11">
        <f>'underlying numbers'!AA51/'underlying numbers'!Y51</f>
        <v>0.90234059999999994</v>
      </c>
      <c r="AB51" s="1">
        <v>1187</v>
      </c>
      <c r="AC51" s="11">
        <f>'underlying numbers'!AC51/'underlying numbers'!AB51</f>
        <v>0.96040440000000016</v>
      </c>
      <c r="AD51" s="11">
        <f>'underlying numbers'!AD51/'underlying numbers'!AB51</f>
        <v>0.8593092</v>
      </c>
      <c r="AE51" s="1">
        <v>1178</v>
      </c>
      <c r="AF51" s="11">
        <f>'underlying numbers'!AF51/'underlying numbers'!AE51</f>
        <v>0.95076400000000005</v>
      </c>
      <c r="AG51" s="11">
        <f>'underlying numbers'!AG51/'underlying numbers'!AE51</f>
        <v>0.8887946000000001</v>
      </c>
    </row>
    <row r="52" spans="1:33" x14ac:dyDescent="0.25">
      <c r="A52" t="s">
        <v>125</v>
      </c>
      <c r="B52" t="s">
        <v>126</v>
      </c>
      <c r="C52" t="s">
        <v>120</v>
      </c>
      <c r="D52" s="1">
        <v>3538</v>
      </c>
      <c r="E52" s="11">
        <f>'underlying numbers'!E52/'underlying numbers'!D52</f>
        <v>0.90100000000000013</v>
      </c>
      <c r="F52" s="11">
        <f>'underlying numbers'!F52/'underlying numbers'!D52</f>
        <v>0.77800000000000014</v>
      </c>
      <c r="G52" s="1">
        <v>3359</v>
      </c>
      <c r="H52" s="11">
        <f>'underlying numbers'!H52/'underlying numbers'!G52</f>
        <v>0.88400000000000012</v>
      </c>
      <c r="I52" s="11">
        <f>'underlying numbers'!I52/'underlying numbers'!G52</f>
        <v>0.76500000000000001</v>
      </c>
      <c r="J52" s="1">
        <v>3403</v>
      </c>
      <c r="K52" s="11">
        <f>'underlying numbers'!K52/'underlying numbers'!J52</f>
        <v>0.87</v>
      </c>
      <c r="L52" s="11">
        <f>'underlying numbers'!L52/'underlying numbers'!J52</f>
        <v>0.77500000000000013</v>
      </c>
      <c r="M52" s="1">
        <v>3244</v>
      </c>
      <c r="N52" s="11">
        <f>'underlying numbers'!N52/'underlying numbers'!M52</f>
        <v>0.8600000000000001</v>
      </c>
      <c r="O52" s="11">
        <f>'underlying numbers'!O52/'underlying numbers'!M52</f>
        <v>0.75900000000000001</v>
      </c>
      <c r="P52" s="1">
        <v>3053</v>
      </c>
      <c r="Q52" s="11">
        <f>'underlying numbers'!Q52/'underlying numbers'!P52</f>
        <v>0.89944310000000005</v>
      </c>
      <c r="R52" s="11">
        <f>'underlying numbers'!R52/'underlying numbers'!P52</f>
        <v>0.8159187</v>
      </c>
      <c r="S52" s="1">
        <v>3000</v>
      </c>
      <c r="T52" s="11">
        <f>'underlying numbers'!T52/'underlying numbers'!S52</f>
        <v>0.90600000000000014</v>
      </c>
      <c r="U52" s="11">
        <f>'underlying numbers'!U52/'underlying numbers'!S52</f>
        <v>0.84133330000000006</v>
      </c>
      <c r="V52" s="1">
        <v>1848</v>
      </c>
      <c r="W52" s="11">
        <f>'underlying numbers'!W52/'underlying numbers'!V52</f>
        <v>0.89339830000000009</v>
      </c>
      <c r="X52" s="11">
        <f>'underlying numbers'!X52/'underlying numbers'!V52</f>
        <v>0.83225110000000002</v>
      </c>
      <c r="Y52" s="1">
        <v>1872</v>
      </c>
      <c r="Z52" s="11">
        <f>'underlying numbers'!Z52/'underlying numbers'!Y52</f>
        <v>0.9337607</v>
      </c>
      <c r="AA52" s="11">
        <f>'underlying numbers'!AA52/'underlying numbers'!Y52</f>
        <v>0.87393169999999998</v>
      </c>
      <c r="AB52" s="1">
        <v>1881</v>
      </c>
      <c r="AC52" s="11">
        <f>'underlying numbers'!AC52/'underlying numbers'!AB52</f>
        <v>0.92663480000000009</v>
      </c>
      <c r="AD52" s="11">
        <f>'underlying numbers'!AD52/'underlying numbers'!AB52</f>
        <v>0.87985120000000006</v>
      </c>
      <c r="AE52" s="1">
        <v>1918</v>
      </c>
      <c r="AF52" s="11">
        <f>'underlying numbers'!AF52/'underlying numbers'!AE52</f>
        <v>0.93169970000000002</v>
      </c>
      <c r="AG52" s="11">
        <f>'underlying numbers'!AG52/'underlying numbers'!AE52</f>
        <v>0.8847758</v>
      </c>
    </row>
    <row r="53" spans="1:33" x14ac:dyDescent="0.25">
      <c r="A53" t="s">
        <v>127</v>
      </c>
      <c r="B53" t="s">
        <v>128</v>
      </c>
      <c r="C53" t="s">
        <v>120</v>
      </c>
      <c r="D53" s="1">
        <v>4960</v>
      </c>
      <c r="E53" s="11">
        <f>'underlying numbers'!E53/'underlying numbers'!D53</f>
        <v>0.94313971774193495</v>
      </c>
      <c r="F53" s="11">
        <f>'underlying numbers'!F53/'underlying numbers'!D53</f>
        <v>0.85084112903225795</v>
      </c>
      <c r="G53" s="1">
        <v>4827</v>
      </c>
      <c r="H53" s="11">
        <f>'underlying numbers'!H53/'underlying numbers'!G53</f>
        <v>0.95594240729231406</v>
      </c>
      <c r="I53" s="11">
        <f>'underlying numbers'!I53/'underlying numbers'!G53</f>
        <v>0.86500227884814607</v>
      </c>
      <c r="J53" s="1">
        <v>5369</v>
      </c>
      <c r="K53" s="11">
        <f>'underlying numbers'!K53/'underlying numbers'!J53</f>
        <v>0.94117489290370604</v>
      </c>
      <c r="L53" s="11">
        <f>'underlying numbers'!L53/'underlying numbers'!J53</f>
        <v>0.83987520953622696</v>
      </c>
      <c r="M53" s="1">
        <v>5090</v>
      </c>
      <c r="N53" s="11">
        <f>'underlying numbers'!N53/'underlying numbers'!M53</f>
        <v>0.92110943025540293</v>
      </c>
      <c r="O53" s="11">
        <f>'underlying numbers'!O53/'underlying numbers'!M53</f>
        <v>0.84131394891944999</v>
      </c>
      <c r="P53" s="1">
        <v>4912</v>
      </c>
      <c r="Q53" s="11">
        <f>'underlying numbers'!Q53/'underlying numbers'!P53</f>
        <v>0.91307000000000005</v>
      </c>
      <c r="R53" s="11">
        <f>'underlying numbers'!R53/'underlying numbers'!P53</f>
        <v>0.84446250000000012</v>
      </c>
      <c r="S53" s="1">
        <v>4937</v>
      </c>
      <c r="T53" s="11">
        <f>'underlying numbers'!T53/'underlying numbers'!S53</f>
        <v>0.92404300000000006</v>
      </c>
      <c r="U53" s="11">
        <f>'underlying numbers'!U53/'underlying numbers'!S53</f>
        <v>0.86712580000000006</v>
      </c>
      <c r="V53" s="1">
        <v>5340</v>
      </c>
      <c r="W53" s="11">
        <f>'underlying numbers'!W53/'underlying numbers'!V53</f>
        <v>0.94026220000000005</v>
      </c>
      <c r="X53" s="11">
        <f>'underlying numbers'!X53/'underlying numbers'!V53</f>
        <v>0.88239699999999988</v>
      </c>
      <c r="Y53" s="1">
        <v>5436</v>
      </c>
      <c r="Z53" s="11">
        <f>'underlying numbers'!Z53/'underlying numbers'!Y53</f>
        <v>0.951067</v>
      </c>
      <c r="AA53" s="11">
        <f>'underlying numbers'!AA53/'underlying numbers'!Y53</f>
        <v>0.92991170000000001</v>
      </c>
      <c r="AB53" s="6">
        <v>5188</v>
      </c>
      <c r="AC53" s="11">
        <f>'underlying numbers'!AC53/'underlying numbers'!AB53</f>
        <v>0.94140323824209715</v>
      </c>
      <c r="AD53" s="11">
        <f>'underlying numbers'!AD53/'underlying numbers'!AB53</f>
        <v>0.90728604471858132</v>
      </c>
      <c r="AE53" s="2">
        <v>5644</v>
      </c>
      <c r="AF53" s="11">
        <f>'underlying numbers'!AF53/'underlying numbers'!AE53</f>
        <v>0.95960310000000015</v>
      </c>
      <c r="AG53" s="11">
        <f>'underlying numbers'!AG53/'underlying numbers'!AE53</f>
        <v>0.91938340000000007</v>
      </c>
    </row>
    <row r="54" spans="1:33" x14ac:dyDescent="0.25">
      <c r="A54" t="s">
        <v>129</v>
      </c>
      <c r="B54" t="s">
        <v>130</v>
      </c>
      <c r="C54" t="s">
        <v>120</v>
      </c>
      <c r="D54" s="3">
        <v>1559</v>
      </c>
      <c r="E54" s="11">
        <f>'underlying numbers'!E54/'underlying numbers'!D54</f>
        <v>0.93521488133418862</v>
      </c>
      <c r="F54" s="11">
        <f>'underlying numbers'!F54/'underlying numbers'!D54</f>
        <v>0.87107119948685052</v>
      </c>
      <c r="G54" s="3">
        <v>1559</v>
      </c>
      <c r="H54" s="11">
        <f>'underlying numbers'!H54/'underlying numbers'!G54</f>
        <v>0.92944194996792817</v>
      </c>
      <c r="I54" s="11">
        <f>'underlying numbers'!I54/'underlying numbers'!G54</f>
        <v>0.85888389993585634</v>
      </c>
      <c r="J54" s="3">
        <v>1559</v>
      </c>
      <c r="K54" s="11">
        <f>'underlying numbers'!K54/'underlying numbers'!J54</f>
        <v>0.91853752405388067</v>
      </c>
      <c r="L54" s="11">
        <f>'underlying numbers'!L54/'underlying numbers'!J54</f>
        <v>0.83771648492623474</v>
      </c>
      <c r="M54" s="3">
        <v>1559</v>
      </c>
      <c r="N54" s="11">
        <f>'underlying numbers'!N54/'underlying numbers'!M54</f>
        <v>0.91084028223220015</v>
      </c>
      <c r="O54" s="11">
        <f>'underlying numbers'!O54/'underlying numbers'!M54</f>
        <v>0.82232200128287358</v>
      </c>
      <c r="P54" s="3">
        <v>1559</v>
      </c>
      <c r="Q54" s="11">
        <f>'underlying numbers'!Q54/'underlying numbers'!P54</f>
        <v>0.88261706221937142</v>
      </c>
      <c r="R54" s="11">
        <f>'underlying numbers'!R54/'underlying numbers'!P54</f>
        <v>0.76587556125721612</v>
      </c>
      <c r="S54" s="3">
        <v>1559</v>
      </c>
      <c r="T54" s="11">
        <f>'underlying numbers'!T54/'underlying numbers'!S54</f>
        <v>0.92431045542014112</v>
      </c>
      <c r="U54" s="11">
        <f>'underlying numbers'!U54/'underlying numbers'!S54</f>
        <v>0.84926234765875563</v>
      </c>
      <c r="V54" s="1">
        <v>1429</v>
      </c>
      <c r="W54" s="11">
        <f>'underlying numbers'!W54/'underlying numbers'!V54</f>
        <v>0.89363191042687196</v>
      </c>
      <c r="X54" s="11">
        <f>'underlying numbers'!X54/'underlying numbers'!V54</f>
        <v>0.86074177746675995</v>
      </c>
      <c r="Y54" s="1">
        <v>1471</v>
      </c>
      <c r="Z54" s="11">
        <f>'underlying numbers'!Z54/'underlying numbers'!Y54</f>
        <v>0.93405846363018352</v>
      </c>
      <c r="AA54" s="11">
        <f>'underlying numbers'!AA54/'underlying numbers'!Y54</f>
        <v>0.89870836165873558</v>
      </c>
      <c r="AB54" s="1">
        <v>1499</v>
      </c>
      <c r="AC54" s="11">
        <f>'underlying numbers'!AC54/'underlying numbers'!AB54</f>
        <v>0.95730486991327557</v>
      </c>
      <c r="AD54" s="11">
        <f>'underlying numbers'!AD54/'underlying numbers'!AB54</f>
        <v>0.91927951967978649</v>
      </c>
      <c r="AE54" s="1">
        <v>1489</v>
      </c>
      <c r="AF54" s="11">
        <f>'underlying numbers'!AF54/'underlying numbers'!AE54</f>
        <v>0.95231699126930824</v>
      </c>
      <c r="AG54" s="11">
        <f>'underlying numbers'!AG54/'underlying numbers'!AE54</f>
        <v>0.90866353257219612</v>
      </c>
    </row>
    <row r="55" spans="1:33" s="4" customFormat="1" x14ac:dyDescent="0.25">
      <c r="A55" s="4" t="s">
        <v>442</v>
      </c>
      <c r="B55" s="4" t="s">
        <v>433</v>
      </c>
      <c r="C55" t="s">
        <v>120</v>
      </c>
      <c r="D55" s="5">
        <f>SUM(D49:D54)</f>
        <v>14549</v>
      </c>
      <c r="E55" s="11">
        <f>'underlying numbers'!E55/'underlying numbers'!D55</f>
        <v>0.93013657296034069</v>
      </c>
      <c r="F55" s="11">
        <f>'underlying numbers'!F55/'underlying numbers'!D55</f>
        <v>0.82085318578596478</v>
      </c>
      <c r="G55" s="5">
        <f t="shared" ref="G55:AE55" si="8">SUM(G49:G54)</f>
        <v>14263</v>
      </c>
      <c r="H55" s="11">
        <f>'underlying numbers'!H55/'underlying numbers'!G55</f>
        <v>0.92808294187758533</v>
      </c>
      <c r="I55" s="11">
        <f>'underlying numbers'!I55/'underlying numbers'!G55</f>
        <v>0.82013173946575058</v>
      </c>
      <c r="J55" s="5">
        <f t="shared" si="8"/>
        <v>14703</v>
      </c>
      <c r="K55" s="11">
        <f>'underlying numbers'!K55/'underlying numbers'!J55</f>
        <v>0.92139236890430509</v>
      </c>
      <c r="L55" s="11">
        <f>'underlying numbers'!L55/'underlying numbers'!J55</f>
        <v>0.81508216010338042</v>
      </c>
      <c r="M55" s="5">
        <f t="shared" si="8"/>
        <v>14052</v>
      </c>
      <c r="N55" s="11">
        <f>'underlying numbers'!N55/'underlying numbers'!M55</f>
        <v>0.90653615143751787</v>
      </c>
      <c r="O55" s="11">
        <f>'underlying numbers'!O55/'underlying numbers'!M55</f>
        <v>0.80298178195274694</v>
      </c>
      <c r="P55" s="5">
        <f t="shared" si="8"/>
        <v>13578</v>
      </c>
      <c r="Q55" s="11">
        <f>'underlying numbers'!Q55/'underlying numbers'!P55</f>
        <v>0.90926496282957725</v>
      </c>
      <c r="R55" s="11">
        <f>'underlying numbers'!R55/'underlying numbers'!P55</f>
        <v>0.81970831825747537</v>
      </c>
      <c r="S55" s="5">
        <f t="shared" si="8"/>
        <v>13804</v>
      </c>
      <c r="T55" s="11">
        <f>'underlying numbers'!T55/'underlying numbers'!S55</f>
        <v>0.92248626371341647</v>
      </c>
      <c r="U55" s="11">
        <f>'underlying numbers'!U55/'underlying numbers'!S55</f>
        <v>0.85047811900898296</v>
      </c>
      <c r="V55" s="5">
        <f t="shared" si="8"/>
        <v>12985</v>
      </c>
      <c r="W55" s="11">
        <f>'underlying numbers'!W55/'underlying numbers'!V55</f>
        <v>0.93099733172891797</v>
      </c>
      <c r="X55" s="11">
        <f>'underlying numbers'!X55/'underlying numbers'!V55</f>
        <v>0.86800155455525607</v>
      </c>
      <c r="Y55" s="5">
        <f t="shared" si="8"/>
        <v>13283</v>
      </c>
      <c r="Z55" s="11">
        <f>'underlying numbers'!Z55/'underlying numbers'!Y55</f>
        <v>0.94662352609350298</v>
      </c>
      <c r="AA55" s="11">
        <f>'underlying numbers'!AA55/'underlying numbers'!Y55</f>
        <v>0.90386210042159143</v>
      </c>
      <c r="AB55" s="5">
        <f t="shared" si="8"/>
        <v>13175</v>
      </c>
      <c r="AC55" s="11">
        <f>'underlying numbers'!AC55/'underlying numbers'!AB55</f>
        <v>0.94633777468690694</v>
      </c>
      <c r="AD55" s="11">
        <f>'underlying numbers'!AD55/'underlying numbers'!AB55</f>
        <v>0.89540797382163184</v>
      </c>
      <c r="AE55" s="5">
        <f t="shared" si="8"/>
        <v>13838</v>
      </c>
      <c r="AF55" s="11">
        <f>'underlying numbers'!AF55/'underlying numbers'!AE55</f>
        <v>0.94746348850990025</v>
      </c>
      <c r="AG55" s="11">
        <f>'underlying numbers'!AG55/'underlying numbers'!AE55</f>
        <v>0.89774533327793027</v>
      </c>
    </row>
    <row r="56" spans="1:33" x14ac:dyDescent="0.25">
      <c r="A56" t="s">
        <v>131</v>
      </c>
      <c r="B56" t="s">
        <v>132</v>
      </c>
      <c r="C56" t="s">
        <v>133</v>
      </c>
      <c r="D56" s="1">
        <v>2308</v>
      </c>
      <c r="E56" s="11">
        <f>'underlying numbers'!E56/'underlying numbers'!D56</f>
        <v>0.96598353552859595</v>
      </c>
      <c r="F56" s="11">
        <f>'underlying numbers'!F56/'underlying numbers'!D56</f>
        <v>0.90279506065857895</v>
      </c>
      <c r="G56" s="1">
        <v>2434</v>
      </c>
      <c r="H56" s="11">
        <f>'underlying numbers'!H56/'underlying numbers'!G56</f>
        <v>0.94159613804437092</v>
      </c>
      <c r="I56" s="11">
        <f>'underlying numbers'!I56/'underlying numbers'!G56</f>
        <v>0.86238455217748589</v>
      </c>
      <c r="J56" s="1">
        <v>2638</v>
      </c>
      <c r="K56" s="11">
        <f>'underlying numbers'!K56/'underlying numbers'!J56</f>
        <v>0.92980553449583003</v>
      </c>
      <c r="L56" s="11">
        <f>'underlying numbers'!L56/'underlying numbers'!J56</f>
        <v>0.83479492039423797</v>
      </c>
      <c r="M56" s="1">
        <v>2449</v>
      </c>
      <c r="N56" s="11">
        <f>'underlying numbers'!N56/'underlying numbers'!M56</f>
        <v>0.91797835851367904</v>
      </c>
      <c r="O56" s="11">
        <f>'underlying numbers'!O56/'underlying numbers'!M56</f>
        <v>0.853374030216415</v>
      </c>
      <c r="P56" s="1">
        <v>2455</v>
      </c>
      <c r="Q56" s="11">
        <f>'underlying numbers'!Q56/'underlying numbers'!P56</f>
        <v>0.90305499999999994</v>
      </c>
      <c r="R56" s="11">
        <f>'underlying numbers'!R56/'underlying numbers'!P56</f>
        <v>0.83869650000000007</v>
      </c>
      <c r="S56" s="1">
        <v>2501</v>
      </c>
      <c r="T56" s="11">
        <f>'underlying numbers'!T56/'underlying numbers'!S56</f>
        <v>0.90123950000000008</v>
      </c>
      <c r="U56" s="11">
        <f>'underlying numbers'!U56/'underlying numbers'!S56</f>
        <v>0.79408230000000002</v>
      </c>
      <c r="V56" s="1">
        <v>2211</v>
      </c>
      <c r="W56" s="11">
        <f>'underlying numbers'!W56/'underlying numbers'!V56</f>
        <v>0.91904110000000006</v>
      </c>
      <c r="X56" s="11">
        <f>'underlying numbers'!X56/'underlying numbers'!V56</f>
        <v>0.8349164</v>
      </c>
      <c r="Y56" s="1">
        <v>2444</v>
      </c>
      <c r="Z56" s="11">
        <f>'underlying numbers'!Z56/'underlying numbers'!Y56</f>
        <v>0.91039279999999989</v>
      </c>
      <c r="AA56" s="11">
        <f>'underlying numbers'!AA56/'underlying numbers'!Y56</f>
        <v>0.81014719999999996</v>
      </c>
      <c r="AB56" s="1">
        <v>2378</v>
      </c>
      <c r="AC56" s="11">
        <f>'underlying numbers'!AC56/'underlying numbers'!AB56</f>
        <v>0.90916730000000001</v>
      </c>
      <c r="AD56" s="11">
        <f>'underlying numbers'!AD56/'underlying numbers'!AB56</f>
        <v>0.81665270000000012</v>
      </c>
      <c r="AE56" s="1">
        <v>2715</v>
      </c>
      <c r="AF56" s="11">
        <f>'underlying numbers'!AF56/'underlying numbers'!AE56</f>
        <v>0.92228359999999998</v>
      </c>
      <c r="AG56" s="11">
        <f>'underlying numbers'!AG56/'underlying numbers'!AE56</f>
        <v>0.85966849999999984</v>
      </c>
    </row>
    <row r="57" spans="1:33" x14ac:dyDescent="0.25">
      <c r="A57" t="s">
        <v>134</v>
      </c>
      <c r="B57" t="s">
        <v>135</v>
      </c>
      <c r="C57" t="s">
        <v>133</v>
      </c>
      <c r="D57" s="1">
        <v>6092</v>
      </c>
      <c r="E57" s="11">
        <f>'underlying numbers'!E57/'underlying numbers'!D57</f>
        <v>0.898707156927118</v>
      </c>
      <c r="F57" s="11">
        <f>'underlying numbers'!F57/'underlying numbers'!D57</f>
        <v>0.783403315824032</v>
      </c>
      <c r="G57" s="1">
        <v>5154</v>
      </c>
      <c r="H57" s="11">
        <f>'underlying numbers'!H57/'underlying numbers'!G57</f>
        <v>0.90023224679860292</v>
      </c>
      <c r="I57" s="11">
        <f>'underlying numbers'!I57/'underlying numbers'!G57</f>
        <v>0.80237989910748908</v>
      </c>
      <c r="J57" s="1">
        <v>4519</v>
      </c>
      <c r="K57" s="11">
        <f>'underlying numbers'!K57/'underlying numbers'!J57</f>
        <v>0.87649236556760302</v>
      </c>
      <c r="L57" s="11">
        <f>'underlying numbers'!L57/'underlying numbers'!J57</f>
        <v>0.79184244301836704</v>
      </c>
      <c r="M57" s="1">
        <v>4539</v>
      </c>
      <c r="N57" s="11">
        <f>'underlying numbers'!N57/'underlying numbers'!M57</f>
        <v>0.84971381361533405</v>
      </c>
      <c r="O57" s="11">
        <f>'underlying numbers'!O57/'underlying numbers'!M57</f>
        <v>0.80392972020268805</v>
      </c>
      <c r="P57" s="1">
        <v>5867</v>
      </c>
      <c r="Q57" s="11">
        <f>'underlying numbers'!Q57/'underlying numbers'!P57</f>
        <v>0.81864670000000006</v>
      </c>
      <c r="R57" s="11">
        <f>'underlying numbers'!R57/'underlying numbers'!P57</f>
        <v>0.77364919999999993</v>
      </c>
      <c r="S57" s="1">
        <v>5922</v>
      </c>
      <c r="T57" s="11">
        <f>'underlying numbers'!T57/'underlying numbers'!S57</f>
        <v>0.83687939999999994</v>
      </c>
      <c r="U57" s="11">
        <f>'underlying numbers'!U57/'underlying numbers'!S57</f>
        <v>0.78166160000000018</v>
      </c>
      <c r="V57" s="1">
        <v>6813</v>
      </c>
      <c r="W57" s="11">
        <f>'underlying numbers'!W57/'underlying numbers'!V57</f>
        <v>0.85199999999999987</v>
      </c>
      <c r="X57" s="11">
        <f>'underlying numbers'!X57/'underlying numbers'!V57</f>
        <v>0.79500000000000004</v>
      </c>
      <c r="Y57" s="1">
        <v>6487</v>
      </c>
      <c r="Z57" s="11">
        <f>'underlying numbers'!Z57/'underlying numbers'!Y57</f>
        <v>0.87544319999999998</v>
      </c>
      <c r="AA57" s="11">
        <f>'underlying numbers'!AA57/'underlying numbers'!Y57</f>
        <v>0.84553729999999994</v>
      </c>
      <c r="AB57" s="1">
        <v>6811</v>
      </c>
      <c r="AC57" s="11">
        <f>'underlying numbers'!AC57/'underlying numbers'!AB57</f>
        <v>0.87960660000000002</v>
      </c>
      <c r="AD57" s="11">
        <f>'underlying numbers'!AD57/'underlying numbers'!AB57</f>
        <v>0.8546469000000001</v>
      </c>
      <c r="AE57" s="1">
        <v>7084</v>
      </c>
      <c r="AF57" s="11">
        <f>'underlying numbers'!AF57/'underlying numbers'!AE57</f>
        <v>0.90132699999999999</v>
      </c>
      <c r="AG57" s="11">
        <f>'underlying numbers'!AG57/'underlying numbers'!AE57</f>
        <v>0.85502539999999994</v>
      </c>
    </row>
    <row r="58" spans="1:33" x14ac:dyDescent="0.25">
      <c r="A58" t="s">
        <v>136</v>
      </c>
      <c r="B58" t="s">
        <v>137</v>
      </c>
      <c r="C58" t="s">
        <v>133</v>
      </c>
      <c r="D58" s="1">
        <v>7236</v>
      </c>
      <c r="E58" s="11">
        <f>'underlying numbers'!E58/'underlying numbers'!D58</f>
        <v>0.94492868988391399</v>
      </c>
      <c r="F58" s="11">
        <f>'underlying numbers'!F58/'underlying numbers'!D58</f>
        <v>0.81795080154781596</v>
      </c>
      <c r="G58" s="1">
        <v>7375</v>
      </c>
      <c r="H58" s="11">
        <f>'underlying numbers'!H58/'underlying numbers'!G58</f>
        <v>0.94397166101694896</v>
      </c>
      <c r="I58" s="11">
        <f>'underlying numbers'!I58/'underlying numbers'!G58</f>
        <v>0.84445098305084698</v>
      </c>
      <c r="J58" s="1">
        <v>7047</v>
      </c>
      <c r="K58" s="11">
        <f>'underlying numbers'!K58/'underlying numbers'!J58</f>
        <v>0.92745409394068401</v>
      </c>
      <c r="L58" s="11">
        <f>'underlying numbers'!L58/'underlying numbers'!J58</f>
        <v>0.81885965659145699</v>
      </c>
      <c r="M58" s="1">
        <v>7026</v>
      </c>
      <c r="N58" s="11">
        <f>'underlying numbers'!N58/'underlying numbers'!M58</f>
        <v>0.90504042129234308</v>
      </c>
      <c r="O58" s="11">
        <f>'underlying numbers'!O58/'underlying numbers'!M58</f>
        <v>0.80798405920865402</v>
      </c>
      <c r="P58" s="1">
        <v>6728</v>
      </c>
      <c r="Q58" s="11">
        <f>'underlying numbers'!Q58/'underlying numbers'!P58</f>
        <v>0.8810939000000001</v>
      </c>
      <c r="R58" s="11">
        <f>'underlying numbers'!R58/'underlying numbers'!P58</f>
        <v>0.76144469999999997</v>
      </c>
      <c r="S58" s="1">
        <v>7553</v>
      </c>
      <c r="T58" s="11">
        <f>'underlying numbers'!T58/'underlying numbers'!S58</f>
        <v>0.88176880000000002</v>
      </c>
      <c r="U58" s="11">
        <f>'underlying numbers'!U58/'underlying numbers'!S58</f>
        <v>0.73414540000000006</v>
      </c>
      <c r="V58" s="1">
        <v>7329</v>
      </c>
      <c r="W58" s="11">
        <f>'underlying numbers'!W58/'underlying numbers'!V58</f>
        <v>0.90871880000000005</v>
      </c>
      <c r="X58" s="11">
        <f>'underlying numbers'!X58/'underlying numbers'!V58</f>
        <v>0.79315049999999998</v>
      </c>
      <c r="Y58" s="1">
        <v>7403</v>
      </c>
      <c r="Z58" s="11">
        <f>'underlying numbers'!Z58/'underlying numbers'!Y58</f>
        <v>0.90760509999999994</v>
      </c>
      <c r="AA58" s="11">
        <f>'underlying numbers'!AA58/'underlying numbers'!Y58</f>
        <v>0.8464136000000001</v>
      </c>
      <c r="AB58" s="1">
        <v>7354</v>
      </c>
      <c r="AC58" s="11">
        <f>'underlying numbers'!AC58/'underlying numbers'!AB58</f>
        <v>0.90467770000000003</v>
      </c>
      <c r="AD58" s="11">
        <f>'underlying numbers'!AD58/'underlying numbers'!AB58</f>
        <v>0.8309763</v>
      </c>
      <c r="AE58" s="1">
        <v>7842</v>
      </c>
      <c r="AF58" s="11">
        <f>'underlying numbers'!AF58/'underlying numbers'!AE58</f>
        <v>0.91354249999999992</v>
      </c>
      <c r="AG58" s="11">
        <f>'underlying numbers'!AG58/'underlying numbers'!AE58</f>
        <v>0.84659519999999999</v>
      </c>
    </row>
    <row r="59" spans="1:33" x14ac:dyDescent="0.25">
      <c r="A59" t="s">
        <v>138</v>
      </c>
      <c r="B59" t="s">
        <v>139</v>
      </c>
      <c r="C59" t="s">
        <v>133</v>
      </c>
      <c r="D59" s="1">
        <v>2441</v>
      </c>
      <c r="E59" s="11">
        <f>'underlying numbers'!E59/'underlying numbers'!D59</f>
        <v>0.905078656288406</v>
      </c>
      <c r="F59" s="11">
        <f>'underlying numbers'!F59/'underlying numbers'!D59</f>
        <v>0.81552970094223698</v>
      </c>
      <c r="G59" s="1">
        <v>2434</v>
      </c>
      <c r="H59" s="11">
        <f>'underlying numbers'!H59/'underlying numbers'!G59</f>
        <v>0.89845480690221913</v>
      </c>
      <c r="I59" s="11">
        <f>'underlying numbers'!I59/'underlying numbers'!G59</f>
        <v>0.77895603944124903</v>
      </c>
      <c r="J59" s="1">
        <v>2355</v>
      </c>
      <c r="K59" s="11">
        <f>'underlying numbers'!K59/'underlying numbers'!J59</f>
        <v>0.88889044585987298</v>
      </c>
      <c r="L59" s="11">
        <f>'underlying numbers'!L59/'underlying numbers'!J59</f>
        <v>0.73255541401273905</v>
      </c>
      <c r="M59" s="1">
        <v>2222</v>
      </c>
      <c r="N59" s="11">
        <f>'underlying numbers'!N59/'underlying numbers'!M59</f>
        <v>0.897058505850585</v>
      </c>
      <c r="O59" s="11">
        <f>'underlying numbers'!O59/'underlying numbers'!M59</f>
        <v>0.781490549054905</v>
      </c>
      <c r="P59" s="1">
        <v>2221</v>
      </c>
      <c r="Q59" s="11">
        <f>'underlying numbers'!Q59/'underlying numbers'!P59</f>
        <v>0.89554249999999991</v>
      </c>
      <c r="R59" s="11">
        <f>'underlying numbers'!R59/'underlying numbers'!P59</f>
        <v>0.7595677999999999</v>
      </c>
      <c r="S59" s="1">
        <v>2266</v>
      </c>
      <c r="T59" s="11">
        <f>'underlying numbers'!T59/'underlying numbers'!S59</f>
        <v>0.87687560000000009</v>
      </c>
      <c r="U59" s="11">
        <f>'underlying numbers'!U59/'underlying numbers'!S59</f>
        <v>0.71579870000000001</v>
      </c>
      <c r="V59" s="1">
        <v>2473</v>
      </c>
      <c r="W59" s="11">
        <f>'underlying numbers'!W59/'underlying numbers'!V59</f>
        <v>0.89729079999999994</v>
      </c>
      <c r="X59" s="11">
        <f>'underlying numbers'!X59/'underlying numbers'!V59</f>
        <v>0.78487660000000004</v>
      </c>
      <c r="Y59" s="1">
        <v>2229</v>
      </c>
      <c r="Z59" s="11">
        <f>'underlying numbers'!Z59/'underlying numbers'!Y59</f>
        <v>0.90489009999999992</v>
      </c>
      <c r="AA59" s="11">
        <f>'underlying numbers'!AA59/'underlying numbers'!Y59</f>
        <v>0.82458500000000001</v>
      </c>
      <c r="AB59" s="1">
        <v>2304</v>
      </c>
      <c r="AC59" s="11">
        <f>'underlying numbers'!AC59/'underlying numbers'!AB59</f>
        <v>0.88715280000000007</v>
      </c>
      <c r="AD59" s="11">
        <f>'underlying numbers'!AD59/'underlying numbers'!AB59</f>
        <v>0.80555560000000004</v>
      </c>
      <c r="AE59" s="1">
        <v>2353</v>
      </c>
      <c r="AF59" s="11">
        <f>'underlying numbers'!AF59/'underlying numbers'!AE59</f>
        <v>0.9239269</v>
      </c>
      <c r="AG59" s="11">
        <f>'underlying numbers'!AG59/'underlying numbers'!AE59</f>
        <v>0.8512537</v>
      </c>
    </row>
    <row r="60" spans="1:33" x14ac:dyDescent="0.25">
      <c r="A60" t="s">
        <v>140</v>
      </c>
      <c r="B60" t="s">
        <v>141</v>
      </c>
      <c r="C60" t="s">
        <v>133</v>
      </c>
      <c r="D60" s="1">
        <v>6546</v>
      </c>
      <c r="E60" s="11">
        <f>'underlying numbers'!E60/'underlying numbers'!D60</f>
        <v>0.91034509624198001</v>
      </c>
      <c r="F60" s="11">
        <f>'underlying numbers'!F60/'underlying numbers'!D60</f>
        <v>0.80938680109990813</v>
      </c>
      <c r="G60" s="1">
        <v>6555</v>
      </c>
      <c r="H60" s="11">
        <f>'underlying numbers'!H60/'underlying numbers'!G60</f>
        <v>0.90108436308161699</v>
      </c>
      <c r="I60" s="11">
        <f>'underlying numbers'!I60/'underlying numbers'!G60</f>
        <v>0.74877498093058714</v>
      </c>
      <c r="J60" s="1">
        <v>6429</v>
      </c>
      <c r="K60" s="11">
        <f>'underlying numbers'!K60/'underlying numbers'!J60</f>
        <v>0.89123393995955802</v>
      </c>
      <c r="L60" s="11">
        <f>'underlying numbers'!L60/'underlying numbers'!J60</f>
        <v>0.73780790169544297</v>
      </c>
      <c r="M60" s="1">
        <v>6182</v>
      </c>
      <c r="N60" s="11">
        <f>'underlying numbers'!N60/'underlying numbers'!M60</f>
        <v>0.86544807505661614</v>
      </c>
      <c r="O60" s="11">
        <f>'underlying numbers'!O60/'underlying numbers'!M60</f>
        <v>0.777945972177289</v>
      </c>
      <c r="P60" s="1">
        <v>3773</v>
      </c>
      <c r="Q60" s="11">
        <f>'underlying numbers'!Q60/'underlying numbers'!P60</f>
        <v>0.85131200000000007</v>
      </c>
      <c r="R60" s="11">
        <f>'underlying numbers'!R60/'underlying numbers'!P60</f>
        <v>0.73283860000000001</v>
      </c>
      <c r="S60" s="1">
        <v>6332</v>
      </c>
      <c r="T60" s="11">
        <f>'underlying numbers'!T60/'underlying numbers'!S60</f>
        <v>0.82864810000000011</v>
      </c>
      <c r="U60" s="11">
        <f>'underlying numbers'!U60/'underlying numbers'!S60</f>
        <v>0.71051799999999998</v>
      </c>
      <c r="V60" s="1">
        <v>6698</v>
      </c>
      <c r="W60" s="11">
        <f>'underlying numbers'!W60/'underlying numbers'!V60</f>
        <v>0.87712749999999984</v>
      </c>
      <c r="X60" s="11">
        <f>'underlying numbers'!X60/'underlying numbers'!V60</f>
        <v>0.80023890000000009</v>
      </c>
      <c r="Y60" s="1">
        <v>6837</v>
      </c>
      <c r="Z60" s="11">
        <f>'underlying numbers'!Z60/'underlying numbers'!Y60</f>
        <v>0.89044909999999988</v>
      </c>
      <c r="AA60" s="11">
        <f>'underlying numbers'!AA60/'underlying numbers'!Y60</f>
        <v>0.82872600000000007</v>
      </c>
      <c r="AB60" s="1">
        <v>6879</v>
      </c>
      <c r="AC60" s="11">
        <f>'underlying numbers'!AC60/'underlying numbers'!AB60</f>
        <v>0.89504289999999997</v>
      </c>
      <c r="AD60" s="11">
        <f>'underlying numbers'!AD60/'underlying numbers'!AB60</f>
        <v>0.84605320000000006</v>
      </c>
      <c r="AE60" s="1">
        <v>6776</v>
      </c>
      <c r="AF60" s="11">
        <f>'underlying numbers'!AF60/'underlying numbers'!AE60</f>
        <v>0.92591499999999993</v>
      </c>
      <c r="AG60" s="11">
        <f>'underlying numbers'!AG60/'underlying numbers'!AE60</f>
        <v>0.87470479999999995</v>
      </c>
    </row>
    <row r="61" spans="1:33" s="4" customFormat="1" x14ac:dyDescent="0.25">
      <c r="A61" s="4" t="s">
        <v>443</v>
      </c>
      <c r="B61" s="4" t="s">
        <v>433</v>
      </c>
      <c r="C61" t="s">
        <v>133</v>
      </c>
      <c r="D61" s="5">
        <f>SUM(D56:D60)</f>
        <v>24623</v>
      </c>
      <c r="E61" s="11">
        <f>'underlying numbers'!E61/'underlying numbers'!D61</f>
        <v>0.92232197538886429</v>
      </c>
      <c r="F61" s="11">
        <f>'underlying numbers'!F61/'underlying numbers'!D61</f>
        <v>0.81483937781748761</v>
      </c>
      <c r="G61" s="5">
        <f t="shared" ref="G61:AE61" si="9">SUM(G56:G60)</f>
        <v>23952</v>
      </c>
      <c r="H61" s="11">
        <f>'underlying numbers'!H61/'underlying numbers'!G61</f>
        <v>0.91795591182364722</v>
      </c>
      <c r="I61" s="11">
        <f>'underlying numbers'!I61/'underlying numbers'!G61</f>
        <v>0.80438105377421476</v>
      </c>
      <c r="J61" s="5">
        <f t="shared" si="9"/>
        <v>22988</v>
      </c>
      <c r="K61" s="11">
        <f>'underlying numbers'!K61/'underlying numbers'!J61</f>
        <v>0.90362558726291975</v>
      </c>
      <c r="L61" s="11">
        <f>'underlying numbers'!L61/'underlying numbers'!J61</f>
        <v>0.7838682791021403</v>
      </c>
      <c r="M61" s="5">
        <f t="shared" si="9"/>
        <v>22418</v>
      </c>
      <c r="N61" s="11">
        <f>'underlying numbers'!N61/'underlying numbers'!M61</f>
        <v>0.88354259969667237</v>
      </c>
      <c r="O61" s="11">
        <f>'underlying numbers'!O61/'underlying numbers'!M61</f>
        <v>0.80121241859220282</v>
      </c>
      <c r="P61" s="5">
        <f t="shared" si="9"/>
        <v>21044</v>
      </c>
      <c r="Q61" s="11">
        <f>'underlying numbers'!Q61/'underlying numbers'!P61</f>
        <v>0.86243109872647805</v>
      </c>
      <c r="R61" s="11">
        <f>'underlying numbers'!R61/'underlying numbers'!P61</f>
        <v>0.76853259014921116</v>
      </c>
      <c r="S61" s="5">
        <f t="shared" si="9"/>
        <v>24574</v>
      </c>
      <c r="T61" s="11">
        <f>'underlying numbers'!T61/'underlying numbers'!S61</f>
        <v>0.85879382361438916</v>
      </c>
      <c r="U61" s="11">
        <f>'underlying numbers'!U61/'underlying numbers'!S61</f>
        <v>0.74391632879873038</v>
      </c>
      <c r="V61" s="5">
        <f t="shared" si="9"/>
        <v>25524</v>
      </c>
      <c r="W61" s="11">
        <f>'underlying numbers'!W61/'underlying numbers'!V61</f>
        <v>0.88507585412552892</v>
      </c>
      <c r="X61" s="11">
        <f>'underlying numbers'!X61/'underlying numbers'!V61</f>
        <v>0.79832060644491465</v>
      </c>
      <c r="Y61" s="5">
        <f t="shared" si="9"/>
        <v>25400</v>
      </c>
      <c r="Z61" s="11">
        <f>'underlying numbers'!Z61/'underlying numbers'!Y61</f>
        <v>0.89480319395669272</v>
      </c>
      <c r="AA61" s="11">
        <f>'underlying numbers'!AA61/'underlying numbers'!Y61</f>
        <v>0.83602361140551185</v>
      </c>
      <c r="AB61" s="5">
        <f t="shared" si="9"/>
        <v>25726</v>
      </c>
      <c r="AC61" s="11">
        <f>'underlying numbers'!AC61/'underlying numbers'!AB61</f>
        <v>0.89430927303506169</v>
      </c>
      <c r="AD61" s="11">
        <f>'underlying numbers'!AD61/'underlying numbers'!AB61</f>
        <v>0.83767394588742894</v>
      </c>
      <c r="AE61" s="5">
        <f t="shared" si="9"/>
        <v>26770</v>
      </c>
      <c r="AF61" s="11">
        <f>'underlying numbers'!AF61/'underlying numbers'!AE61</f>
        <v>0.91524096984310788</v>
      </c>
      <c r="AG61" s="11">
        <f>'underlying numbers'!AG61/'underlying numbers'!AE61</f>
        <v>0.85767647181172946</v>
      </c>
    </row>
    <row r="62" spans="1:33" x14ac:dyDescent="0.25">
      <c r="A62" t="s">
        <v>142</v>
      </c>
      <c r="B62" t="s">
        <v>143</v>
      </c>
      <c r="C62" t="s">
        <v>144</v>
      </c>
      <c r="D62" s="1">
        <v>4059</v>
      </c>
      <c r="E62" s="11">
        <f>'underlying numbers'!E62/'underlying numbers'!D62</f>
        <v>0.91614387780241402</v>
      </c>
      <c r="F62" s="11">
        <f>'underlying numbers'!F62/'underlying numbers'!D62</f>
        <v>0.79985316580438504</v>
      </c>
      <c r="G62" s="1">
        <v>3867</v>
      </c>
      <c r="H62" s="11">
        <f>'underlying numbers'!H62/'underlying numbers'!G62</f>
        <v>0.90604499612102396</v>
      </c>
      <c r="I62" s="11">
        <f>'underlying numbers'!I62/'underlying numbers'!G62</f>
        <v>0.77497672614429802</v>
      </c>
      <c r="J62" s="1">
        <v>3811</v>
      </c>
      <c r="K62" s="11">
        <f>'underlying numbers'!K62/'underlying numbers'!J62</f>
        <v>0.87367698766727897</v>
      </c>
      <c r="L62" s="11">
        <f>'underlying numbers'!L62/'underlying numbers'!J62</f>
        <v>0.73503279979008096</v>
      </c>
      <c r="M62" s="1">
        <v>3641</v>
      </c>
      <c r="N62" s="11">
        <f>'underlying numbers'!N62/'underlying numbers'!M62</f>
        <v>0.83236858006042314</v>
      </c>
      <c r="O62" s="11">
        <f>'underlying numbers'!O62/'underlying numbers'!M62</f>
        <v>0.70226586102719002</v>
      </c>
      <c r="P62" s="1">
        <v>3726</v>
      </c>
      <c r="Q62" s="11">
        <f>'underlying numbers'!Q62/'underlying numbers'!P62</f>
        <v>0.83494360000000001</v>
      </c>
      <c r="R62" s="11">
        <f>'underlying numbers'!R62/'underlying numbers'!P62</f>
        <v>0.72973699999999997</v>
      </c>
      <c r="S62" s="1">
        <v>3669</v>
      </c>
      <c r="T62" s="11">
        <f>'underlying numbers'!T62/'underlying numbers'!S62</f>
        <v>0.84491690000000008</v>
      </c>
      <c r="U62" s="11">
        <f>'underlying numbers'!U62/'underlying numbers'!S62</f>
        <v>0.76533110000000004</v>
      </c>
      <c r="V62" s="1">
        <v>3753</v>
      </c>
      <c r="W62" s="11">
        <f>'underlying numbers'!W62/'underlying numbers'!V62</f>
        <v>0.86730609999999997</v>
      </c>
      <c r="X62" s="11">
        <f>'underlying numbers'!X62/'underlying numbers'!V62</f>
        <v>0.78710369999999996</v>
      </c>
      <c r="Y62" s="1">
        <v>3768</v>
      </c>
      <c r="Z62" s="11">
        <f>'underlying numbers'!Z62/'underlying numbers'!Y62</f>
        <v>0.89357749999999991</v>
      </c>
      <c r="AA62" s="11">
        <f>'underlying numbers'!AA62/'underlying numbers'!Y62</f>
        <v>0.8383758</v>
      </c>
      <c r="AB62" s="1">
        <v>3776</v>
      </c>
      <c r="AC62" s="11">
        <f>'underlying numbers'!AC62/'underlying numbers'!AB62</f>
        <v>0.90439619999999998</v>
      </c>
      <c r="AD62" s="11">
        <f>'underlying numbers'!AD62/'underlying numbers'!AB62</f>
        <v>0.86440669999999986</v>
      </c>
      <c r="AE62" s="1">
        <v>4040</v>
      </c>
      <c r="AF62" s="11">
        <f>'underlying numbers'!AF62/'underlying numbers'!AE62</f>
        <v>0.92128719999999997</v>
      </c>
      <c r="AG62" s="11">
        <f>'underlying numbers'!AG62/'underlying numbers'!AE62</f>
        <v>0.8759901000000001</v>
      </c>
    </row>
    <row r="63" spans="1:33" x14ac:dyDescent="0.25">
      <c r="A63" t="s">
        <v>145</v>
      </c>
      <c r="B63" t="s">
        <v>146</v>
      </c>
      <c r="C63" t="s">
        <v>144</v>
      </c>
      <c r="D63" s="1">
        <v>3339</v>
      </c>
      <c r="E63" s="11">
        <f>'underlying numbers'!E63/'underlying numbers'!D63</f>
        <v>0.86502635519616589</v>
      </c>
      <c r="F63" s="11">
        <f>'underlying numbers'!F63/'underlying numbers'!D63</f>
        <v>0.77899430967355487</v>
      </c>
      <c r="G63" s="1">
        <v>3199</v>
      </c>
      <c r="H63" s="11">
        <f>'underlying numbers'!H63/'underlying numbers'!G63</f>
        <v>0.88038824632697688</v>
      </c>
      <c r="I63" s="11">
        <f>'underlying numbers'!I63/'underlying numbers'!G63</f>
        <v>0.79150734604563899</v>
      </c>
      <c r="J63" s="1">
        <v>3248</v>
      </c>
      <c r="K63" s="11">
        <f>'underlying numbers'!K63/'underlying numbers'!J63</f>
        <v>0.85582573891625613</v>
      </c>
      <c r="L63" s="11">
        <f>'underlying numbers'!L63/'underlying numbers'!J63</f>
        <v>0.74164685960591115</v>
      </c>
      <c r="M63" s="1">
        <v>3159</v>
      </c>
      <c r="N63" s="11">
        <f>'underlying numbers'!N63/'underlying numbers'!M63</f>
        <v>0.82803102247546712</v>
      </c>
      <c r="O63" s="11">
        <f>'underlying numbers'!O63/'underlying numbers'!M63</f>
        <v>0.72633776511554315</v>
      </c>
      <c r="P63" s="1">
        <v>3056</v>
      </c>
      <c r="Q63" s="11">
        <f>'underlying numbers'!Q63/'underlying numbers'!P63</f>
        <v>0.87663610000000003</v>
      </c>
      <c r="R63" s="11">
        <f>'underlying numbers'!R63/'underlying numbers'!P63</f>
        <v>0.73494760000000003</v>
      </c>
      <c r="S63" s="1">
        <v>3116</v>
      </c>
      <c r="T63" s="11">
        <f>'underlying numbers'!T63/'underlying numbers'!S63</f>
        <v>0.83344030000000002</v>
      </c>
      <c r="U63" s="11">
        <f>'underlying numbers'!U63/'underlying numbers'!S63</f>
        <v>0.76765079999999997</v>
      </c>
      <c r="V63" s="1">
        <v>3298</v>
      </c>
      <c r="W63" s="11">
        <f>'underlying numbers'!W63/'underlying numbers'!V63</f>
        <v>0.88295940000000006</v>
      </c>
      <c r="X63" s="11">
        <f>'underlying numbers'!X63/'underlying numbers'!V63</f>
        <v>0.80230450000000009</v>
      </c>
      <c r="Y63" s="1">
        <v>3250</v>
      </c>
      <c r="Z63" s="11">
        <f>'underlying numbers'!Z63/'underlying numbers'!Y63</f>
        <v>0.88246150000000001</v>
      </c>
      <c r="AA63" s="11">
        <f>'underlying numbers'!AA63/'underlying numbers'!Y63</f>
        <v>0.82738459999999991</v>
      </c>
      <c r="AB63" s="1">
        <v>3441</v>
      </c>
      <c r="AC63" s="11">
        <f>'underlying numbers'!AC63/'underlying numbers'!AB63</f>
        <v>0.88840450000000004</v>
      </c>
      <c r="AD63" s="11">
        <f>'underlying numbers'!AD63/'underlying numbers'!AB63</f>
        <v>0.85294979999999998</v>
      </c>
      <c r="AE63" s="1">
        <v>3603</v>
      </c>
      <c r="AF63" s="11">
        <f>'underlying numbers'!AF63/'underlying numbers'!AE63</f>
        <v>0.90702190000000005</v>
      </c>
      <c r="AG63" s="11">
        <f>'underlying numbers'!AG63/'underlying numbers'!AE63</f>
        <v>0.86316959999999998</v>
      </c>
    </row>
    <row r="64" spans="1:33" x14ac:dyDescent="0.25">
      <c r="A64" t="s">
        <v>147</v>
      </c>
      <c r="B64" t="s">
        <v>148</v>
      </c>
      <c r="C64" t="s">
        <v>144</v>
      </c>
      <c r="D64" s="1">
        <v>3474</v>
      </c>
      <c r="E64" s="11">
        <f>'underlying numbers'!E64/'underlying numbers'!D64</f>
        <v>0.84260967184801416</v>
      </c>
      <c r="F64" s="11">
        <f>'underlying numbers'!F64/'underlying numbers'!D64</f>
        <v>0.70749222797927502</v>
      </c>
      <c r="G64" s="1">
        <v>3205</v>
      </c>
      <c r="H64" s="11">
        <f>'underlying numbers'!H64/'underlying numbers'!G64</f>
        <v>0.84031482059282414</v>
      </c>
      <c r="I64" s="11">
        <f>'underlying numbers'!I64/'underlying numbers'!G64</f>
        <v>0.75027862714508597</v>
      </c>
      <c r="J64" s="1">
        <v>3187</v>
      </c>
      <c r="K64" s="11">
        <f>'underlying numbers'!K64/'underlying numbers'!J64</f>
        <v>0.83433322874176297</v>
      </c>
      <c r="L64" s="11">
        <f>'underlying numbers'!L64/'underlying numbers'!J64</f>
        <v>0.75315782867900805</v>
      </c>
      <c r="M64" s="1">
        <v>3306</v>
      </c>
      <c r="N64" s="11">
        <f>'underlying numbers'!N64/'underlying numbers'!M64</f>
        <v>0.784565335753176</v>
      </c>
      <c r="O64" s="11">
        <f>'underlying numbers'!O64/'underlying numbers'!M64</f>
        <v>0.74106715063520889</v>
      </c>
      <c r="P64" s="1">
        <v>3119</v>
      </c>
      <c r="Q64" s="11">
        <f>'underlying numbers'!Q64/'underlying numbers'!P64</f>
        <v>0.82398199999999999</v>
      </c>
      <c r="R64" s="11">
        <f>'underlying numbers'!R64/'underlying numbers'!P64</f>
        <v>0.75569089999999994</v>
      </c>
      <c r="S64" s="1">
        <v>3222</v>
      </c>
      <c r="T64" s="11">
        <f>'underlying numbers'!T64/'underlying numbers'!S64</f>
        <v>0.83147119999999997</v>
      </c>
      <c r="U64" s="11">
        <f>'underlying numbers'!U64/'underlying numbers'!S64</f>
        <v>0.74332719999999997</v>
      </c>
      <c r="V64" s="1">
        <v>3325</v>
      </c>
      <c r="W64" s="11">
        <f>'underlying numbers'!W64/'underlying numbers'!V64</f>
        <v>0.84541349999999993</v>
      </c>
      <c r="X64" s="11">
        <f>'underlying numbers'!X64/'underlying numbers'!V64</f>
        <v>0.76360910000000004</v>
      </c>
      <c r="Y64" s="1">
        <v>3442</v>
      </c>
      <c r="Z64" s="11">
        <f>'underlying numbers'!Z64/'underlying numbers'!Y64</f>
        <v>0.87739689999999992</v>
      </c>
      <c r="AA64" s="11">
        <f>'underlying numbers'!AA64/'underlying numbers'!Y64</f>
        <v>0.80418360000000011</v>
      </c>
      <c r="AB64" s="1">
        <v>3436</v>
      </c>
      <c r="AC64" s="11">
        <f>'underlying numbers'!AC64/'underlying numbers'!AB64</f>
        <v>0.89057039999999998</v>
      </c>
      <c r="AD64" s="11">
        <f>'underlying numbers'!AD64/'underlying numbers'!AB64</f>
        <v>0.83207220000000004</v>
      </c>
      <c r="AE64" s="1">
        <v>3518</v>
      </c>
      <c r="AF64" s="11">
        <f>'underlying numbers'!AF64/'underlying numbers'!AE64</f>
        <v>0.91955659999999995</v>
      </c>
      <c r="AG64" s="11">
        <f>'underlying numbers'!AG64/'underlying numbers'!AE64</f>
        <v>0.87151790000000007</v>
      </c>
    </row>
    <row r="65" spans="1:33" x14ac:dyDescent="0.25">
      <c r="A65" t="s">
        <v>149</v>
      </c>
      <c r="B65" t="s">
        <v>150</v>
      </c>
      <c r="C65" t="s">
        <v>144</v>
      </c>
      <c r="D65" s="1">
        <v>4022</v>
      </c>
      <c r="E65" s="11">
        <f>'underlying numbers'!E65/'underlying numbers'!D65</f>
        <v>0.93699254102436602</v>
      </c>
      <c r="F65" s="11">
        <f>'underlying numbers'!F65/'underlying numbers'!D65</f>
        <v>0.85498607657881698</v>
      </c>
      <c r="G65" s="1">
        <v>4298</v>
      </c>
      <c r="H65" s="11">
        <f>'underlying numbers'!H65/'underlying numbers'!G65</f>
        <v>0.92137180083759895</v>
      </c>
      <c r="I65" s="11">
        <f>'underlying numbers'!I65/'underlying numbers'!G65</f>
        <v>0.89380967892042795</v>
      </c>
      <c r="J65" s="1">
        <v>4147</v>
      </c>
      <c r="K65" s="11">
        <f>'underlying numbers'!K65/'underlying numbers'!J65</f>
        <v>0.89274801061007902</v>
      </c>
      <c r="L65" s="11">
        <f>'underlying numbers'!L65/'underlying numbers'!J65</f>
        <v>0.883145647455992</v>
      </c>
      <c r="M65" s="1">
        <v>4292</v>
      </c>
      <c r="N65" s="11">
        <f>'underlying numbers'!N65/'underlying numbers'!M65</f>
        <v>0.86174254426840602</v>
      </c>
      <c r="O65" s="11">
        <f>'underlying numbers'!O65/'underlying numbers'!M65</f>
        <v>0.79994175209692497</v>
      </c>
      <c r="P65" s="1">
        <v>4117</v>
      </c>
      <c r="Q65" s="11">
        <f>'underlying numbers'!Q65/'underlying numbers'!P65</f>
        <v>0.8302160999999999</v>
      </c>
      <c r="R65" s="11">
        <f>'underlying numbers'!R65/'underlying numbers'!P65</f>
        <v>0.79353899999999999</v>
      </c>
      <c r="S65" s="1">
        <v>3776</v>
      </c>
      <c r="T65" s="11">
        <f>'underlying numbers'!T65/'underlying numbers'!S65</f>
        <v>0.83871830000000014</v>
      </c>
      <c r="U65" s="11">
        <f>'underlying numbers'!U65/'underlying numbers'!S65</f>
        <v>0.78628169999999986</v>
      </c>
      <c r="V65" s="1">
        <v>3870</v>
      </c>
      <c r="W65" s="11">
        <f>'underlying numbers'!W65/'underlying numbers'!V65</f>
        <v>0.8687338</v>
      </c>
      <c r="X65" s="11">
        <f>'underlying numbers'!X65/'underlying numbers'!V65</f>
        <v>0.83281649999999996</v>
      </c>
      <c r="Y65" s="1">
        <v>4283</v>
      </c>
      <c r="Z65" s="11">
        <f>'underlying numbers'!Z65/'underlying numbers'!Y65</f>
        <v>0.88699510000000004</v>
      </c>
      <c r="AA65" s="11">
        <f>'underlying numbers'!AA65/'underlying numbers'!Y65</f>
        <v>0.8547747</v>
      </c>
      <c r="AB65" s="1">
        <v>4299</v>
      </c>
      <c r="AC65" s="11">
        <f>'underlying numbers'!AC65/'underlying numbers'!AB65</f>
        <v>0.89090479999999994</v>
      </c>
      <c r="AD65" s="11">
        <f>'underlying numbers'!AD65/'underlying numbers'!AB65</f>
        <v>0.85415209999999997</v>
      </c>
      <c r="AE65" s="1">
        <v>4218</v>
      </c>
      <c r="AF65" s="11">
        <f>'underlying numbers'!AF65/'underlying numbers'!AE65</f>
        <v>0.89331439999999995</v>
      </c>
      <c r="AG65" s="11">
        <f>'underlying numbers'!AG65/'underlying numbers'!AE65</f>
        <v>0.86083449999999995</v>
      </c>
    </row>
    <row r="66" spans="1:33" x14ac:dyDescent="0.25">
      <c r="A66" t="s">
        <v>151</v>
      </c>
      <c r="B66" t="s">
        <v>152</v>
      </c>
      <c r="C66" t="s">
        <v>144</v>
      </c>
      <c r="D66" s="1">
        <v>4112</v>
      </c>
      <c r="E66" s="11">
        <f>'underlying numbers'!E66/'underlying numbers'!D66</f>
        <v>0.92477334630350205</v>
      </c>
      <c r="F66" s="11">
        <f>'underlying numbers'!F66/'underlying numbers'!D66</f>
        <v>0.78133219844358004</v>
      </c>
      <c r="G66" s="1">
        <v>5056</v>
      </c>
      <c r="H66" s="11">
        <f>'underlying numbers'!H66/'underlying numbers'!G66</f>
        <v>0.90390189873417692</v>
      </c>
      <c r="I66" s="11">
        <f>'underlying numbers'!I66/'underlying numbers'!G66</f>
        <v>0.76327234968354396</v>
      </c>
      <c r="J66" s="1">
        <v>4835</v>
      </c>
      <c r="K66" s="11">
        <f>'underlying numbers'!K66/'underlying numbers'!J66</f>
        <v>0.862363598759049</v>
      </c>
      <c r="L66" s="11">
        <f>'underlying numbers'!L66/'underlying numbers'!J66</f>
        <v>0.70711271975181</v>
      </c>
      <c r="M66" s="1">
        <v>4711</v>
      </c>
      <c r="N66" s="11">
        <f>'underlying numbers'!N66/'underlying numbers'!M66</f>
        <v>0.84437571640840603</v>
      </c>
      <c r="O66" s="11">
        <f>'underlying numbers'!O66/'underlying numbers'!M66</f>
        <v>0.69054489492676696</v>
      </c>
      <c r="P66" s="1">
        <v>4915</v>
      </c>
      <c r="Q66" s="11">
        <f>'underlying numbers'!Q66/'underlying numbers'!P66</f>
        <v>0.8174975000000001</v>
      </c>
      <c r="R66" s="11">
        <f>'underlying numbers'!R66/'underlying numbers'!P66</f>
        <v>0.70315359999999993</v>
      </c>
      <c r="S66" s="1">
        <v>4912</v>
      </c>
      <c r="T66" s="11">
        <f>'underlying numbers'!T66/'underlying numbers'!S66</f>
        <v>0.84568410000000005</v>
      </c>
      <c r="U66" s="11">
        <f>'underlying numbers'!U66/'underlying numbers'!S66</f>
        <v>0.73188109999999995</v>
      </c>
      <c r="V66" s="1">
        <v>5255</v>
      </c>
      <c r="W66" s="11">
        <f>'underlying numbers'!W66/'underlying numbers'!V66</f>
        <v>0.86470020000000003</v>
      </c>
      <c r="X66" s="11">
        <f>'underlying numbers'!X66/'underlying numbers'!V66</f>
        <v>0.76745960000000002</v>
      </c>
      <c r="Y66" s="1">
        <v>5204</v>
      </c>
      <c r="Z66" s="11">
        <f>'underlying numbers'!Z66/'underlying numbers'!Y66</f>
        <v>0.90488089999999988</v>
      </c>
      <c r="AA66" s="11">
        <f>'underlying numbers'!AA66/'underlying numbers'!Y66</f>
        <v>0.830515</v>
      </c>
      <c r="AB66" s="1">
        <v>5336</v>
      </c>
      <c r="AC66" s="11">
        <f>'underlying numbers'!AC66/'underlying numbers'!AB66</f>
        <v>0.91060720000000017</v>
      </c>
      <c r="AD66" s="11">
        <f>'underlying numbers'!AD66/'underlying numbers'!AB66</f>
        <v>0.86488010000000004</v>
      </c>
      <c r="AE66" s="1">
        <v>5510</v>
      </c>
      <c r="AF66" s="11">
        <f>'underlying numbers'!AF66/'underlying numbers'!AE66</f>
        <v>0.92050809999999994</v>
      </c>
      <c r="AG66" s="11">
        <f>'underlying numbers'!AG66/'underlying numbers'!AE66</f>
        <v>0.869147</v>
      </c>
    </row>
    <row r="67" spans="1:33" s="4" customFormat="1" x14ac:dyDescent="0.25">
      <c r="A67" s="4" t="s">
        <v>444</v>
      </c>
      <c r="B67" s="4" t="s">
        <v>433</v>
      </c>
      <c r="C67" t="s">
        <v>144</v>
      </c>
      <c r="D67" s="5">
        <f>SUM(D62:D66)</f>
        <v>19006</v>
      </c>
      <c r="E67" s="11">
        <f>'underlying numbers'!E67/'underlying numbers'!D67</f>
        <v>0.90000152583394721</v>
      </c>
      <c r="F67" s="11">
        <f>'underlying numbers'!F67/'underlying numbers'!D67</f>
        <v>0.78696653688308982</v>
      </c>
      <c r="G67" s="5">
        <f t="shared" ref="G67:AE67" si="10">SUM(G62:G66)</f>
        <v>19625</v>
      </c>
      <c r="H67" s="11">
        <f>'underlying numbers'!H67/'underlying numbers'!G67</f>
        <v>0.89393278980891699</v>
      </c>
      <c r="I67" s="11">
        <f>'underlying numbers'!I67/'underlying numbers'!G67</f>
        <v>0.79664759235668781</v>
      </c>
      <c r="J67" s="5">
        <f t="shared" si="10"/>
        <v>19228</v>
      </c>
      <c r="K67" s="11">
        <f>'underlying numbers'!K67/'underlying numbers'!J67</f>
        <v>0.86540872685666725</v>
      </c>
      <c r="L67" s="11">
        <f>'underlying numbers'!L67/'underlying numbers'!J67</f>
        <v>0.76407780320366114</v>
      </c>
      <c r="M67" s="5">
        <f t="shared" si="10"/>
        <v>19109</v>
      </c>
      <c r="N67" s="11">
        <f>'underlying numbers'!N67/'underlying numbers'!M67</f>
        <v>0.83293892930032964</v>
      </c>
      <c r="O67" s="11">
        <f>'underlying numbers'!O67/'underlying numbers'!M67</f>
        <v>0.73200722172798161</v>
      </c>
      <c r="P67" s="5">
        <f t="shared" si="10"/>
        <v>18933</v>
      </c>
      <c r="Q67" s="11">
        <f>'underlying numbers'!Q67/'underlying numbers'!P67</f>
        <v>0.83431043835630914</v>
      </c>
      <c r="R67" s="11">
        <f>'underlying numbers'!R67/'underlying numbers'!P67</f>
        <v>0.74182643277346427</v>
      </c>
      <c r="S67" s="5">
        <f t="shared" si="10"/>
        <v>18695</v>
      </c>
      <c r="T67" s="11">
        <f>'underlying numbers'!T67/'underlying numbers'!S67</f>
        <v>0.83963631384327364</v>
      </c>
      <c r="U67" s="11">
        <f>'underlying numbers'!U67/'underlying numbers'!S67</f>
        <v>0.75736825886600689</v>
      </c>
      <c r="V67" s="5">
        <f t="shared" si="10"/>
        <v>19501</v>
      </c>
      <c r="W67" s="11">
        <f>'underlying numbers'!W67/'underlying numbers'!V67</f>
        <v>0.86580170960463565</v>
      </c>
      <c r="X67" s="11">
        <f>'underlying numbers'!X67/'underlying numbers'!V67</f>
        <v>0.78944673286498124</v>
      </c>
      <c r="Y67" s="5">
        <f t="shared" si="10"/>
        <v>19947</v>
      </c>
      <c r="Z67" s="11">
        <f>'underlying numbers'!Z67/'underlying numbers'!Y67</f>
        <v>0.89050986322253967</v>
      </c>
      <c r="AA67" s="11">
        <f>'underlying numbers'!AA67/'underlying numbers'!Y67</f>
        <v>0.83215521209705734</v>
      </c>
      <c r="AB67" s="5">
        <f t="shared" si="10"/>
        <v>20288</v>
      </c>
      <c r="AC67" s="11">
        <f>'underlying numbers'!AC67/'underlying numbers'!AB67</f>
        <v>0.8981170930845821</v>
      </c>
      <c r="AD67" s="11">
        <f>'underlying numbers'!AD67/'underlying numbers'!AB67</f>
        <v>0.85493888661770501</v>
      </c>
      <c r="AE67" s="5">
        <f t="shared" si="10"/>
        <v>20889</v>
      </c>
      <c r="AF67" s="11">
        <f>'underlying numbers'!AF67/'underlying numbers'!AE67</f>
        <v>0.91268131948393894</v>
      </c>
      <c r="AG67" s="11">
        <f>'underlying numbers'!AG67/'underlying numbers'!AE67</f>
        <v>0.86816027267940066</v>
      </c>
    </row>
    <row r="68" spans="1:33" x14ac:dyDescent="0.25">
      <c r="A68" t="s">
        <v>153</v>
      </c>
      <c r="B68" t="s">
        <v>154</v>
      </c>
      <c r="C68" t="s">
        <v>155</v>
      </c>
      <c r="D68" s="1">
        <v>2609</v>
      </c>
      <c r="E68" s="11">
        <f>'underlying numbers'!E68/'underlying numbers'!D68</f>
        <v>0.93499999999999994</v>
      </c>
      <c r="F68" s="11">
        <f>'underlying numbers'!F68/'underlying numbers'!D68</f>
        <v>0.80100000000000005</v>
      </c>
      <c r="G68" s="1">
        <v>2839</v>
      </c>
      <c r="H68" s="11">
        <f>'underlying numbers'!H68/'underlying numbers'!G68</f>
        <v>0.92299999999999993</v>
      </c>
      <c r="I68" s="11">
        <f>'underlying numbers'!I68/'underlying numbers'!G68</f>
        <v>0.77200000000000002</v>
      </c>
      <c r="J68" s="1">
        <v>2406</v>
      </c>
      <c r="K68" s="11">
        <f>'underlying numbers'!K68/'underlying numbers'!J68</f>
        <v>0.91800000000000004</v>
      </c>
      <c r="L68" s="11">
        <f>'underlying numbers'!L68/'underlying numbers'!J68</f>
        <v>0.79</v>
      </c>
      <c r="M68" s="1">
        <v>2458</v>
      </c>
      <c r="N68" s="11">
        <f>'underlying numbers'!N68/'underlying numbers'!M68</f>
        <v>0.89400000000000013</v>
      </c>
      <c r="O68" s="11">
        <f>'underlying numbers'!O68/'underlying numbers'!M68</f>
        <v>0.755</v>
      </c>
      <c r="P68" s="1">
        <v>2494</v>
      </c>
      <c r="Q68" s="11">
        <f>'underlying numbers'!Q68/'underlying numbers'!P68</f>
        <v>0.88853249999999995</v>
      </c>
      <c r="R68" s="11">
        <f>'underlying numbers'!R68/'underlying numbers'!P68</f>
        <v>0.76623900000000011</v>
      </c>
      <c r="S68" s="1">
        <v>2555</v>
      </c>
      <c r="T68" s="11">
        <f>'underlying numbers'!T68/'underlying numbers'!S68</f>
        <v>0.91076319999999999</v>
      </c>
      <c r="U68" s="11">
        <f>'underlying numbers'!U68/'underlying numbers'!S68</f>
        <v>0.78043049999999992</v>
      </c>
      <c r="V68" s="1">
        <v>2634</v>
      </c>
      <c r="W68" s="11">
        <f>'underlying numbers'!W68/'underlying numbers'!V68</f>
        <v>0.92558850000000004</v>
      </c>
      <c r="X68" s="11">
        <f>'underlying numbers'!X68/'underlying numbers'!V68</f>
        <v>0.7968867999999999</v>
      </c>
      <c r="Y68" s="1">
        <v>2680</v>
      </c>
      <c r="Z68" s="11">
        <f>'underlying numbers'!Z68/'underlying numbers'!Y68</f>
        <v>0.93917919999999988</v>
      </c>
      <c r="AA68" s="11">
        <f>'underlying numbers'!AA68/'underlying numbers'!Y68</f>
        <v>0.91567160000000014</v>
      </c>
      <c r="AB68" s="1">
        <v>2859</v>
      </c>
      <c r="AC68" s="11">
        <f>'underlying numbers'!AC68/'underlying numbers'!AB68</f>
        <v>0.97341729999999993</v>
      </c>
      <c r="AD68" s="11">
        <f>'underlying numbers'!AD68/'underlying numbers'!AB68</f>
        <v>0.95068209999999997</v>
      </c>
      <c r="AE68" s="1">
        <v>3038</v>
      </c>
      <c r="AF68" s="11">
        <f>'underlying numbers'!AF68/'underlying numbers'!AE68</f>
        <v>0.97267939999999997</v>
      </c>
      <c r="AG68" s="11">
        <f>'underlying numbers'!AG68/'underlying numbers'!AE68</f>
        <v>0.95260040000000012</v>
      </c>
    </row>
    <row r="69" spans="1:33" x14ac:dyDescent="0.25">
      <c r="A69" t="s">
        <v>156</v>
      </c>
      <c r="B69" t="s">
        <v>157</v>
      </c>
      <c r="C69" t="s">
        <v>155</v>
      </c>
      <c r="D69" s="1">
        <v>3318</v>
      </c>
      <c r="E69" s="11">
        <f>'underlying numbers'!E69/'underlying numbers'!D69</f>
        <v>0.95099999999999985</v>
      </c>
      <c r="F69" s="11">
        <f>'underlying numbers'!F69/'underlying numbers'!D69</f>
        <v>0.76300000000000001</v>
      </c>
      <c r="G69" s="1">
        <v>2776</v>
      </c>
      <c r="H69" s="11">
        <f>'underlying numbers'!H69/'underlying numbers'!G69</f>
        <v>0.95</v>
      </c>
      <c r="I69" s="11">
        <f>'underlying numbers'!I69/'underlying numbers'!G69</f>
        <v>0.78600000000000003</v>
      </c>
      <c r="J69" s="1">
        <v>2960</v>
      </c>
      <c r="K69" s="11">
        <f>'underlying numbers'!K69/'underlying numbers'!J69</f>
        <v>0.94099999999999984</v>
      </c>
      <c r="L69" s="11">
        <f>'underlying numbers'!L69/'underlying numbers'!J69</f>
        <v>0.78900000000000003</v>
      </c>
      <c r="M69" s="1">
        <v>2751</v>
      </c>
      <c r="N69" s="11">
        <f>'underlying numbers'!N69/'underlying numbers'!M69</f>
        <v>0.93000000000000016</v>
      </c>
      <c r="O69" s="11">
        <f>'underlying numbers'!O69/'underlying numbers'!M69</f>
        <v>0.79800000000000004</v>
      </c>
      <c r="P69" s="1">
        <v>2720</v>
      </c>
      <c r="Q69" s="11">
        <f>'underlying numbers'!Q69/'underlying numbers'!P69</f>
        <v>0.94044120000000009</v>
      </c>
      <c r="R69" s="11">
        <f>'underlying numbers'!R69/'underlying numbers'!P69</f>
        <v>0.83051479999999989</v>
      </c>
      <c r="S69" s="1">
        <v>2840</v>
      </c>
      <c r="T69" s="11">
        <f>'underlying numbers'!T69/'underlying numbers'!S69</f>
        <v>0.94612679999999993</v>
      </c>
      <c r="U69" s="11">
        <f>'underlying numbers'!U69/'underlying numbers'!S69</f>
        <v>0.83345070000000021</v>
      </c>
      <c r="V69" s="1">
        <v>3099</v>
      </c>
      <c r="W69" s="11">
        <f>'underlying numbers'!W69/'underlying numbers'!V69</f>
        <v>0.94998389999999999</v>
      </c>
      <c r="X69" s="11">
        <f>'underlying numbers'!X69/'underlying numbers'!V69</f>
        <v>0.84091640000000001</v>
      </c>
      <c r="Y69" s="1">
        <v>3087</v>
      </c>
      <c r="Z69" s="11">
        <f>'underlying numbers'!Z69/'underlying numbers'!Y69</f>
        <v>0.96566249999999987</v>
      </c>
      <c r="AA69" s="11">
        <f>'underlying numbers'!AA69/'underlying numbers'!Y69</f>
        <v>0.87852279999999994</v>
      </c>
      <c r="AB69" s="1">
        <v>3127</v>
      </c>
      <c r="AC69" s="11">
        <f>'underlying numbers'!AC69/'underlying numbers'!AB69</f>
        <v>0.96098499999999998</v>
      </c>
      <c r="AD69" s="11">
        <f>'underlying numbers'!AD69/'underlying numbers'!AB69</f>
        <v>0.85929010000000006</v>
      </c>
      <c r="AE69" s="1">
        <v>3345</v>
      </c>
      <c r="AF69" s="11">
        <f>'underlying numbers'!AF69/'underlying numbers'!AE69</f>
        <v>0.96442449999999991</v>
      </c>
      <c r="AG69" s="11">
        <f>'underlying numbers'!AG69/'underlying numbers'!AE69</f>
        <v>0.89147989999999977</v>
      </c>
    </row>
    <row r="70" spans="1:33" x14ac:dyDescent="0.25">
      <c r="A70" t="s">
        <v>158</v>
      </c>
      <c r="B70" t="s">
        <v>159</v>
      </c>
      <c r="C70" t="s">
        <v>155</v>
      </c>
      <c r="D70" s="1">
        <v>3594</v>
      </c>
      <c r="E70" s="11">
        <f>'underlying numbers'!E70/'underlying numbers'!D70</f>
        <v>0.94</v>
      </c>
      <c r="F70" s="11">
        <f>'underlying numbers'!F70/'underlying numbers'!D70</f>
        <v>0.83499999999999996</v>
      </c>
      <c r="G70" s="1">
        <v>3622</v>
      </c>
      <c r="H70" s="11">
        <f>'underlying numbers'!H70/'underlying numbers'!G70</f>
        <v>0.93400000000000005</v>
      </c>
      <c r="I70" s="11">
        <f>'underlying numbers'!I70/'underlying numbers'!G70</f>
        <v>0.84499999999999986</v>
      </c>
      <c r="J70" s="1">
        <v>3642</v>
      </c>
      <c r="K70" s="11">
        <f>'underlying numbers'!K70/'underlying numbers'!J70</f>
        <v>0.92500000000000004</v>
      </c>
      <c r="L70" s="11">
        <f>'underlying numbers'!L70/'underlying numbers'!J70</f>
        <v>0.84099999999999997</v>
      </c>
      <c r="M70" s="1">
        <v>3555</v>
      </c>
      <c r="N70" s="11">
        <f>'underlying numbers'!N70/'underlying numbers'!M70</f>
        <v>0.90500000000000003</v>
      </c>
      <c r="O70" s="11">
        <f>'underlying numbers'!O70/'underlying numbers'!M70</f>
        <v>0.82499999999999996</v>
      </c>
      <c r="P70" s="1">
        <v>3451</v>
      </c>
      <c r="Q70" s="11">
        <f>'underlying numbers'!Q70/'underlying numbers'!P70</f>
        <v>0.89423360000000007</v>
      </c>
      <c r="R70" s="11">
        <f>'underlying numbers'!R70/'underlying numbers'!P70</f>
        <v>0.82237039999999995</v>
      </c>
      <c r="S70" s="1">
        <v>3523</v>
      </c>
      <c r="T70" s="11">
        <f>'underlying numbers'!T70/'underlying numbers'!S70</f>
        <v>0.91456149999999992</v>
      </c>
      <c r="U70" s="11">
        <f>'underlying numbers'!U70/'underlying numbers'!S70</f>
        <v>0.82571669999999997</v>
      </c>
      <c r="V70" s="1">
        <v>3499</v>
      </c>
      <c r="W70" s="11">
        <f>'underlying numbers'!W70/'underlying numbers'!V70</f>
        <v>0.92540729999999993</v>
      </c>
      <c r="X70" s="11">
        <f>'underlying numbers'!X70/'underlying numbers'!V70</f>
        <v>0.83709630000000002</v>
      </c>
      <c r="Y70" s="1">
        <v>3671</v>
      </c>
      <c r="Z70" s="11">
        <f>'underlying numbers'!Z70/'underlying numbers'!Y70</f>
        <v>0.93843639999999995</v>
      </c>
      <c r="AA70" s="11">
        <f>'underlying numbers'!AA70/'underlying numbers'!Y70</f>
        <v>0.84718059999999995</v>
      </c>
      <c r="AB70" s="8">
        <v>3708</v>
      </c>
      <c r="AC70" s="11">
        <f>'underlying numbers'!AC70/'underlying numbers'!AB70</f>
        <v>0.9412081984897519</v>
      </c>
      <c r="AD70" s="11">
        <f>'underlying numbers'!AD70/'underlying numbers'!AB70</f>
        <v>0.87648327939590076</v>
      </c>
      <c r="AE70" s="1">
        <v>3679</v>
      </c>
      <c r="AF70" s="11">
        <f>'underlying numbers'!AF70/'underlying numbers'!AE70</f>
        <v>0.9570535</v>
      </c>
      <c r="AG70" s="11">
        <f>'underlying numbers'!AG70/'underlying numbers'!AE70</f>
        <v>0.90105999999999997</v>
      </c>
    </row>
    <row r="71" spans="1:33" x14ac:dyDescent="0.25">
      <c r="A71" t="s">
        <v>160</v>
      </c>
      <c r="B71" t="s">
        <v>161</v>
      </c>
      <c r="C71" t="s">
        <v>155</v>
      </c>
      <c r="D71" s="1">
        <v>3443</v>
      </c>
      <c r="E71" s="11">
        <f>'underlying numbers'!E71/'underlying numbers'!D71</f>
        <v>0.95500000000000007</v>
      </c>
      <c r="F71" s="11">
        <f>'underlying numbers'!F71/'underlying numbers'!D71</f>
        <v>0.82299999999999995</v>
      </c>
      <c r="G71" s="1">
        <v>3394</v>
      </c>
      <c r="H71" s="11">
        <f>'underlying numbers'!H71/'underlying numbers'!G71</f>
        <v>0.95299999999999996</v>
      </c>
      <c r="I71" s="11">
        <f>'underlying numbers'!I71/'underlying numbers'!G71</f>
        <v>0.83699999999999997</v>
      </c>
      <c r="J71" s="1">
        <v>3352</v>
      </c>
      <c r="K71" s="11">
        <f>'underlying numbers'!K71/'underlying numbers'!J71</f>
        <v>0.93799999999999994</v>
      </c>
      <c r="L71" s="11">
        <f>'underlying numbers'!L71/'underlying numbers'!J71</f>
        <v>0.82699999999999996</v>
      </c>
      <c r="M71" s="1">
        <v>3197</v>
      </c>
      <c r="N71" s="11">
        <f>'underlying numbers'!N71/'underlying numbers'!M71</f>
        <v>0.92700000000000005</v>
      </c>
      <c r="O71" s="11">
        <f>'underlying numbers'!O71/'underlying numbers'!M71</f>
        <v>0.82499999999999984</v>
      </c>
      <c r="P71" s="1">
        <v>3322</v>
      </c>
      <c r="Q71" s="11">
        <f>'underlying numbers'!Q71/'underlying numbers'!P71</f>
        <v>0.91691749999999994</v>
      </c>
      <c r="R71" s="11">
        <f>'underlying numbers'!R71/'underlying numbers'!P71</f>
        <v>0.83293200000000001</v>
      </c>
      <c r="S71" s="1">
        <v>3270</v>
      </c>
      <c r="T71" s="11">
        <f>'underlying numbers'!T71/'underlying numbers'!S71</f>
        <v>0.94525989999999993</v>
      </c>
      <c r="U71" s="11">
        <f>'underlying numbers'!U71/'underlying numbers'!S71</f>
        <v>0.84740059999999995</v>
      </c>
      <c r="V71" s="1">
        <v>3554</v>
      </c>
      <c r="W71" s="11">
        <f>'underlying numbers'!W71/'underlying numbers'!V71</f>
        <v>0.94766459999999997</v>
      </c>
      <c r="X71" s="11">
        <f>'underlying numbers'!X71/'underlying numbers'!V71</f>
        <v>0.86128299999999991</v>
      </c>
      <c r="Y71" s="1">
        <v>3628</v>
      </c>
      <c r="Z71" s="11">
        <f>'underlying numbers'!Z71/'underlying numbers'!Y71</f>
        <v>0.94294370000000005</v>
      </c>
      <c r="AA71" s="11">
        <f>'underlying numbers'!AA71/'underlying numbers'!Y71</f>
        <v>0.8781698</v>
      </c>
      <c r="AB71" s="1">
        <v>3813</v>
      </c>
      <c r="AC71" s="11">
        <f>'underlying numbers'!AC71/'underlying numbers'!AB71</f>
        <v>0.95567789999999997</v>
      </c>
      <c r="AD71" s="11">
        <f>'underlying numbers'!AD71/'underlying numbers'!AB71</f>
        <v>0.89850509999999995</v>
      </c>
      <c r="AE71" s="1">
        <v>3823</v>
      </c>
      <c r="AF71" s="11">
        <f>'underlying numbers'!AF71/'underlying numbers'!AE71</f>
        <v>0.95919430000000006</v>
      </c>
      <c r="AG71" s="11">
        <f>'underlying numbers'!AG71/'underlying numbers'!AE71</f>
        <v>0.9042637</v>
      </c>
    </row>
    <row r="72" spans="1:33" x14ac:dyDescent="0.25">
      <c r="A72" t="s">
        <v>162</v>
      </c>
      <c r="B72" t="s">
        <v>163</v>
      </c>
      <c r="C72" t="s">
        <v>155</v>
      </c>
      <c r="D72" s="1">
        <v>3008</v>
      </c>
      <c r="E72" s="11">
        <f>'underlying numbers'!E72/'underlying numbers'!D72</f>
        <v>0.95599999999999985</v>
      </c>
      <c r="F72" s="11">
        <f>'underlying numbers'!F72/'underlying numbers'!D72</f>
        <v>0.82399999999999984</v>
      </c>
      <c r="G72" s="1">
        <v>3095</v>
      </c>
      <c r="H72" s="11">
        <f>'underlying numbers'!H72/'underlying numbers'!G72</f>
        <v>0.95399999999999985</v>
      </c>
      <c r="I72" s="11">
        <f>'underlying numbers'!I72/'underlying numbers'!G72</f>
        <v>0.80600000000000005</v>
      </c>
      <c r="J72" s="1">
        <v>3049</v>
      </c>
      <c r="K72" s="11">
        <f>'underlying numbers'!K72/'underlying numbers'!J72</f>
        <v>0.94499999999999995</v>
      </c>
      <c r="L72" s="11">
        <f>'underlying numbers'!L72/'underlying numbers'!J72</f>
        <v>0.80400000000000005</v>
      </c>
      <c r="M72" s="1">
        <v>3014</v>
      </c>
      <c r="N72" s="11">
        <f>'underlying numbers'!N72/'underlying numbers'!M72</f>
        <v>0.93600000000000005</v>
      </c>
      <c r="O72" s="11">
        <f>'underlying numbers'!O72/'underlying numbers'!M72</f>
        <v>0.79600000000000004</v>
      </c>
      <c r="P72" s="1">
        <v>3023</v>
      </c>
      <c r="Q72" s="11">
        <f>'underlying numbers'!Q72/'underlying numbers'!P72</f>
        <v>0.91895470000000001</v>
      </c>
      <c r="R72" s="11">
        <f>'underlying numbers'!R72/'underlying numbers'!P72</f>
        <v>0.80251400000000006</v>
      </c>
      <c r="S72" s="1">
        <v>3018</v>
      </c>
      <c r="T72" s="11">
        <f>'underlying numbers'!T72/'underlying numbers'!S72</f>
        <v>0.92975479999999999</v>
      </c>
      <c r="U72" s="11">
        <f>'underlying numbers'!U72/'underlying numbers'!S72</f>
        <v>0.78860169999999996</v>
      </c>
      <c r="V72" s="1">
        <v>2835</v>
      </c>
      <c r="W72" s="11">
        <f>'underlying numbers'!W72/'underlying numbers'!V72</f>
        <v>0.90335100000000002</v>
      </c>
      <c r="X72" s="11">
        <f>'underlying numbers'!X72/'underlying numbers'!V72</f>
        <v>0.8514991999999999</v>
      </c>
      <c r="Y72" s="1">
        <v>3095</v>
      </c>
      <c r="Z72" s="11">
        <f>'underlying numbers'!Z72/'underlying numbers'!Y72</f>
        <v>0.97092089999999998</v>
      </c>
      <c r="AA72" s="11">
        <f>'underlying numbers'!AA72/'underlying numbers'!Y72</f>
        <v>0.91276250000000003</v>
      </c>
      <c r="AB72" s="1">
        <v>3014</v>
      </c>
      <c r="AC72" s="11">
        <f>'underlying numbers'!AC72/'underlying numbers'!AB72</f>
        <v>0.9668215</v>
      </c>
      <c r="AD72" s="11">
        <f>'underlying numbers'!AD72/'underlying numbers'!AB72</f>
        <v>0.92003979999999985</v>
      </c>
      <c r="AE72" s="1">
        <v>3071</v>
      </c>
      <c r="AF72" s="11">
        <f>'underlying numbers'!AF72/'underlying numbers'!AE72</f>
        <v>0.9664604</v>
      </c>
      <c r="AG72" s="11">
        <f>'underlying numbers'!AG72/'underlying numbers'!AE72</f>
        <v>0.92282649999999999</v>
      </c>
    </row>
    <row r="73" spans="1:33" x14ac:dyDescent="0.25">
      <c r="A73" t="s">
        <v>164</v>
      </c>
      <c r="B73" t="s">
        <v>165</v>
      </c>
      <c r="C73" t="s">
        <v>155</v>
      </c>
      <c r="D73" s="1">
        <v>2291</v>
      </c>
      <c r="E73" s="11">
        <f>'underlying numbers'!E73/'underlying numbers'!D73</f>
        <v>0.95</v>
      </c>
      <c r="F73" s="11">
        <f>'underlying numbers'!F73/'underlying numbers'!D73</f>
        <v>0.82899999999999996</v>
      </c>
      <c r="G73" s="1">
        <v>2232</v>
      </c>
      <c r="H73" s="11">
        <f>'underlying numbers'!H73/'underlying numbers'!G73</f>
        <v>0.95599999999999996</v>
      </c>
      <c r="I73" s="11">
        <f>'underlying numbers'!I73/'underlying numbers'!G73</f>
        <v>0.83</v>
      </c>
      <c r="J73" s="1">
        <v>2119</v>
      </c>
      <c r="K73" s="11">
        <f>'underlying numbers'!K73/'underlying numbers'!J73</f>
        <v>0.94199999999999995</v>
      </c>
      <c r="L73" s="11">
        <f>'underlying numbers'!L73/'underlying numbers'!J73</f>
        <v>0.80900000000000005</v>
      </c>
      <c r="M73" s="1">
        <v>2076</v>
      </c>
      <c r="N73" s="11">
        <f>'underlying numbers'!N73/'underlying numbers'!M73</f>
        <v>0.92100000000000004</v>
      </c>
      <c r="O73" s="11">
        <f>'underlying numbers'!O73/'underlying numbers'!M73</f>
        <v>0.80300000000000005</v>
      </c>
      <c r="P73" s="1">
        <v>2176</v>
      </c>
      <c r="Q73" s="11">
        <f>'underlying numbers'!Q73/'underlying numbers'!P73</f>
        <v>0.90073530000000002</v>
      </c>
      <c r="R73" s="11">
        <f>'underlying numbers'!R73/'underlying numbers'!P73</f>
        <v>0.79549639999999999</v>
      </c>
      <c r="S73" s="1">
        <v>2400</v>
      </c>
      <c r="T73" s="11">
        <f>'underlying numbers'!T73/'underlying numbers'!S73</f>
        <v>0.91625000000000001</v>
      </c>
      <c r="U73" s="11">
        <f>'underlying numbers'!U73/'underlying numbers'!S73</f>
        <v>0.80833340000000009</v>
      </c>
      <c r="V73" s="1">
        <v>2326</v>
      </c>
      <c r="W73" s="11">
        <f>'underlying numbers'!W73/'underlying numbers'!V73</f>
        <v>0.93465180000000003</v>
      </c>
      <c r="X73" s="11">
        <f>'underlying numbers'!X73/'underlying numbers'!V73</f>
        <v>0.84221840000000003</v>
      </c>
      <c r="Y73" s="1">
        <v>2467</v>
      </c>
      <c r="Z73" s="11">
        <f>'underlying numbers'!Z73/'underlying numbers'!Y73</f>
        <v>0.93554919999999986</v>
      </c>
      <c r="AA73" s="11">
        <f>'underlying numbers'!AA73/'underlying numbers'!Y73</f>
        <v>0.85407379999999999</v>
      </c>
      <c r="AB73" s="1">
        <v>2582</v>
      </c>
      <c r="AC73" s="11">
        <f>'underlying numbers'!AC73/'underlying numbers'!AB73</f>
        <v>0.93570880000000001</v>
      </c>
      <c r="AD73" s="11">
        <f>'underlying numbers'!AD73/'underlying numbers'!AB73</f>
        <v>0.82455460000000003</v>
      </c>
      <c r="AE73" s="1">
        <v>2312</v>
      </c>
      <c r="AF73" s="11">
        <f>'underlying numbers'!AF73/'underlying numbers'!AE73</f>
        <v>0.95891009999999999</v>
      </c>
      <c r="AG73" s="11">
        <f>'underlying numbers'!AG73/'underlying numbers'!AE73</f>
        <v>0.86115909999999996</v>
      </c>
    </row>
    <row r="74" spans="1:33" x14ac:dyDescent="0.25">
      <c r="A74" t="s">
        <v>166</v>
      </c>
      <c r="B74" t="s">
        <v>167</v>
      </c>
      <c r="C74" t="s">
        <v>155</v>
      </c>
      <c r="D74" s="1">
        <v>3014</v>
      </c>
      <c r="E74" s="11">
        <f>'underlying numbers'!E74/'underlying numbers'!D74</f>
        <v>0.94199999999999984</v>
      </c>
      <c r="F74" s="11">
        <f>'underlying numbers'!F74/'underlying numbers'!D74</f>
        <v>0.72</v>
      </c>
      <c r="G74" s="1">
        <v>3067</v>
      </c>
      <c r="H74" s="11">
        <f>'underlying numbers'!H74/'underlying numbers'!G74</f>
        <v>0.95099999999999985</v>
      </c>
      <c r="I74" s="11">
        <f>'underlying numbers'!I74/'underlying numbers'!G74</f>
        <v>0.752</v>
      </c>
      <c r="J74" s="1">
        <v>2924</v>
      </c>
      <c r="K74" s="11">
        <f>'underlying numbers'!K74/'underlying numbers'!J74</f>
        <v>0.92800000000000005</v>
      </c>
      <c r="L74" s="11">
        <f>'underlying numbers'!L74/'underlying numbers'!J74</f>
        <v>0.70899999999999996</v>
      </c>
      <c r="M74" s="1">
        <v>2778</v>
      </c>
      <c r="N74" s="11">
        <f>'underlying numbers'!N74/'underlying numbers'!M74</f>
        <v>0.91</v>
      </c>
      <c r="O74" s="11">
        <f>'underlying numbers'!O74/'underlying numbers'!M74</f>
        <v>0.752</v>
      </c>
      <c r="P74" s="1">
        <v>2836</v>
      </c>
      <c r="Q74" s="11">
        <f>'underlying numbers'!Q74/'underlying numbers'!P74</f>
        <v>0.90902680000000002</v>
      </c>
      <c r="R74" s="11">
        <f>'underlying numbers'!R74/'underlying numbers'!P74</f>
        <v>0.78208749999999994</v>
      </c>
      <c r="S74" s="1">
        <v>2794</v>
      </c>
      <c r="T74" s="11">
        <f>'underlying numbers'!T74/'underlying numbers'!S74</f>
        <v>0.90443809999999991</v>
      </c>
      <c r="U74" s="11">
        <f>'underlying numbers'!U74/'underlying numbers'!S74</f>
        <v>0.76163210000000003</v>
      </c>
      <c r="V74" s="1">
        <v>2732</v>
      </c>
      <c r="W74" s="11">
        <f>'underlying numbers'!W74/'underlying numbers'!V74</f>
        <v>0.94802350000000002</v>
      </c>
      <c r="X74" s="11">
        <f>'underlying numbers'!X74/'underlying numbers'!V74</f>
        <v>0.87152269999999998</v>
      </c>
      <c r="Y74" s="1">
        <v>2718</v>
      </c>
      <c r="Z74" s="11">
        <f>'underlying numbers'!Z74/'underlying numbers'!Y74</f>
        <v>0.95732150000000016</v>
      </c>
      <c r="AA74" s="11">
        <f>'underlying numbers'!AA74/'underlying numbers'!Y74</f>
        <v>0.89735100000000012</v>
      </c>
      <c r="AB74" s="1">
        <v>2809</v>
      </c>
      <c r="AC74" s="11">
        <f>'underlying numbers'!AC74/'underlying numbers'!AB74</f>
        <v>0.9551442</v>
      </c>
      <c r="AD74" s="11">
        <f>'underlying numbers'!AD74/'underlying numbers'!AB74</f>
        <v>0.87148449999999988</v>
      </c>
      <c r="AE74" s="1">
        <v>2797</v>
      </c>
      <c r="AF74" s="11">
        <f>'underlying numbers'!AF74/'underlying numbers'!AE74</f>
        <v>0.96138729999999994</v>
      </c>
      <c r="AG74" s="11">
        <f>'underlying numbers'!AG74/'underlying numbers'!AE74</f>
        <v>0.88630679999999995</v>
      </c>
    </row>
    <row r="75" spans="1:33" x14ac:dyDescent="0.25">
      <c r="A75" t="s">
        <v>168</v>
      </c>
      <c r="B75" t="s">
        <v>169</v>
      </c>
      <c r="C75" t="s">
        <v>155</v>
      </c>
      <c r="D75" s="1">
        <v>2765</v>
      </c>
      <c r="E75" s="11">
        <f>'underlying numbers'!E75/'underlying numbers'!D75</f>
        <v>0.94137396021699804</v>
      </c>
      <c r="F75" s="11">
        <f>'underlying numbers'!F75/'underlying numbers'!D75</f>
        <v>0.82999566003616587</v>
      </c>
      <c r="G75" s="1">
        <v>2662</v>
      </c>
      <c r="H75" s="11">
        <f>'underlying numbers'!H75/'underlying numbers'!G75</f>
        <v>0.95923779113448504</v>
      </c>
      <c r="I75" s="11">
        <f>'underlying numbers'!I75/'underlying numbers'!G75</f>
        <v>0.84527836213373397</v>
      </c>
      <c r="J75" s="1">
        <v>2653</v>
      </c>
      <c r="K75" s="11">
        <f>'underlying numbers'!K75/'underlying numbers'!J75</f>
        <v>0.939715793441387</v>
      </c>
      <c r="L75" s="11">
        <f>'underlying numbers'!L75/'underlying numbers'!J75</f>
        <v>0.84443158688277387</v>
      </c>
      <c r="M75" s="1">
        <v>2543</v>
      </c>
      <c r="N75" s="11">
        <f>'underlying numbers'!N75/'underlying numbers'!M75</f>
        <v>0.93325756979944996</v>
      </c>
      <c r="O75" s="11">
        <f>'underlying numbers'!O75/'underlying numbers'!M75</f>
        <v>0.82344750294927205</v>
      </c>
      <c r="P75" s="1">
        <v>2546</v>
      </c>
      <c r="Q75" s="11">
        <f>'underlying numbers'!Q75/'underlying numbers'!P75</f>
        <v>0.92498029999999987</v>
      </c>
      <c r="R75" s="11">
        <f>'underlying numbers'!R75/'underlying numbers'!P75</f>
        <v>0.79929300000000003</v>
      </c>
      <c r="S75" s="1">
        <v>2607</v>
      </c>
      <c r="T75" s="11">
        <f>'underlying numbers'!T75/'underlying numbers'!S75</f>
        <v>0.94016109999999997</v>
      </c>
      <c r="U75" s="11">
        <f>'underlying numbers'!U75/'underlying numbers'!S75</f>
        <v>0.83429229999999999</v>
      </c>
      <c r="V75" s="1">
        <v>2577</v>
      </c>
      <c r="W75" s="11">
        <f>'underlying numbers'!W75/'underlying numbers'!V75</f>
        <v>0.94567329999999994</v>
      </c>
      <c r="X75" s="11">
        <f>'underlying numbers'!X75/'underlying numbers'!V75</f>
        <v>0.84361660000000005</v>
      </c>
      <c r="Y75" s="1">
        <v>2653</v>
      </c>
      <c r="Z75" s="11">
        <f>'underlying numbers'!Z75/'underlying numbers'!Y75</f>
        <v>0.96079910000000002</v>
      </c>
      <c r="AA75" s="11">
        <f>'underlying numbers'!AA75/'underlying numbers'!Y75</f>
        <v>0.86430449999999992</v>
      </c>
      <c r="AB75" s="1">
        <v>2825</v>
      </c>
      <c r="AC75" s="11">
        <f>'underlying numbers'!AC75/'underlying numbers'!AB75</f>
        <v>0.95433629999999992</v>
      </c>
      <c r="AD75" s="11">
        <f>'underlying numbers'!AD75/'underlying numbers'!AB75</f>
        <v>0.8835398000000001</v>
      </c>
      <c r="AE75" s="1">
        <v>2793</v>
      </c>
      <c r="AF75" s="11">
        <f>'underlying numbers'!AF75/'underlying numbers'!AE75</f>
        <v>0.96455419999999992</v>
      </c>
      <c r="AG75" s="11">
        <f>'underlying numbers'!AG75/'underlying numbers'!AE75</f>
        <v>0.87719300000000011</v>
      </c>
    </row>
    <row r="76" spans="1:33" x14ac:dyDescent="0.25">
      <c r="A76" t="s">
        <v>170</v>
      </c>
      <c r="B76" t="s">
        <v>171</v>
      </c>
      <c r="C76" t="s">
        <v>155</v>
      </c>
      <c r="D76" s="1">
        <v>2675</v>
      </c>
      <c r="E76" s="11">
        <f>'underlying numbers'!E76/'underlying numbers'!D76</f>
        <v>0.93412373831775697</v>
      </c>
      <c r="F76" s="11">
        <f>'underlying numbers'!F76/'underlying numbers'!D76</f>
        <v>0.82635700934579415</v>
      </c>
      <c r="G76" s="1">
        <v>2584</v>
      </c>
      <c r="H76" s="11">
        <f>'underlying numbers'!H76/'underlying numbers'!G76</f>
        <v>0.93000000000000016</v>
      </c>
      <c r="I76" s="11">
        <f>'underlying numbers'!I76/'underlying numbers'!G76</f>
        <v>0.83307739938080494</v>
      </c>
      <c r="J76" s="1">
        <v>2744</v>
      </c>
      <c r="K76" s="11">
        <f>'underlying numbers'!K76/'underlying numbers'!J76</f>
        <v>0.9139209183673469</v>
      </c>
      <c r="L76" s="11">
        <f>'underlying numbers'!L76/'underlying numbers'!J76</f>
        <v>0.83553826530612196</v>
      </c>
      <c r="M76" s="1">
        <v>2526</v>
      </c>
      <c r="N76" s="11">
        <f>'underlying numbers'!N76/'underlying numbers'!M76</f>
        <v>0.90239429928741111</v>
      </c>
      <c r="O76" s="11">
        <f>'underlying numbers'!O76/'underlying numbers'!M76</f>
        <v>0.82047426761678488</v>
      </c>
      <c r="P76" s="1">
        <v>2523</v>
      </c>
      <c r="Q76" s="11">
        <f>'underlying numbers'!Q76/'underlying numbers'!P76</f>
        <v>0.89377720000000005</v>
      </c>
      <c r="R76" s="11">
        <f>'underlying numbers'!R76/'underlying numbers'!P76</f>
        <v>0.82560439999999991</v>
      </c>
      <c r="S76" s="1">
        <v>2644</v>
      </c>
      <c r="T76" s="11">
        <f>'underlying numbers'!T76/'underlying numbers'!S76</f>
        <v>0.90015129999999999</v>
      </c>
      <c r="U76" s="11">
        <f>'underlying numbers'!U76/'underlying numbers'!S76</f>
        <v>0.82677760000000011</v>
      </c>
      <c r="V76" s="1">
        <v>2778</v>
      </c>
      <c r="W76" s="11">
        <f>'underlying numbers'!W76/'underlying numbers'!V76</f>
        <v>0.91036720000000004</v>
      </c>
      <c r="X76" s="11">
        <f>'underlying numbers'!X76/'underlying numbers'!V76</f>
        <v>0.80381569999999991</v>
      </c>
      <c r="Y76" s="1">
        <v>2932</v>
      </c>
      <c r="Z76" s="11">
        <f>'underlying numbers'!Z76/'underlying numbers'!Y76</f>
        <v>0.84311049999999998</v>
      </c>
      <c r="AA76" s="11">
        <f>'underlying numbers'!AA76/'underlying numbers'!Y76</f>
        <v>0.84311049999999998</v>
      </c>
      <c r="AB76" s="1">
        <v>2881</v>
      </c>
      <c r="AC76" s="11">
        <f>'underlying numbers'!AC76/'underlying numbers'!AB76</f>
        <v>0.93023259999999985</v>
      </c>
      <c r="AD76" s="11">
        <f>'underlying numbers'!AD76/'underlying numbers'!AB76</f>
        <v>0.85421729999999996</v>
      </c>
      <c r="AE76" s="1">
        <v>3187</v>
      </c>
      <c r="AF76" s="11">
        <f>'underlying numbers'!AF76/'underlying numbers'!AE76</f>
        <v>0.92689049999999995</v>
      </c>
      <c r="AG76" s="11">
        <f>'underlying numbers'!AG76/'underlying numbers'!AE76</f>
        <v>0.82491370000000019</v>
      </c>
    </row>
    <row r="77" spans="1:33" x14ac:dyDescent="0.25">
      <c r="A77" t="s">
        <v>172</v>
      </c>
      <c r="B77" t="s">
        <v>173</v>
      </c>
      <c r="C77" t="s">
        <v>155</v>
      </c>
      <c r="D77" s="1">
        <v>5361</v>
      </c>
      <c r="E77" s="11">
        <f>'underlying numbers'!E77/'underlying numbers'!D77</f>
        <v>0.89190505502704698</v>
      </c>
      <c r="F77" s="11">
        <f>'underlying numbers'!F77/'underlying numbers'!D77</f>
        <v>0.68234284648386501</v>
      </c>
      <c r="G77" s="1">
        <v>5413</v>
      </c>
      <c r="H77" s="11">
        <f>'underlying numbers'!H77/'underlying numbers'!G77</f>
        <v>0.88686384629595405</v>
      </c>
      <c r="I77" s="11">
        <f>'underlying numbers'!I77/'underlying numbers'!G77</f>
        <v>0.66031405874745996</v>
      </c>
      <c r="J77" s="1">
        <v>5401</v>
      </c>
      <c r="K77" s="11">
        <f>'underlying numbers'!K77/'underlying numbers'!J77</f>
        <v>0.87485854471394198</v>
      </c>
      <c r="L77" s="11">
        <f>'underlying numbers'!L77/'underlying numbers'!J77</f>
        <v>0.66283447509720395</v>
      </c>
      <c r="M77" s="1">
        <v>5346</v>
      </c>
      <c r="N77" s="11">
        <f>'underlying numbers'!N77/'underlying numbers'!M77</f>
        <v>0.87201421623643804</v>
      </c>
      <c r="O77" s="11">
        <f>'underlying numbers'!O77/'underlying numbers'!M77</f>
        <v>0.65153404414515503</v>
      </c>
      <c r="P77" s="1">
        <v>5299</v>
      </c>
      <c r="Q77" s="11">
        <f>'underlying numbers'!Q77/'underlying numbers'!P77</f>
        <v>0.88224190000000002</v>
      </c>
      <c r="R77" s="11">
        <f>'underlying numbers'!R77/'underlying numbers'!P77</f>
        <v>0.64748070000000002</v>
      </c>
      <c r="S77" s="1">
        <v>5689</v>
      </c>
      <c r="T77" s="11">
        <f>'underlying numbers'!T77/'underlying numbers'!S77</f>
        <v>0.87625239999999993</v>
      </c>
      <c r="U77" s="11">
        <f>'underlying numbers'!U77/'underlying numbers'!S77</f>
        <v>0.69977149999999999</v>
      </c>
      <c r="V77" s="1">
        <v>5810</v>
      </c>
      <c r="W77" s="11">
        <f>'underlying numbers'!W77/'underlying numbers'!V77</f>
        <v>0.9</v>
      </c>
      <c r="X77" s="11">
        <f>'underlying numbers'!X77/'underlying numbers'!V77</f>
        <v>0.75404480000000007</v>
      </c>
      <c r="Y77" s="1">
        <v>6088</v>
      </c>
      <c r="Z77" s="11">
        <f>'underlying numbers'!Z77/'underlying numbers'!Y77</f>
        <v>0.91047960000000006</v>
      </c>
      <c r="AA77" s="11">
        <f>'underlying numbers'!AA77/'underlying numbers'!Y77</f>
        <v>0.80535480000000004</v>
      </c>
      <c r="AB77" s="1">
        <v>6343</v>
      </c>
      <c r="AC77" s="11">
        <f>'underlying numbers'!AC77/'underlying numbers'!AB77</f>
        <v>0.9109254</v>
      </c>
      <c r="AD77" s="11">
        <f>'underlying numbers'!AD77/'underlying numbers'!AB77</f>
        <v>0.81034210000000007</v>
      </c>
      <c r="AE77" s="1">
        <v>6585</v>
      </c>
      <c r="AF77" s="11">
        <f>'underlying numbers'!AF77/'underlying numbers'!AE77</f>
        <v>0.9231587</v>
      </c>
      <c r="AG77" s="11">
        <f>'underlying numbers'!AG77/'underlying numbers'!AE77</f>
        <v>0.83538349999999995</v>
      </c>
    </row>
    <row r="78" spans="1:33" s="4" customFormat="1" x14ac:dyDescent="0.25">
      <c r="A78" s="4" t="s">
        <v>445</v>
      </c>
      <c r="B78" s="4" t="s">
        <v>433</v>
      </c>
      <c r="C78" t="s">
        <v>155</v>
      </c>
      <c r="D78" s="5">
        <f>SUM(D68:D77)</f>
        <v>32078</v>
      </c>
      <c r="E78" s="11">
        <f>'underlying numbers'!E78/'underlying numbers'!D78</f>
        <v>0.936334154249018</v>
      </c>
      <c r="F78" s="11">
        <f>'underlying numbers'!F78/'underlying numbers'!D78</f>
        <v>0.78456936217968698</v>
      </c>
      <c r="G78" s="5">
        <f t="shared" ref="G78:AE78" si="11">SUM(G68:G77)</f>
        <v>31684</v>
      </c>
      <c r="H78" s="11">
        <f>'underlying numbers'!H78/'underlying numbers'!G78</f>
        <v>0.93534184446408275</v>
      </c>
      <c r="I78" s="11">
        <f>'underlying numbers'!I78/'underlying numbers'!G78</f>
        <v>0.7860626499179395</v>
      </c>
      <c r="J78" s="5">
        <f t="shared" si="11"/>
        <v>31250</v>
      </c>
      <c r="K78" s="11">
        <f>'underlying numbers'!K78/'underlying numbers'!J78</f>
        <v>0.92236624</v>
      </c>
      <c r="L78" s="11">
        <f>'underlying numbers'!L78/'underlying numbers'!J78</f>
        <v>0.78153446399999993</v>
      </c>
      <c r="M78" s="5">
        <f t="shared" si="11"/>
        <v>30244</v>
      </c>
      <c r="N78" s="11">
        <f>'underlying numbers'!N78/'underlying numbers'!M78</f>
        <v>0.90968013490279054</v>
      </c>
      <c r="O78" s="11">
        <f>'underlying numbers'!O78/'underlying numbers'!M78</f>
        <v>0.7745788255521755</v>
      </c>
      <c r="P78" s="5">
        <f t="shared" si="11"/>
        <v>30390</v>
      </c>
      <c r="Q78" s="11">
        <f>'underlying numbers'!Q78/'underlying numbers'!P78</f>
        <v>0.90513326195459032</v>
      </c>
      <c r="R78" s="11">
        <f>'underlying numbers'!R78/'underlying numbers'!P78</f>
        <v>0.7798289214642975</v>
      </c>
      <c r="S78" s="5">
        <f t="shared" si="11"/>
        <v>31340</v>
      </c>
      <c r="T78" s="11">
        <f>'underlying numbers'!T78/'underlying numbers'!S78</f>
        <v>0.91496490401403963</v>
      </c>
      <c r="U78" s="11">
        <f>'underlying numbers'!U78/'underlying numbers'!S78</f>
        <v>0.79231014848755588</v>
      </c>
      <c r="V78" s="5">
        <f t="shared" si="11"/>
        <v>31844</v>
      </c>
      <c r="W78" s="11">
        <f>'underlying numbers'!W78/'underlying numbers'!V78</f>
        <v>0.92664240973809808</v>
      </c>
      <c r="X78" s="11">
        <f>'underlying numbers'!X78/'underlying numbers'!V78</f>
        <v>0.82392287457919855</v>
      </c>
      <c r="Y78" s="5">
        <f t="shared" si="11"/>
        <v>33019</v>
      </c>
      <c r="Z78" s="11">
        <f>'underlying numbers'!Z78/'underlying numbers'!Y78</f>
        <v>0.93409854518610502</v>
      </c>
      <c r="AA78" s="11">
        <f>'underlying numbers'!AA78/'underlying numbers'!Y78</f>
        <v>0.86316967974802372</v>
      </c>
      <c r="AB78" s="5">
        <f t="shared" si="11"/>
        <v>33961</v>
      </c>
      <c r="AC78" s="11">
        <f>'underlying numbers'!AC78/'underlying numbers'!AB78</f>
        <v>0.94487795262507002</v>
      </c>
      <c r="AD78" s="11">
        <f>'underlying numbers'!AD78/'underlying numbers'!AB78</f>
        <v>0.86946791980212601</v>
      </c>
      <c r="AE78" s="5">
        <f t="shared" si="11"/>
        <v>34630</v>
      </c>
      <c r="AF78" s="11">
        <f>'underlying numbers'!AF78/'underlying numbers'!AE78</f>
        <v>0.95206467994224664</v>
      </c>
      <c r="AG78" s="11">
        <f>'underlying numbers'!AG78/'underlying numbers'!AE78</f>
        <v>0.8816633163297718</v>
      </c>
    </row>
    <row r="79" spans="1:33" x14ac:dyDescent="0.25">
      <c r="A79" t="s">
        <v>174</v>
      </c>
      <c r="B79" t="s">
        <v>175</v>
      </c>
      <c r="C79" t="s">
        <v>176</v>
      </c>
      <c r="D79" s="1">
        <v>3156</v>
      </c>
      <c r="E79" s="11">
        <f>'underlying numbers'!E79/'underlying numbers'!D79</f>
        <v>0.90700000000000003</v>
      </c>
      <c r="F79" s="11">
        <f>'underlying numbers'!F79/'underlying numbers'!D79</f>
        <v>0.78900000000000015</v>
      </c>
      <c r="G79" s="1">
        <v>3322</v>
      </c>
      <c r="H79" s="11">
        <f>'underlying numbers'!H79/'underlying numbers'!G79</f>
        <v>0.90400000000000003</v>
      </c>
      <c r="I79" s="11">
        <f>'underlying numbers'!I79/'underlying numbers'!G79</f>
        <v>0.755</v>
      </c>
      <c r="J79" s="1">
        <v>3218</v>
      </c>
      <c r="K79" s="11">
        <f>'underlying numbers'!K79/'underlying numbers'!J79</f>
        <v>0.91</v>
      </c>
      <c r="L79" s="11">
        <f>'underlying numbers'!L79/'underlying numbers'!J79</f>
        <v>0.748</v>
      </c>
      <c r="M79" s="1">
        <v>3222</v>
      </c>
      <c r="N79" s="11">
        <f>'underlying numbers'!N79/'underlying numbers'!M79</f>
        <v>0.87600000000000011</v>
      </c>
      <c r="O79" s="11">
        <f>'underlying numbers'!O79/'underlying numbers'!M79</f>
        <v>0.76500000000000001</v>
      </c>
      <c r="P79" s="1">
        <v>3263</v>
      </c>
      <c r="Q79" s="11">
        <f>'underlying numbers'!Q79/'underlying numbers'!P79</f>
        <v>0.85902540000000005</v>
      </c>
      <c r="R79" s="11">
        <f>'underlying numbers'!R79/'underlying numbers'!P79</f>
        <v>0.7437940999999999</v>
      </c>
      <c r="S79" s="1">
        <v>3256</v>
      </c>
      <c r="T79" s="11">
        <f>'underlying numbers'!T79/'underlying numbers'!S79</f>
        <v>0.8946559999999999</v>
      </c>
      <c r="U79" s="11">
        <f>'underlying numbers'!U79/'underlying numbers'!S79</f>
        <v>0.78470519999999988</v>
      </c>
      <c r="V79" s="1">
        <v>3604</v>
      </c>
      <c r="W79" s="11">
        <f>'underlying numbers'!W79/'underlying numbers'!V79</f>
        <v>0.89539410000000008</v>
      </c>
      <c r="X79" s="11">
        <f>'underlying numbers'!X79/'underlying numbers'!V79</f>
        <v>0.77136520000000008</v>
      </c>
      <c r="Y79" s="1">
        <v>3673</v>
      </c>
      <c r="Z79" s="11">
        <f>'underlying numbers'!Z79/'underlying numbers'!Y79</f>
        <v>0.92404030000000004</v>
      </c>
      <c r="AA79" s="11">
        <f>'underlying numbers'!AA79/'underlying numbers'!Y79</f>
        <v>0.81786000000000003</v>
      </c>
      <c r="AB79" s="1">
        <v>3569</v>
      </c>
      <c r="AC79" s="11">
        <f>'underlying numbers'!AC79/'underlying numbers'!AB79</f>
        <v>0.94424210000000008</v>
      </c>
      <c r="AD79" s="11">
        <f>'underlying numbers'!AD79/'underlying numbers'!AB79</f>
        <v>0.8711123999999999</v>
      </c>
      <c r="AE79" s="1">
        <v>3851</v>
      </c>
      <c r="AF79" s="11">
        <f>'underlying numbers'!AF79/'underlying numbers'!AE79</f>
        <v>0.93793819999999994</v>
      </c>
      <c r="AG79" s="11">
        <f>'underlying numbers'!AG79/'underlying numbers'!AE79</f>
        <v>0.86600880000000002</v>
      </c>
    </row>
    <row r="80" spans="1:33" x14ac:dyDescent="0.25">
      <c r="A80" t="s">
        <v>177</v>
      </c>
      <c r="B80" t="s">
        <v>178</v>
      </c>
      <c r="C80" t="s">
        <v>176</v>
      </c>
      <c r="D80" s="3">
        <v>2446</v>
      </c>
      <c r="E80" s="11">
        <f>'underlying numbers'!E80/'underlying numbers'!D80</f>
        <v>0.90883074407195419</v>
      </c>
      <c r="F80" s="11">
        <f>'underlying numbers'!F80/'underlying numbers'!D80</f>
        <v>0.78699918233851185</v>
      </c>
      <c r="G80" s="1">
        <v>2541</v>
      </c>
      <c r="H80" s="11">
        <f>'underlying numbers'!H80/'underlying numbers'!G80</f>
        <v>0.83399999999999996</v>
      </c>
      <c r="I80" s="11">
        <f>'underlying numbers'!I80/'underlying numbers'!G80</f>
        <v>0.64900000000000002</v>
      </c>
      <c r="J80" s="3">
        <v>2446</v>
      </c>
      <c r="K80" s="11">
        <f>'underlying numbers'!K80/'underlying numbers'!J80</f>
        <v>0.88389206868356496</v>
      </c>
      <c r="L80" s="11">
        <f>'underlying numbers'!L80/'underlying numbers'!J80</f>
        <v>0.76778413736713003</v>
      </c>
      <c r="M80" s="3">
        <v>2446</v>
      </c>
      <c r="N80" s="11">
        <f>'underlying numbers'!N80/'underlying numbers'!M80</f>
        <v>0.86017988552739166</v>
      </c>
      <c r="O80" s="11">
        <f>'underlying numbers'!O80/'underlying numbers'!M80</f>
        <v>0.77636958299264103</v>
      </c>
      <c r="P80" s="1">
        <v>2709</v>
      </c>
      <c r="Q80" s="11">
        <f>'underlying numbers'!Q80/'underlying numbers'!P80</f>
        <v>0.83388699999999993</v>
      </c>
      <c r="R80" s="11">
        <f>'underlying numbers'!R80/'underlying numbers'!P80</f>
        <v>0.60760429999999999</v>
      </c>
      <c r="S80" s="1">
        <v>2971</v>
      </c>
      <c r="T80" s="11">
        <f>'underlying numbers'!T80/'underlying numbers'!S80</f>
        <v>0.87950190000000006</v>
      </c>
      <c r="U80" s="11">
        <f>'underlying numbers'!U80/'underlying numbers'!S80</f>
        <v>0.7250084</v>
      </c>
      <c r="V80" s="1">
        <v>3043</v>
      </c>
      <c r="W80" s="11">
        <f>'underlying numbers'!W80/'underlying numbers'!V80</f>
        <v>0.84423270000000006</v>
      </c>
      <c r="X80" s="11">
        <f>'underlying numbers'!X80/'underlying numbers'!V80</f>
        <v>0.5934933</v>
      </c>
      <c r="Y80" s="1">
        <v>3163</v>
      </c>
      <c r="Z80" s="11">
        <f>'underlying numbers'!Z80/'underlying numbers'!Y80</f>
        <v>0.90578560000000008</v>
      </c>
      <c r="AA80" s="11">
        <f>'underlying numbers'!AA80/'underlying numbers'!Y80</f>
        <v>0.85456840000000001</v>
      </c>
      <c r="AB80" s="1">
        <v>3191</v>
      </c>
      <c r="AC80" s="11">
        <f>'underlying numbers'!AC80/'underlying numbers'!AB80</f>
        <v>0.8837354999999999</v>
      </c>
      <c r="AD80" s="11">
        <f>'underlying numbers'!AD80/'underlying numbers'!AB80</f>
        <v>0.79066119999999995</v>
      </c>
      <c r="AE80" s="1">
        <v>3223</v>
      </c>
      <c r="AF80" s="11">
        <f>'underlying numbers'!AF80/'underlying numbers'!AE80</f>
        <v>0.90722929999999991</v>
      </c>
      <c r="AG80" s="11">
        <f>'underlying numbers'!AG80/'underlying numbers'!AE80</f>
        <v>0.82997209999999999</v>
      </c>
    </row>
    <row r="81" spans="1:33" x14ac:dyDescent="0.25">
      <c r="A81" t="s">
        <v>179</v>
      </c>
      <c r="B81" t="s">
        <v>180</v>
      </c>
      <c r="C81" t="s">
        <v>176</v>
      </c>
      <c r="D81" s="6">
        <v>4974</v>
      </c>
      <c r="E81" s="11">
        <f>'underlying numbers'!E81/'underlying numbers'!D81</f>
        <v>0.90671491757137113</v>
      </c>
      <c r="F81" s="11">
        <f>'underlying numbers'!F81/'underlying numbers'!D81</f>
        <v>0.78226779252110978</v>
      </c>
      <c r="G81" s="1">
        <v>5098</v>
      </c>
      <c r="H81" s="11">
        <f>'underlying numbers'!H81/'underlying numbers'!G81</f>
        <v>0.9044648881914481</v>
      </c>
      <c r="I81" s="11">
        <f>'underlying numbers'!I81/'underlying numbers'!G81</f>
        <v>0.76077481365241295</v>
      </c>
      <c r="J81" s="6">
        <v>4974</v>
      </c>
      <c r="K81" s="11">
        <f>'underlying numbers'!K81/'underlying numbers'!J81</f>
        <v>0.87796542018496182</v>
      </c>
      <c r="L81" s="11">
        <f>'underlying numbers'!L81/'underlying numbers'!J81</f>
        <v>0.75593084036992364</v>
      </c>
      <c r="M81" s="6">
        <v>4974</v>
      </c>
      <c r="N81" s="11">
        <f>'underlying numbers'!N81/'underlying numbers'!M81</f>
        <v>0.85243264977885003</v>
      </c>
      <c r="O81" s="11">
        <f>'underlying numbers'!O81/'underlying numbers'!M81</f>
        <v>0.73743466023321269</v>
      </c>
      <c r="P81" s="1">
        <v>4847</v>
      </c>
      <c r="Q81" s="11">
        <f>'underlying numbers'!Q81/'underlying numbers'!P81</f>
        <v>0.83123580000000008</v>
      </c>
      <c r="R81" s="11">
        <f>'underlying numbers'!R81/'underlying numbers'!P81</f>
        <v>0.70909840000000002</v>
      </c>
      <c r="S81" s="1">
        <v>4859</v>
      </c>
      <c r="T81" s="11">
        <f>'underlying numbers'!T81/'underlying numbers'!S81</f>
        <v>0.86705089999999996</v>
      </c>
      <c r="U81" s="11">
        <f>'underlying numbers'!U81/'underlying numbers'!S81</f>
        <v>0.74027580000000004</v>
      </c>
      <c r="V81" s="1">
        <v>5172</v>
      </c>
      <c r="W81" s="11">
        <f>'underlying numbers'!W81/'underlying numbers'!V81</f>
        <v>0.87045630000000007</v>
      </c>
      <c r="X81" s="11">
        <f>'underlying numbers'!X81/'underlying numbers'!V81</f>
        <v>0.73665890000000001</v>
      </c>
      <c r="Y81" s="1">
        <v>4952</v>
      </c>
      <c r="Z81" s="11">
        <f>'underlying numbers'!Z81/'underlying numbers'!Y81</f>
        <v>0.8802504000000001</v>
      </c>
      <c r="AA81" s="11">
        <f>'underlying numbers'!AA81/'underlying numbers'!Y81</f>
        <v>0.82411150000000011</v>
      </c>
      <c r="AB81" s="1">
        <v>5239</v>
      </c>
      <c r="AC81" s="11">
        <f>'underlying numbers'!AC81/'underlying numbers'!AB81</f>
        <v>0.92116810000000005</v>
      </c>
      <c r="AD81" s="11">
        <f>'underlying numbers'!AD81/'underlying numbers'!AB81</f>
        <v>0.86524150000000011</v>
      </c>
      <c r="AE81" s="1">
        <v>5322</v>
      </c>
      <c r="AF81" s="11">
        <f>'underlying numbers'!AF81/'underlying numbers'!AE81</f>
        <v>0.93949650000000018</v>
      </c>
      <c r="AG81" s="11">
        <f>'underlying numbers'!AG81/'underlying numbers'!AE81</f>
        <v>0.90078919999999996</v>
      </c>
    </row>
    <row r="82" spans="1:33" x14ac:dyDescent="0.25">
      <c r="A82" t="s">
        <v>181</v>
      </c>
      <c r="B82" t="s">
        <v>182</v>
      </c>
      <c r="C82" t="s">
        <v>176</v>
      </c>
      <c r="D82" s="1">
        <v>13757</v>
      </c>
      <c r="E82" s="11">
        <f>'underlying numbers'!E82/'underlying numbers'!D82</f>
        <v>0.90618390637493651</v>
      </c>
      <c r="F82" s="11">
        <f>'underlying numbers'!F82/'underlying numbers'!D82</f>
        <v>0.61458413898378994</v>
      </c>
      <c r="G82" s="3">
        <v>13799</v>
      </c>
      <c r="H82" s="11">
        <f>'underlying numbers'!H82/'underlying numbers'!G82</f>
        <v>0.8916596854844554</v>
      </c>
      <c r="I82" s="11">
        <f>'underlying numbers'!I82/'underlying numbers'!G82</f>
        <v>0.78614392347271544</v>
      </c>
      <c r="J82" s="1">
        <v>13184</v>
      </c>
      <c r="K82" s="11">
        <f>'underlying numbers'!K82/'underlying numbers'!J82</f>
        <v>0.87904884708737863</v>
      </c>
      <c r="L82" s="11">
        <f>'underlying numbers'!L82/'underlying numbers'!J82</f>
        <v>0.852950718675201</v>
      </c>
      <c r="M82" s="1">
        <v>13056</v>
      </c>
      <c r="N82" s="11">
        <f>'underlying numbers'!N82/'underlying numbers'!M82</f>
        <v>0.84947058823529409</v>
      </c>
      <c r="O82" s="11">
        <f>'underlying numbers'!O82/'underlying numbers'!M82</f>
        <v>0.89583693996260649</v>
      </c>
      <c r="P82" s="1">
        <v>13621</v>
      </c>
      <c r="Q82" s="11">
        <f>'underlying numbers'!Q82/'underlying numbers'!P82</f>
        <v>0.80684242842669407</v>
      </c>
      <c r="R82" s="11">
        <f>'underlying numbers'!R82/'underlying numbers'!P82</f>
        <v>0.71999118511122517</v>
      </c>
      <c r="S82" s="1">
        <v>13264</v>
      </c>
      <c r="T82" s="11">
        <f>'underlying numbers'!T82/'underlying numbers'!S82</f>
        <v>0.83210192220295542</v>
      </c>
      <c r="U82" s="11">
        <f>'underlying numbers'!U82/'underlying numbers'!S82</f>
        <v>0.7463057742159227</v>
      </c>
      <c r="V82" s="1">
        <v>14220</v>
      </c>
      <c r="W82" s="11">
        <f>'underlying numbers'!W82/'underlying numbers'!V82</f>
        <v>0.86097045310126585</v>
      </c>
      <c r="X82" s="11">
        <f>'underlying numbers'!X82/'underlying numbers'!V82</f>
        <v>0.79472570924050634</v>
      </c>
      <c r="Y82" s="1">
        <v>13703</v>
      </c>
      <c r="Z82" s="11">
        <f>'underlying numbers'!Z82/'underlying numbers'!Y82</f>
        <v>0.87878570099978104</v>
      </c>
      <c r="AA82" s="11">
        <f>'underlying numbers'!AA82/'underlying numbers'!Y82</f>
        <v>0.83040210380208723</v>
      </c>
      <c r="AB82" s="1">
        <v>14201</v>
      </c>
      <c r="AC82" s="11">
        <f>'underlying numbers'!AC82/'underlying numbers'!AB82</f>
        <v>0.89099359200056338</v>
      </c>
      <c r="AD82" s="11">
        <f>'underlying numbers'!AD82/'underlying numbers'!AB82</f>
        <v>0.84972889233152593</v>
      </c>
      <c r="AE82" s="1">
        <v>14869</v>
      </c>
      <c r="AF82" s="11">
        <f>'underlying numbers'!AF82/'underlying numbers'!AE82</f>
        <v>0.90853453493846259</v>
      </c>
      <c r="AG82" s="11">
        <f>'underlying numbers'!AG82/'underlying numbers'!AE82</f>
        <v>0.8874167731521958</v>
      </c>
    </row>
    <row r="83" spans="1:33" x14ac:dyDescent="0.25">
      <c r="A83" t="s">
        <v>183</v>
      </c>
      <c r="B83" t="s">
        <v>184</v>
      </c>
      <c r="C83" t="s">
        <v>176</v>
      </c>
      <c r="D83" s="1">
        <v>7755</v>
      </c>
      <c r="E83" s="11">
        <f>'underlying numbers'!E83/'underlying numbers'!D83</f>
        <v>0.932527143778208</v>
      </c>
      <c r="F83" s="11">
        <f>'underlying numbers'!F83/'underlying numbers'!D83</f>
        <v>0.83310135396518403</v>
      </c>
      <c r="G83" s="1">
        <v>7375</v>
      </c>
      <c r="H83" s="11">
        <f>'underlying numbers'!H83/'underlying numbers'!G83</f>
        <v>0.93700623728813603</v>
      </c>
      <c r="I83" s="11">
        <f>'underlying numbers'!I83/'underlying numbers'!G83</f>
        <v>0.81611633898305103</v>
      </c>
      <c r="J83" s="1">
        <v>6749</v>
      </c>
      <c r="K83" s="11">
        <f>'underlying numbers'!K83/'underlying numbers'!J83</f>
        <v>0.92610253370869788</v>
      </c>
      <c r="L83" s="11">
        <f>'underlying numbers'!L83/'underlying numbers'!J83</f>
        <v>0.77770232627055902</v>
      </c>
      <c r="M83" s="1">
        <v>6580</v>
      </c>
      <c r="N83" s="11">
        <f>'underlying numbers'!N83/'underlying numbers'!M83</f>
        <v>0.91587355623100297</v>
      </c>
      <c r="O83" s="11">
        <f>'underlying numbers'!O83/'underlying numbers'!M83</f>
        <v>0.80594468085106397</v>
      </c>
      <c r="P83" s="1">
        <v>7016</v>
      </c>
      <c r="Q83" s="11">
        <f>'underlying numbers'!Q83/'underlying numbers'!P83</f>
        <v>0.89181870000000008</v>
      </c>
      <c r="R83" s="11">
        <f>'underlying numbers'!R83/'underlying numbers'!P83</f>
        <v>0.7748005</v>
      </c>
      <c r="S83" s="1">
        <v>7093</v>
      </c>
      <c r="T83" s="11">
        <f>'underlying numbers'!T83/'underlying numbers'!S83</f>
        <v>0.90117019999999981</v>
      </c>
      <c r="U83" s="11">
        <f>'underlying numbers'!U83/'underlying numbers'!S83</f>
        <v>0.80191730000000006</v>
      </c>
      <c r="V83" s="1">
        <v>7721</v>
      </c>
      <c r="W83" s="11">
        <f>'underlying numbers'!W83/'underlying numbers'!V83</f>
        <v>0.88226910000000003</v>
      </c>
      <c r="X83" s="11">
        <f>'underlying numbers'!X83/'underlying numbers'!V83</f>
        <v>0.83098050000000001</v>
      </c>
      <c r="Y83" s="1">
        <v>8095</v>
      </c>
      <c r="Z83" s="11">
        <f>'underlying numbers'!Z83/'underlying numbers'!Y83</f>
        <v>0.87757869999999993</v>
      </c>
      <c r="AA83" s="11">
        <f>'underlying numbers'!AA83/'underlying numbers'!Y83</f>
        <v>0.83471279999999992</v>
      </c>
      <c r="AB83" s="1">
        <v>8101</v>
      </c>
      <c r="AC83" s="11">
        <f>'underlying numbers'!AC83/'underlying numbers'!AB83</f>
        <v>0.92753980000000003</v>
      </c>
      <c r="AD83" s="11">
        <f>'underlying numbers'!AD83/'underlying numbers'!AB83</f>
        <v>0.86063450000000008</v>
      </c>
      <c r="AE83" s="1">
        <v>8546</v>
      </c>
      <c r="AF83" s="11">
        <f>'underlying numbers'!AF83/'underlying numbers'!AE83</f>
        <v>0.93938680000000008</v>
      </c>
      <c r="AG83" s="11">
        <f>'underlying numbers'!AG83/'underlying numbers'!AE83</f>
        <v>0.88485839999999993</v>
      </c>
    </row>
    <row r="84" spans="1:33" s="4" customFormat="1" x14ac:dyDescent="0.25">
      <c r="A84" s="4" t="s">
        <v>446</v>
      </c>
      <c r="B84" s="4" t="s">
        <v>433</v>
      </c>
      <c r="C84" t="s">
        <v>176</v>
      </c>
      <c r="D84" s="5">
        <f>SUM(D79:D83)</f>
        <v>32088</v>
      </c>
      <c r="E84" s="11">
        <f>'underlying numbers'!E84/'underlying numbers'!D84</f>
        <v>0.91291485913737236</v>
      </c>
      <c r="F84" s="11">
        <f>'underlying numbers'!F84/'underlying numbers'!D84</f>
        <v>0.72368545873846912</v>
      </c>
      <c r="G84" s="5">
        <f t="shared" ref="G84:AE84" si="12">SUM(G79:G83)</f>
        <v>32135</v>
      </c>
      <c r="H84" s="11">
        <f>'underlying numbers'!H84/'underlying numbers'!G84</f>
        <v>0.90081459467869929</v>
      </c>
      <c r="I84" s="11">
        <f>'underlying numbers'!I84/'underlying numbers'!G84</f>
        <v>0.77493409055546913</v>
      </c>
      <c r="J84" s="5">
        <f t="shared" si="12"/>
        <v>30571</v>
      </c>
      <c r="K84" s="11">
        <f>'underlying numbers'!K84/'underlying numbers'!J84</f>
        <v>0.89290589120408248</v>
      </c>
      <c r="L84" s="11">
        <f>'underlying numbers'!L84/'underlying numbers'!J84</f>
        <v>0.80269141588478798</v>
      </c>
      <c r="M84" s="5">
        <f t="shared" si="12"/>
        <v>30278</v>
      </c>
      <c r="N84" s="11">
        <f>'underlying numbers'!N84/'underlying numbers'!M84</f>
        <v>0.86807609485434967</v>
      </c>
      <c r="O84" s="11">
        <f>'underlying numbers'!O84/'underlying numbers'!M84</f>
        <v>0.82670563076001702</v>
      </c>
      <c r="P84" s="5">
        <f t="shared" si="12"/>
        <v>31456</v>
      </c>
      <c r="Q84" s="11">
        <f>'underlying numbers'!Q84/'underlying numbers'!P84</f>
        <v>0.83729655399923708</v>
      </c>
      <c r="R84" s="11">
        <f>'underlying numbers'!R84/'underlying numbers'!P84</f>
        <v>0.7233278351411494</v>
      </c>
      <c r="S84" s="5">
        <f t="shared" si="12"/>
        <v>31443</v>
      </c>
      <c r="T84" s="11">
        <f>'underlying numbers'!T84/'underlying numbers'!S84</f>
        <v>0.86403970768374516</v>
      </c>
      <c r="U84" s="11">
        <f>'underlying numbers'!U84/'underlying numbers'!S84</f>
        <v>0.7598829436726775</v>
      </c>
      <c r="V84" s="5">
        <f t="shared" si="12"/>
        <v>33760</v>
      </c>
      <c r="W84" s="11">
        <f>'underlying numbers'!W84/'underlying numbers'!V84</f>
        <v>0.86946090018661149</v>
      </c>
      <c r="X84" s="11">
        <f>'underlying numbers'!X84/'underlying numbers'!V84</f>
        <v>0.7734893409182465</v>
      </c>
      <c r="Y84" s="5">
        <f t="shared" si="12"/>
        <v>33586</v>
      </c>
      <c r="Z84" s="11">
        <f>'underlying numbers'!Z84/'underlying numbers'!Y84</f>
        <v>0.8862025812183647</v>
      </c>
      <c r="AA84" s="11">
        <f>'underlying numbers'!AA84/'underlying numbers'!Y84</f>
        <v>0.83141785034240467</v>
      </c>
      <c r="AB84" s="5">
        <f t="shared" si="12"/>
        <v>34301</v>
      </c>
      <c r="AC84" s="11">
        <f>'underlying numbers'!AC84/'underlying numbers'!AB84</f>
        <v>0.909098849336754</v>
      </c>
      <c r="AD84" s="11">
        <f>'underlying numbers'!AD84/'underlying numbers'!AB84</f>
        <v>0.85140375930147805</v>
      </c>
      <c r="AE84" s="5">
        <f t="shared" si="12"/>
        <v>35811</v>
      </c>
      <c r="AF84" s="11">
        <f>'underlying numbers'!AF84/'underlying numbers'!AE84</f>
        <v>0.92354304565357015</v>
      </c>
      <c r="AG84" s="11">
        <f>'underlying numbers'!AG84/'underlying numbers'!AE84</f>
        <v>0.88132138102538327</v>
      </c>
    </row>
    <row r="85" spans="1:33" x14ac:dyDescent="0.25">
      <c r="A85" t="s">
        <v>185</v>
      </c>
      <c r="B85" t="s">
        <v>186</v>
      </c>
      <c r="C85" t="s">
        <v>187</v>
      </c>
      <c r="D85" s="1">
        <v>3759</v>
      </c>
      <c r="E85" s="11">
        <f>'underlying numbers'!E85/'underlying numbers'!D85</f>
        <v>0.91900000000000004</v>
      </c>
      <c r="F85" s="11">
        <f>'underlying numbers'!F85/'underlying numbers'!D85</f>
        <v>0.80700000000000005</v>
      </c>
      <c r="G85" s="1">
        <v>3551</v>
      </c>
      <c r="H85" s="11">
        <f>'underlying numbers'!H85/'underlying numbers'!G85</f>
        <v>0.92700000000000005</v>
      </c>
      <c r="I85" s="11">
        <f>'underlying numbers'!I85/'underlying numbers'!G85</f>
        <v>0.76800000000000002</v>
      </c>
      <c r="J85" s="1">
        <v>3565</v>
      </c>
      <c r="K85" s="11">
        <f>'underlying numbers'!K85/'underlying numbers'!J85</f>
        <v>0.89900000000000002</v>
      </c>
      <c r="L85" s="11">
        <f>'underlying numbers'!L85/'underlying numbers'!J85</f>
        <v>0.72199999999999998</v>
      </c>
      <c r="M85" s="1">
        <v>2950</v>
      </c>
      <c r="N85" s="11">
        <f>'underlying numbers'!N85/'underlying numbers'!M85</f>
        <v>0.88900000000000001</v>
      </c>
      <c r="O85" s="11">
        <f>'underlying numbers'!O85/'underlying numbers'!M85</f>
        <v>0.80800000000000016</v>
      </c>
      <c r="P85" s="1">
        <v>2913</v>
      </c>
      <c r="Q85" s="11">
        <f>'underlying numbers'!Q85/'underlying numbers'!P85</f>
        <v>0.8637144000000001</v>
      </c>
      <c r="R85" s="11">
        <f>'underlying numbers'!R85/'underlying numbers'!P85</f>
        <v>0.79128039999999999</v>
      </c>
      <c r="S85" s="1">
        <v>3045</v>
      </c>
      <c r="T85" s="11">
        <f>'underlying numbers'!T85/'underlying numbers'!S85</f>
        <v>0.88341550000000002</v>
      </c>
      <c r="U85" s="11">
        <f>'underlying numbers'!U85/'underlying numbers'!S85</f>
        <v>0.81674880000000005</v>
      </c>
      <c r="V85" s="1">
        <v>3103</v>
      </c>
      <c r="W85" s="11">
        <f>'underlying numbers'!W85/'underlying numbers'!V85</f>
        <v>0.90944249999999993</v>
      </c>
      <c r="X85" s="11">
        <f>'underlying numbers'!X85/'underlying numbers'!V85</f>
        <v>0.86690299999999998</v>
      </c>
      <c r="Y85" s="1">
        <v>2945</v>
      </c>
      <c r="Z85" s="11">
        <f>'underlying numbers'!Z85/'underlying numbers'!Y85</f>
        <v>0.91952460000000014</v>
      </c>
      <c r="AA85" s="11">
        <f>'underlying numbers'!AA85/'underlying numbers'!Y85</f>
        <v>0.88387090000000013</v>
      </c>
      <c r="AB85" s="1">
        <v>2865</v>
      </c>
      <c r="AC85" s="11">
        <f>'underlying numbers'!AC85/'underlying numbers'!AB85</f>
        <v>0.93438050000000006</v>
      </c>
      <c r="AD85" s="11">
        <f>'underlying numbers'!AD85/'underlying numbers'!AB85</f>
        <v>0.89319369999999998</v>
      </c>
      <c r="AE85" s="1">
        <v>3203</v>
      </c>
      <c r="AF85" s="11">
        <f>'underlying numbers'!AF85/'underlying numbers'!AE85</f>
        <v>0.93443640000000006</v>
      </c>
      <c r="AG85" s="11">
        <f>'underlying numbers'!AG85/'underlying numbers'!AE85</f>
        <v>0.88947860000000001</v>
      </c>
    </row>
    <row r="86" spans="1:33" x14ac:dyDescent="0.25">
      <c r="A86" t="s">
        <v>188</v>
      </c>
      <c r="B86" t="s">
        <v>189</v>
      </c>
      <c r="C86" t="s">
        <v>187</v>
      </c>
      <c r="D86" s="1">
        <v>8445</v>
      </c>
      <c r="E86" s="11">
        <f>'underlying numbers'!E86/'underlying numbers'!D86</f>
        <v>0.92085423327412697</v>
      </c>
      <c r="F86" s="11">
        <f>'underlying numbers'!F86/'underlying numbers'!D86</f>
        <v>0.75084251036116001</v>
      </c>
      <c r="G86" s="1">
        <v>8461</v>
      </c>
      <c r="H86" s="11">
        <f>'underlying numbers'!H86/'underlying numbers'!G86</f>
        <v>0.90982602529251899</v>
      </c>
      <c r="I86" s="11">
        <f>'underlying numbers'!I86/'underlying numbers'!G86</f>
        <v>0.742990426663515</v>
      </c>
      <c r="J86" s="1">
        <v>8472</v>
      </c>
      <c r="K86" s="11">
        <f>'underlying numbers'!K86/'underlying numbers'!J86</f>
        <v>0.87478375826251198</v>
      </c>
      <c r="L86" s="11">
        <f>'underlying numbers'!L86/'underlying numbers'!J86</f>
        <v>0.69205465061378701</v>
      </c>
      <c r="M86" s="1">
        <v>7269</v>
      </c>
      <c r="N86" s="11">
        <f>'underlying numbers'!N86/'underlying numbers'!M86</f>
        <v>0.83789695969184186</v>
      </c>
      <c r="O86" s="11">
        <f>'underlying numbers'!O86/'underlying numbers'!M86</f>
        <v>0.70735328105654105</v>
      </c>
      <c r="P86" s="1">
        <v>7464</v>
      </c>
      <c r="Q86" s="11">
        <f>'underlying numbers'!Q86/'underlying numbers'!P86</f>
        <v>0.8210075</v>
      </c>
      <c r="R86" s="11">
        <f>'underlying numbers'!R86/'underlying numbers'!P86</f>
        <v>0.70659159999999988</v>
      </c>
      <c r="S86" s="1">
        <v>7837</v>
      </c>
      <c r="T86" s="11">
        <f>'underlying numbers'!T86/'underlying numbers'!S86</f>
        <v>0.84113820000000006</v>
      </c>
      <c r="U86" s="11">
        <f>'underlying numbers'!U86/'underlying numbers'!S86</f>
        <v>0.72323589999999993</v>
      </c>
      <c r="V86" s="1">
        <v>8167</v>
      </c>
      <c r="W86" s="11">
        <f>'underlying numbers'!W86/'underlying numbers'!V86</f>
        <v>0.89359620000000006</v>
      </c>
      <c r="X86" s="11">
        <f>'underlying numbers'!X86/'underlying numbers'!V86</f>
        <v>0.80666090000000001</v>
      </c>
      <c r="Y86" s="1">
        <v>7372</v>
      </c>
      <c r="Z86" s="11">
        <f>'underlying numbers'!Z86/'underlying numbers'!Y86</f>
        <v>0.91874660000000008</v>
      </c>
      <c r="AA86" s="11">
        <f>'underlying numbers'!AA86/'underlying numbers'!Y86</f>
        <v>0.85336409999999996</v>
      </c>
      <c r="AB86" s="1">
        <v>7063</v>
      </c>
      <c r="AC86" s="11">
        <f>'underlying numbers'!AC86/'underlying numbers'!AB86</f>
        <v>0.92269580000000007</v>
      </c>
      <c r="AD86" s="11">
        <f>'underlying numbers'!AD86/'underlying numbers'!AB86</f>
        <v>0.87356639999999985</v>
      </c>
      <c r="AE86" s="1">
        <v>7860</v>
      </c>
      <c r="AF86" s="11">
        <f>'underlying numbers'!AF86/'underlying numbers'!AE86</f>
        <v>0.95089060000000003</v>
      </c>
      <c r="AG86" s="11">
        <f>'underlying numbers'!AG86/'underlying numbers'!AE86</f>
        <v>0.91106860000000001</v>
      </c>
    </row>
    <row r="87" spans="1:33" x14ac:dyDescent="0.25">
      <c r="A87" t="s">
        <v>190</v>
      </c>
      <c r="B87" t="s">
        <v>191</v>
      </c>
      <c r="C87" t="s">
        <v>187</v>
      </c>
      <c r="D87" s="6">
        <v>8272</v>
      </c>
      <c r="E87" s="11">
        <f>'underlying numbers'!E87/'underlying numbers'!D87</f>
        <v>0.89180367504835589</v>
      </c>
      <c r="F87" s="11">
        <f>'underlying numbers'!F87/'underlying numbers'!D87</f>
        <v>0.7186895551257253</v>
      </c>
      <c r="G87" s="1">
        <v>8184</v>
      </c>
      <c r="H87" s="11">
        <f>'underlying numbers'!H87/'underlying numbers'!G87</f>
        <v>0.93266251221896401</v>
      </c>
      <c r="I87" s="11">
        <f>'underlying numbers'!I87/'underlying numbers'!G87</f>
        <v>0.79384481915933502</v>
      </c>
      <c r="J87" s="1">
        <v>7933</v>
      </c>
      <c r="K87" s="11">
        <f>'underlying numbers'!K87/'underlying numbers'!J87</f>
        <v>0.88241295852766899</v>
      </c>
      <c r="L87" s="11">
        <f>'underlying numbers'!L87/'underlying numbers'!J87</f>
        <v>0.76671902180763896</v>
      </c>
      <c r="M87" s="1">
        <v>7466</v>
      </c>
      <c r="N87" s="11">
        <f>'underlying numbers'!N87/'underlying numbers'!M87</f>
        <v>0.87716622019823198</v>
      </c>
      <c r="O87" s="11">
        <f>'underlying numbers'!O87/'underlying numbers'!M87</f>
        <v>0.76994374497722995</v>
      </c>
      <c r="P87" s="1">
        <v>7675</v>
      </c>
      <c r="Q87" s="11">
        <f>'underlying numbers'!Q87/'underlying numbers'!P87</f>
        <v>0.87205219999999994</v>
      </c>
      <c r="R87" s="11">
        <f>'underlying numbers'!R87/'underlying numbers'!P87</f>
        <v>0.77224749999999998</v>
      </c>
      <c r="S87" s="1">
        <v>7686</v>
      </c>
      <c r="T87" s="11">
        <f>'underlying numbers'!T87/'underlying numbers'!S87</f>
        <v>0.87496740000000006</v>
      </c>
      <c r="U87" s="11">
        <f>'underlying numbers'!U87/'underlying numbers'!S87</f>
        <v>0.78441320000000003</v>
      </c>
      <c r="V87" s="1">
        <v>7916</v>
      </c>
      <c r="W87" s="11">
        <f>'underlying numbers'!W87/'underlying numbers'!V87</f>
        <v>0.89881259999999996</v>
      </c>
      <c r="X87" s="11">
        <f>'underlying numbers'!X87/'underlying numbers'!V87</f>
        <v>0.81531069999999994</v>
      </c>
      <c r="Y87" s="1">
        <v>7886</v>
      </c>
      <c r="Z87" s="11">
        <f>'underlying numbers'!Z87/'underlying numbers'!Y87</f>
        <v>0.92708600000000008</v>
      </c>
      <c r="AA87" s="11">
        <f>'underlying numbers'!AA87/'underlying numbers'!Y87</f>
        <v>0.86545779999999994</v>
      </c>
      <c r="AB87" s="1">
        <v>7367</v>
      </c>
      <c r="AC87" s="11">
        <f>'underlying numbers'!AC87/'underlying numbers'!AB87</f>
        <v>0.93484460000000003</v>
      </c>
      <c r="AD87" s="11">
        <f>'underlying numbers'!AD87/'underlying numbers'!AB87</f>
        <v>0.87009639999999999</v>
      </c>
      <c r="AE87" s="1">
        <v>8116</v>
      </c>
      <c r="AF87" s="11">
        <f>'underlying numbers'!AF87/'underlying numbers'!AE87</f>
        <v>0.95059139999999998</v>
      </c>
      <c r="AG87" s="11">
        <f>'underlying numbers'!AG87/'underlying numbers'!AE87</f>
        <v>0.89834890000000001</v>
      </c>
    </row>
    <row r="88" spans="1:33" s="4" customFormat="1" x14ac:dyDescent="0.25">
      <c r="A88" s="4" t="s">
        <v>447</v>
      </c>
      <c r="B88" s="4" t="s">
        <v>433</v>
      </c>
      <c r="C88" t="s">
        <v>187</v>
      </c>
      <c r="D88" s="5">
        <f>SUM(D85:D87)</f>
        <v>20476</v>
      </c>
      <c r="E88" s="11">
        <f>'underlying numbers'!E88/'underlying numbers'!D88</f>
        <v>0.90877783746825558</v>
      </c>
      <c r="F88" s="11">
        <f>'underlying numbers'!F88/'underlying numbers'!D88</f>
        <v>0.74816262941980838</v>
      </c>
      <c r="G88" s="5">
        <f t="shared" ref="G88:AE88" si="13">SUM(G85:G87)</f>
        <v>20196</v>
      </c>
      <c r="H88" s="11">
        <f>'underlying numbers'!H88/'underlying numbers'!G88</f>
        <v>0.92209967320261466</v>
      </c>
      <c r="I88" s="11">
        <f>'underlying numbers'!I88/'underlying numbers'!G88</f>
        <v>0.76799544464250336</v>
      </c>
      <c r="J88" s="5">
        <f t="shared" si="13"/>
        <v>19970</v>
      </c>
      <c r="K88" s="11">
        <f>'underlying numbers'!K88/'underlying numbers'!J88</f>
        <v>0.88213745618427641</v>
      </c>
      <c r="L88" s="11">
        <f>'underlying numbers'!L88/'underlying numbers'!J88</f>
        <v>0.72706054081121696</v>
      </c>
      <c r="M88" s="5">
        <f t="shared" si="13"/>
        <v>17685</v>
      </c>
      <c r="N88" s="11">
        <f>'underlying numbers'!N88/'underlying numbers'!M88</f>
        <v>0.86299949109414742</v>
      </c>
      <c r="O88" s="11">
        <f>'underlying numbers'!O88/'underlying numbers'!M88</f>
        <v>0.75056550749222484</v>
      </c>
      <c r="P88" s="5">
        <f t="shared" si="13"/>
        <v>18052</v>
      </c>
      <c r="Q88" s="11">
        <f>'underlying numbers'!Q88/'underlying numbers'!P88</f>
        <v>0.84960118890981606</v>
      </c>
      <c r="R88" s="11">
        <f>'underlying numbers'!R88/'underlying numbers'!P88</f>
        <v>0.74817189619432745</v>
      </c>
      <c r="S88" s="5">
        <f t="shared" si="13"/>
        <v>18568</v>
      </c>
      <c r="T88" s="11">
        <f>'underlying numbers'!T88/'underlying numbers'!S88</f>
        <v>0.8620745210738906</v>
      </c>
      <c r="U88" s="11">
        <f>'underlying numbers'!U88/'underlying numbers'!S88</f>
        <v>0.76389485671585522</v>
      </c>
      <c r="V88" s="5">
        <f t="shared" si="13"/>
        <v>19186</v>
      </c>
      <c r="W88" s="11">
        <f>'underlying numbers'!W88/'underlying numbers'!V88</f>
        <v>0.89831130952256855</v>
      </c>
      <c r="X88" s="11">
        <f>'underlying numbers'!X88/'underlying numbers'!V88</f>
        <v>0.81997284897842171</v>
      </c>
      <c r="Y88" s="5">
        <f t="shared" si="13"/>
        <v>18203</v>
      </c>
      <c r="Z88" s="11">
        <f>'underlying numbers'!Z88/'underlying numbers'!Y88</f>
        <v>0.92248530891611291</v>
      </c>
      <c r="AA88" s="11">
        <f>'underlying numbers'!AA88/'underlying numbers'!Y88</f>
        <v>0.86353898568917198</v>
      </c>
      <c r="AB88" s="5">
        <f t="shared" si="13"/>
        <v>17295</v>
      </c>
      <c r="AC88" s="11">
        <f>'underlying numbers'!AC88/'underlying numbers'!AB88</f>
        <v>0.92980634496097148</v>
      </c>
      <c r="AD88" s="11">
        <f>'underlying numbers'!AD88/'underlying numbers'!AB88</f>
        <v>0.87533967114773059</v>
      </c>
      <c r="AE88" s="5">
        <f t="shared" si="13"/>
        <v>19179</v>
      </c>
      <c r="AF88" s="11">
        <f>'underlying numbers'!AF88/'underlying numbers'!AE88</f>
        <v>0.94801604398560924</v>
      </c>
      <c r="AG88" s="11">
        <f>'underlying numbers'!AG88/'underlying numbers'!AE88</f>
        <v>0.90208033913134156</v>
      </c>
    </row>
    <row r="89" spans="1:33" x14ac:dyDescent="0.25">
      <c r="A89" t="s">
        <v>192</v>
      </c>
      <c r="B89" t="s">
        <v>193</v>
      </c>
      <c r="C89" t="s">
        <v>194</v>
      </c>
      <c r="D89" s="1">
        <v>2171</v>
      </c>
      <c r="E89" s="11">
        <f>'underlying numbers'!E89/'underlying numbers'!D89</f>
        <v>0.95499999999999996</v>
      </c>
      <c r="F89" s="11">
        <f>'underlying numbers'!F89/'underlying numbers'!D89</f>
        <v>0.81299999999999994</v>
      </c>
      <c r="G89" s="1">
        <v>2206</v>
      </c>
      <c r="H89" s="11">
        <f>'underlying numbers'!H89/'underlying numbers'!G89</f>
        <v>0.92999999999999994</v>
      </c>
      <c r="I89" s="11">
        <f>'underlying numbers'!I89/'underlying numbers'!G89</f>
        <v>0.77800000000000002</v>
      </c>
      <c r="J89" s="1">
        <v>2167</v>
      </c>
      <c r="K89" s="11">
        <f>'underlying numbers'!K89/'underlying numbers'!J89</f>
        <v>0.93300000000000005</v>
      </c>
      <c r="L89" s="11">
        <f>'underlying numbers'!L89/'underlying numbers'!J89</f>
        <v>0.80400000000000005</v>
      </c>
      <c r="M89" s="1">
        <v>2190</v>
      </c>
      <c r="N89" s="11">
        <f>'underlying numbers'!N89/'underlying numbers'!M89</f>
        <v>0.96999999999999986</v>
      </c>
      <c r="O89" s="11">
        <f>'underlying numbers'!O89/'underlying numbers'!M89</f>
        <v>0.78500000000000003</v>
      </c>
      <c r="P89" s="1">
        <v>2854</v>
      </c>
      <c r="Q89" s="11">
        <f>'underlying numbers'!Q89/'underlying numbers'!P89</f>
        <v>0.87771550000000009</v>
      </c>
      <c r="R89" s="11">
        <f>'underlying numbers'!R89/'underlying numbers'!P89</f>
        <v>0.70672740000000001</v>
      </c>
      <c r="S89" s="1">
        <v>2177</v>
      </c>
      <c r="T89" s="11">
        <f>'underlying numbers'!T89/'underlying numbers'!S89</f>
        <v>0.94350020000000001</v>
      </c>
      <c r="U89" s="11">
        <f>'underlying numbers'!U89/'underlying numbers'!S89</f>
        <v>0.81120800000000004</v>
      </c>
      <c r="V89" s="1">
        <v>2213</v>
      </c>
      <c r="W89" s="11">
        <f>'underlying numbers'!W89/'underlying numbers'!V89</f>
        <v>0.94758249999999999</v>
      </c>
      <c r="X89" s="11">
        <f>'underlying numbers'!X89/'underlying numbers'!V89</f>
        <v>0.85811110000000002</v>
      </c>
      <c r="Y89" s="1">
        <v>1971</v>
      </c>
      <c r="Z89" s="11">
        <f>'underlying numbers'!Z89/'underlying numbers'!Y89</f>
        <v>0.95890410000000004</v>
      </c>
      <c r="AA89" s="11">
        <f>'underlying numbers'!AA89/'underlying numbers'!Y89</f>
        <v>0.89903599999999995</v>
      </c>
      <c r="AB89" s="1">
        <v>1897</v>
      </c>
      <c r="AC89" s="11">
        <f>'underlying numbers'!AC89/'underlying numbers'!AB89</f>
        <v>0.95940960000000008</v>
      </c>
      <c r="AD89" s="11">
        <f>'underlying numbers'!AD89/'underlying numbers'!AB89</f>
        <v>0.87295730000000005</v>
      </c>
      <c r="AE89" s="1">
        <v>2291</v>
      </c>
      <c r="AF89" s="11">
        <f>'underlying numbers'!AF89/'underlying numbers'!AE89</f>
        <v>0.95329549999999996</v>
      </c>
      <c r="AG89" s="11">
        <f>'underlying numbers'!AG89/'underlying numbers'!AE89</f>
        <v>0.86905280000000007</v>
      </c>
    </row>
    <row r="90" spans="1:33" x14ac:dyDescent="0.25">
      <c r="A90" t="s">
        <v>195</v>
      </c>
      <c r="B90" t="s">
        <v>196</v>
      </c>
      <c r="C90" t="s">
        <v>194</v>
      </c>
      <c r="D90" s="1">
        <v>1603</v>
      </c>
      <c r="E90" s="11">
        <f>'underlying numbers'!E90/'underlying numbers'!D90</f>
        <v>0.92600000000000005</v>
      </c>
      <c r="F90" s="11">
        <f>'underlying numbers'!F90/'underlying numbers'!D90</f>
        <v>0.76300000000000001</v>
      </c>
      <c r="G90" s="1">
        <v>1594</v>
      </c>
      <c r="H90" s="11">
        <f>'underlying numbers'!H90/'underlying numbers'!G90</f>
        <v>0.89500000000000002</v>
      </c>
      <c r="I90" s="11">
        <f>'underlying numbers'!I90/'underlying numbers'!G90</f>
        <v>0.73799999999999999</v>
      </c>
      <c r="J90" s="1">
        <v>1539</v>
      </c>
      <c r="K90" s="11">
        <f>'underlying numbers'!K90/'underlying numbers'!J90</f>
        <v>0.90300000000000002</v>
      </c>
      <c r="L90" s="11">
        <f>'underlying numbers'!L90/'underlying numbers'!J90</f>
        <v>0.752</v>
      </c>
      <c r="M90" s="1">
        <v>1454</v>
      </c>
      <c r="N90" s="11">
        <f>'underlying numbers'!N90/'underlying numbers'!M90</f>
        <v>0.88400000000000001</v>
      </c>
      <c r="O90" s="11">
        <f>'underlying numbers'!O90/'underlying numbers'!M90</f>
        <v>0.78300000000000003</v>
      </c>
      <c r="P90" s="1">
        <v>1403</v>
      </c>
      <c r="Q90" s="11">
        <f>'underlying numbers'!Q90/'underlying numbers'!P90</f>
        <v>0.88524590000000003</v>
      </c>
      <c r="R90" s="11">
        <f>'underlying numbers'!R90/'underlying numbers'!P90</f>
        <v>0.78759800000000002</v>
      </c>
      <c r="S90" s="1">
        <v>1388</v>
      </c>
      <c r="T90" s="11">
        <f>'underlying numbers'!T90/'underlying numbers'!S90</f>
        <v>0.89193080000000002</v>
      </c>
      <c r="U90" s="11">
        <f>'underlying numbers'!U90/'underlying numbers'!S90</f>
        <v>0.80115280000000011</v>
      </c>
      <c r="V90" s="1">
        <v>1514</v>
      </c>
      <c r="W90" s="11">
        <f>'underlying numbers'!W90/'underlying numbers'!V90</f>
        <v>0.91611630000000011</v>
      </c>
      <c r="X90" s="11">
        <f>'underlying numbers'!X90/'underlying numbers'!V90</f>
        <v>0.8778071999999999</v>
      </c>
      <c r="Y90" s="1">
        <v>1631</v>
      </c>
      <c r="Z90" s="11">
        <f>'underlying numbers'!Z90/'underlying numbers'!Y90</f>
        <v>0.94972400000000001</v>
      </c>
      <c r="AA90" s="11">
        <f>'underlying numbers'!AA90/'underlying numbers'!Y90</f>
        <v>0.88779889999999995</v>
      </c>
      <c r="AB90" s="1">
        <v>1610</v>
      </c>
      <c r="AC90" s="11">
        <f>'underlying numbers'!AC90/'underlying numbers'!AB90</f>
        <v>0.93788819999999995</v>
      </c>
      <c r="AD90" s="11">
        <f>'underlying numbers'!AD90/'underlying numbers'!AB90</f>
        <v>0.82981369999999999</v>
      </c>
      <c r="AE90" s="1">
        <v>1535</v>
      </c>
      <c r="AF90" s="11">
        <f>'underlying numbers'!AF90/'underlying numbers'!AE90</f>
        <v>0.94136809999999993</v>
      </c>
      <c r="AG90" s="11">
        <f>'underlying numbers'!AG90/'underlying numbers'!AE90</f>
        <v>0.84104230000000013</v>
      </c>
    </row>
    <row r="91" spans="1:33" x14ac:dyDescent="0.25">
      <c r="A91" t="s">
        <v>197</v>
      </c>
      <c r="B91" t="s">
        <v>198</v>
      </c>
      <c r="C91" t="s">
        <v>194</v>
      </c>
      <c r="D91" s="1">
        <v>1889</v>
      </c>
      <c r="E91" s="11">
        <f>'underlying numbers'!E91/'underlying numbers'!D91</f>
        <v>0.92277871889888796</v>
      </c>
      <c r="F91" s="11">
        <f>'underlying numbers'!F91/'underlying numbers'!D91</f>
        <v>0.76406458443620995</v>
      </c>
      <c r="G91" s="1">
        <v>1891</v>
      </c>
      <c r="H91" s="11">
        <f>'underlying numbers'!H91/'underlying numbers'!G91</f>
        <v>0.90665150713908005</v>
      </c>
      <c r="I91" s="11">
        <f>'underlying numbers'!I91/'underlying numbers'!G91</f>
        <v>0.73003120042305714</v>
      </c>
      <c r="J91" s="1">
        <v>1817</v>
      </c>
      <c r="K91" s="11">
        <f>'underlying numbers'!K91/'underlying numbers'!J91</f>
        <v>0.90609796367638995</v>
      </c>
      <c r="L91" s="11">
        <f>'underlying numbers'!L91/'underlying numbers'!J91</f>
        <v>0.74052669235002799</v>
      </c>
      <c r="M91" s="1">
        <v>1827</v>
      </c>
      <c r="N91" s="11">
        <f>'underlying numbers'!N91/'underlying numbers'!M91</f>
        <v>0.88327038861521601</v>
      </c>
      <c r="O91" s="11">
        <f>'underlying numbers'!O91/'underlying numbers'!M91</f>
        <v>0.74456048166392996</v>
      </c>
      <c r="P91" s="1">
        <v>2856</v>
      </c>
      <c r="Q91" s="11">
        <f>'underlying numbers'!Q91/'underlying numbers'!P91</f>
        <v>0.89145660000000004</v>
      </c>
      <c r="R91" s="11">
        <f>'underlying numbers'!R91/'underlying numbers'!P91</f>
        <v>0.81337530000000002</v>
      </c>
      <c r="S91" s="1">
        <v>2902</v>
      </c>
      <c r="T91" s="11">
        <f>'underlying numbers'!T91/'underlying numbers'!S91</f>
        <v>0.90351480000000006</v>
      </c>
      <c r="U91" s="11">
        <f>'underlying numbers'!U91/'underlying numbers'!S91</f>
        <v>0.82115780000000005</v>
      </c>
      <c r="V91" s="1">
        <v>2959</v>
      </c>
      <c r="W91" s="11">
        <f>'underlying numbers'!W91/'underlying numbers'!V91</f>
        <v>0.93511319999999998</v>
      </c>
      <c r="X91" s="11">
        <f>'underlying numbers'!X91/'underlying numbers'!V91</f>
        <v>0.86583309999999991</v>
      </c>
      <c r="Y91" s="1">
        <v>3122</v>
      </c>
      <c r="Z91" s="11">
        <f>'underlying numbers'!Z91/'underlying numbers'!Y91</f>
        <v>0.93337599999999998</v>
      </c>
      <c r="AA91" s="11">
        <f>'underlying numbers'!AA91/'underlying numbers'!Y91</f>
        <v>0.87572070000000002</v>
      </c>
      <c r="AB91" s="1">
        <v>3027</v>
      </c>
      <c r="AC91" s="11">
        <f>'underlying numbers'!AC91/'underlying numbers'!AB91</f>
        <v>0.92401720000000009</v>
      </c>
      <c r="AD91" s="11">
        <f>'underlying numbers'!AD91/'underlying numbers'!AB91</f>
        <v>0.8602576999999999</v>
      </c>
      <c r="AE91" s="1">
        <v>3078</v>
      </c>
      <c r="AF91" s="11">
        <f>'underlying numbers'!AF91/'underlying numbers'!AE91</f>
        <v>0.94249510000000014</v>
      </c>
      <c r="AG91" s="11">
        <f>'underlying numbers'!AG91/'underlying numbers'!AE91</f>
        <v>0.86062380000000005</v>
      </c>
    </row>
    <row r="92" spans="1:33" x14ac:dyDescent="0.25">
      <c r="A92" t="s">
        <v>199</v>
      </c>
      <c r="B92" t="s">
        <v>200</v>
      </c>
      <c r="C92" t="s">
        <v>194</v>
      </c>
      <c r="D92" s="1">
        <v>5736</v>
      </c>
      <c r="E92" s="11">
        <f>'underlying numbers'!E92/'underlying numbers'!D92</f>
        <v>0.91443514644351498</v>
      </c>
      <c r="F92" s="11">
        <f>'underlying numbers'!F92/'underlying numbers'!D92</f>
        <v>0.77169630404462985</v>
      </c>
      <c r="G92" s="1">
        <v>5486</v>
      </c>
      <c r="H92" s="11">
        <f>'underlying numbers'!H92/'underlying numbers'!G92</f>
        <v>0.91893273787823504</v>
      </c>
      <c r="I92" s="11">
        <f>'underlying numbers'!I92/'underlying numbers'!G92</f>
        <v>0.80219084943492502</v>
      </c>
      <c r="J92" s="1">
        <v>5205</v>
      </c>
      <c r="K92" s="11">
        <f>'underlying numbers'!K92/'underlying numbers'!J92</f>
        <v>0.91448587896253586</v>
      </c>
      <c r="L92" s="11">
        <f>'underlying numbers'!L92/'underlying numbers'!J92</f>
        <v>0.79353948126801199</v>
      </c>
      <c r="M92" s="1">
        <v>5094</v>
      </c>
      <c r="N92" s="11">
        <f>'underlying numbers'!N92/'underlying numbers'!M92</f>
        <v>0.90688064389477796</v>
      </c>
      <c r="O92" s="11">
        <f>'underlying numbers'!O92/'underlying numbers'!M92</f>
        <v>0.79122045543776998</v>
      </c>
      <c r="P92" s="1">
        <v>4814</v>
      </c>
      <c r="Q92" s="11">
        <f>'underlying numbers'!Q92/'underlying numbers'!P92</f>
        <v>0.90486080000000002</v>
      </c>
      <c r="R92" s="11">
        <f>'underlying numbers'!R92/'underlying numbers'!P92</f>
        <v>0.79705029999999999</v>
      </c>
      <c r="S92" s="1">
        <v>4834</v>
      </c>
      <c r="T92" s="11">
        <f>'underlying numbers'!T92/'underlying numbers'!S92</f>
        <v>0.91518420000000011</v>
      </c>
      <c r="U92" s="11">
        <f>'underlying numbers'!U92/'underlying numbers'!S92</f>
        <v>0.80823329999999993</v>
      </c>
      <c r="V92" s="1">
        <v>5054</v>
      </c>
      <c r="W92" s="11">
        <f>'underlying numbers'!W92/'underlying numbers'!V92</f>
        <v>0.92718640000000008</v>
      </c>
      <c r="X92" s="11">
        <f>'underlying numbers'!X92/'underlying numbers'!V92</f>
        <v>0.85298770000000002</v>
      </c>
      <c r="Y92" s="1">
        <v>5261</v>
      </c>
      <c r="Z92" s="11">
        <f>'underlying numbers'!Z92/'underlying numbers'!Y92</f>
        <v>0.93461320000000003</v>
      </c>
      <c r="AA92" s="11">
        <f>'underlying numbers'!AA92/'underlying numbers'!Y92</f>
        <v>0.88956469999999987</v>
      </c>
      <c r="AB92" s="1">
        <v>5227</v>
      </c>
      <c r="AC92" s="11">
        <f>'underlying numbers'!AC92/'underlying numbers'!AB92</f>
        <v>0.94011860000000014</v>
      </c>
      <c r="AD92" s="11">
        <f>'underlying numbers'!AD92/'underlying numbers'!AB92</f>
        <v>0.89018559999999991</v>
      </c>
      <c r="AE92" s="1">
        <v>5385</v>
      </c>
      <c r="AF92" s="11">
        <f>'underlying numbers'!AF92/'underlying numbers'!AE92</f>
        <v>0.95803160000000009</v>
      </c>
      <c r="AG92" s="11">
        <f>'underlying numbers'!AG92/'underlying numbers'!AE92</f>
        <v>0.88115139999999992</v>
      </c>
    </row>
    <row r="93" spans="1:33" x14ac:dyDescent="0.25">
      <c r="A93" t="s">
        <v>201</v>
      </c>
      <c r="B93" t="s">
        <v>202</v>
      </c>
      <c r="C93" t="s">
        <v>194</v>
      </c>
      <c r="D93" s="1">
        <v>4231</v>
      </c>
      <c r="E93" s="11">
        <f>'underlying numbers'!E93/'underlying numbers'!D93</f>
        <v>0.92788347908295898</v>
      </c>
      <c r="F93" s="11">
        <f>'underlying numbers'!F93/'underlying numbers'!D93</f>
        <v>0.73675608603167098</v>
      </c>
      <c r="G93" s="1">
        <v>4259</v>
      </c>
      <c r="H93" s="11">
        <f>'underlying numbers'!H93/'underlying numbers'!G93</f>
        <v>0.91767245832355004</v>
      </c>
      <c r="I93" s="11">
        <f>'underlying numbers'!I93/'underlying numbers'!G93</f>
        <v>0.72217633247241098</v>
      </c>
      <c r="J93" s="1">
        <v>4251</v>
      </c>
      <c r="K93" s="11">
        <f>'underlying numbers'!K93/'underlying numbers'!J93</f>
        <v>0.90139331921900701</v>
      </c>
      <c r="L93" s="11">
        <f>'underlying numbers'!L93/'underlying numbers'!J93</f>
        <v>0.70263749705951595</v>
      </c>
      <c r="M93" s="1">
        <v>4211</v>
      </c>
      <c r="N93" s="11">
        <f>'underlying numbers'!N93/'underlying numbers'!M93</f>
        <v>0.89937853241510302</v>
      </c>
      <c r="O93" s="11">
        <f>'underlying numbers'!O93/'underlying numbers'!M93</f>
        <v>0.70902303490857299</v>
      </c>
      <c r="P93" s="1">
        <v>4135</v>
      </c>
      <c r="Q93" s="11">
        <f>'underlying numbers'!Q93/'underlying numbers'!P93</f>
        <v>0.8860943</v>
      </c>
      <c r="R93" s="11">
        <f>'underlying numbers'!R93/'underlying numbers'!P93</f>
        <v>0.72962519999999997</v>
      </c>
      <c r="S93" s="1">
        <v>4020</v>
      </c>
      <c r="T93" s="11">
        <f>'underlying numbers'!T93/'underlying numbers'!S93</f>
        <v>0.92238810000000004</v>
      </c>
      <c r="U93" s="11">
        <f>'underlying numbers'!U93/'underlying numbers'!S93</f>
        <v>0.71218909999999991</v>
      </c>
      <c r="V93" s="1">
        <v>4356</v>
      </c>
      <c r="W93" s="11">
        <f>'underlying numbers'!W93/'underlying numbers'!V93</f>
        <v>0.93709819999999988</v>
      </c>
      <c r="X93" s="11">
        <f>'underlying numbers'!X93/'underlying numbers'!V93</f>
        <v>0.77800740000000002</v>
      </c>
      <c r="Y93" s="1">
        <v>4471</v>
      </c>
      <c r="Z93" s="11">
        <f>'underlying numbers'!Z93/'underlying numbers'!Y93</f>
        <v>0.94587339999999986</v>
      </c>
      <c r="AA93" s="11">
        <f>'underlying numbers'!AA93/'underlying numbers'!Y93</f>
        <v>0.7725341</v>
      </c>
      <c r="AB93" s="1">
        <v>6773</v>
      </c>
      <c r="AC93" s="11">
        <f>'underlying numbers'!AC93/'underlying numbers'!AB93</f>
        <v>0.94802890000000006</v>
      </c>
      <c r="AD93" s="11">
        <f>'underlying numbers'!AD93/'underlying numbers'!AB93</f>
        <v>0.82976519999999998</v>
      </c>
      <c r="AE93" s="1">
        <v>4499</v>
      </c>
      <c r="AF93" s="11">
        <f>'underlying numbers'!AF93/'underlying numbers'!AE93</f>
        <v>0.96310299999999993</v>
      </c>
      <c r="AG93" s="11">
        <f>'underlying numbers'!AG93/'underlying numbers'!AE93</f>
        <v>0.87819519999999995</v>
      </c>
    </row>
    <row r="94" spans="1:33" s="4" customFormat="1" x14ac:dyDescent="0.25">
      <c r="A94" s="4" t="s">
        <v>448</v>
      </c>
      <c r="B94" s="4" t="s">
        <v>433</v>
      </c>
      <c r="C94" t="s">
        <v>194</v>
      </c>
      <c r="D94" s="5">
        <f>SUM(D89:D93)</f>
        <v>15630</v>
      </c>
      <c r="E94" s="11">
        <f>'underlying numbers'!E94/'underlying numbers'!D94</f>
        <v>0.92590447856685876</v>
      </c>
      <c r="F94" s="11">
        <f>'underlying numbers'!F94/'underlying numbers'!D94</f>
        <v>0.76616090850927687</v>
      </c>
      <c r="G94" s="5">
        <f t="shared" ref="G94:AE94" si="14">SUM(G89:G93)</f>
        <v>15436</v>
      </c>
      <c r="H94" s="11">
        <f>'underlying numbers'!H94/'underlying numbers'!G94</f>
        <v>0.91619072298522919</v>
      </c>
      <c r="I94" s="11">
        <f>'underlying numbers'!I94/'underlying numbers'!G94</f>
        <v>0.76118793728945311</v>
      </c>
      <c r="J94" s="5">
        <f t="shared" si="14"/>
        <v>14979</v>
      </c>
      <c r="K94" s="11">
        <f>'underlying numbers'!K94/'underlying numbers'!J94</f>
        <v>0.91125108485212625</v>
      </c>
      <c r="L94" s="11">
        <f>'underlying numbers'!L94/'underlying numbers'!J94</f>
        <v>0.75855651245076472</v>
      </c>
      <c r="M94" s="5">
        <f t="shared" si="14"/>
        <v>14776</v>
      </c>
      <c r="N94" s="11">
        <f>'underlying numbers'!N94/'underlying numbers'!M94</f>
        <v>0.90892690850027047</v>
      </c>
      <c r="O94" s="11">
        <f>'underlying numbers'!O94/'underlying numbers'!M94</f>
        <v>0.7602948700595562</v>
      </c>
      <c r="P94" s="5">
        <f t="shared" si="14"/>
        <v>16062</v>
      </c>
      <c r="Q94" s="11">
        <f>'underlying numbers'!Q94/'underlying numbers'!P94</f>
        <v>0.89110944502552614</v>
      </c>
      <c r="R94" s="11">
        <f>'underlying numbers'!R94/'underlying numbers'!P94</f>
        <v>0.76572034594695548</v>
      </c>
      <c r="S94" s="5">
        <f t="shared" si="14"/>
        <v>15321</v>
      </c>
      <c r="T94" s="11">
        <f>'underlying numbers'!T94/'underlying numbers'!S94</f>
        <v>0.91678091640232373</v>
      </c>
      <c r="U94" s="11">
        <f>'underlying numbers'!U94/'underlying numbers'!S94</f>
        <v>0.78526204504927877</v>
      </c>
      <c r="V94" s="5">
        <f t="shared" si="14"/>
        <v>16096</v>
      </c>
      <c r="W94" s="11">
        <f>'underlying numbers'!W94/'underlying numbers'!V94</f>
        <v>0.93308896212102399</v>
      </c>
      <c r="X94" s="11">
        <f>'underlying numbers'!X94/'underlying numbers'!V94</f>
        <v>0.83809643254224664</v>
      </c>
      <c r="Y94" s="5">
        <f t="shared" si="14"/>
        <v>16456</v>
      </c>
      <c r="Z94" s="11">
        <f>'underlying numbers'!Z94/'underlying numbers'!Y94</f>
        <v>0.94184490238818663</v>
      </c>
      <c r="AA94" s="11">
        <f>'underlying numbers'!AA94/'underlying numbers'!Y94</f>
        <v>0.85610110811254247</v>
      </c>
      <c r="AB94" s="5">
        <f t="shared" si="14"/>
        <v>18534</v>
      </c>
      <c r="AC94" s="11">
        <f>'underlying numbers'!AC94/'underlying numbers'!AB94</f>
        <v>0.94216033988885306</v>
      </c>
      <c r="AD94" s="11">
        <f>'underlying numbers'!AD94/'underlying numbers'!AB94</f>
        <v>0.85621020523362479</v>
      </c>
      <c r="AE94" s="5">
        <f t="shared" si="14"/>
        <v>16788</v>
      </c>
      <c r="AF94" s="11">
        <f>'underlying numbers'!AF94/'underlying numbers'!AE94</f>
        <v>0.95437220066714334</v>
      </c>
      <c r="AG94" s="11">
        <f>'underlying numbers'!AG94/'underlying numbers'!AE94</f>
        <v>0.87127712922921119</v>
      </c>
    </row>
    <row r="95" spans="1:33" x14ac:dyDescent="0.25">
      <c r="A95" t="s">
        <v>203</v>
      </c>
      <c r="B95" t="s">
        <v>204</v>
      </c>
      <c r="C95" t="s">
        <v>205</v>
      </c>
      <c r="D95" s="1">
        <v>7152</v>
      </c>
      <c r="E95" s="11">
        <f>'underlying numbers'!E95/'underlying numbers'!D95</f>
        <v>0.92464681208053701</v>
      </c>
      <c r="F95" s="11">
        <f>'underlying numbers'!F95/'underlying numbers'!D95</f>
        <v>0.633035234899329</v>
      </c>
      <c r="G95" s="1">
        <v>7361</v>
      </c>
      <c r="H95" s="11">
        <f>'underlying numbers'!H95/'underlying numbers'!G95</f>
        <v>0.91529561200923804</v>
      </c>
      <c r="I95" s="11">
        <f>'underlying numbers'!I95/'underlying numbers'!G95</f>
        <v>0.64455508762396396</v>
      </c>
      <c r="J95" s="1">
        <v>7110</v>
      </c>
      <c r="K95" s="11">
        <f>'underlying numbers'!K95/'underlying numbers'!J95</f>
        <v>0.90794922644163201</v>
      </c>
      <c r="L95" s="11">
        <f>'underlying numbers'!L95/'underlying numbers'!J95</f>
        <v>0.66069099859352998</v>
      </c>
      <c r="M95" s="1">
        <v>6993</v>
      </c>
      <c r="N95" s="11">
        <f>'underlying numbers'!N95/'underlying numbers'!M95</f>
        <v>0.87652695552695503</v>
      </c>
      <c r="O95" s="11">
        <f>'underlying numbers'!O95/'underlying numbers'!M95</f>
        <v>0.63957786357786395</v>
      </c>
      <c r="P95" s="1">
        <v>6741</v>
      </c>
      <c r="Q95" s="11">
        <f>'underlying numbers'!Q95/'underlying numbers'!P95</f>
        <v>0.8549177</v>
      </c>
      <c r="R95" s="11">
        <f>'underlying numbers'!R95/'underlying numbers'!P95</f>
        <v>0.62958019999999992</v>
      </c>
      <c r="S95" s="1">
        <v>6296</v>
      </c>
      <c r="T95" s="11">
        <f>'underlying numbers'!T95/'underlying numbers'!S95</f>
        <v>0.93138499999999991</v>
      </c>
      <c r="U95" s="11">
        <f>'underlying numbers'!U95/'underlying numbers'!S95</f>
        <v>0.77239519999999995</v>
      </c>
      <c r="V95" s="6">
        <v>5872</v>
      </c>
      <c r="W95" s="11">
        <f>'underlying numbers'!W95/'underlying numbers'!V95</f>
        <v>0.8649523160762943</v>
      </c>
      <c r="X95" s="11">
        <f>'underlying numbers'!X95/'underlying numbers'!V95</f>
        <v>0.77826975476839233</v>
      </c>
      <c r="Y95" s="1">
        <v>7339</v>
      </c>
      <c r="Z95" s="11">
        <f>'underlying numbers'!Z95/'underlying numbers'!Y95</f>
        <v>0.90570919999999999</v>
      </c>
      <c r="AA95" s="11">
        <f>'underlying numbers'!AA95/'underlying numbers'!Y95</f>
        <v>0.80964710000000006</v>
      </c>
      <c r="AB95" s="1">
        <v>7541</v>
      </c>
      <c r="AC95" s="11">
        <f>'underlying numbers'!AC95/'underlying numbers'!AB95</f>
        <v>0.92321979999999981</v>
      </c>
      <c r="AD95" s="11">
        <f>'underlying numbers'!AD95/'underlying numbers'!AB95</f>
        <v>0.81673519999999999</v>
      </c>
      <c r="AE95" s="1">
        <v>7722</v>
      </c>
      <c r="AF95" s="11">
        <f>'underlying numbers'!AF95/'underlying numbers'!AE95</f>
        <v>0.92022800000000005</v>
      </c>
      <c r="AG95" s="11">
        <f>'underlying numbers'!AG95/'underlying numbers'!AE95</f>
        <v>0.83695939999999991</v>
      </c>
    </row>
    <row r="96" spans="1:33" x14ac:dyDescent="0.25">
      <c r="A96" t="s">
        <v>206</v>
      </c>
      <c r="B96" t="s">
        <v>207</v>
      </c>
      <c r="C96" t="s">
        <v>205</v>
      </c>
      <c r="D96" s="1">
        <v>6984</v>
      </c>
      <c r="E96" s="11">
        <f>'underlying numbers'!E96/'underlying numbers'!D96</f>
        <v>0.96435524054982802</v>
      </c>
      <c r="F96" s="11">
        <f>'underlying numbers'!F96/'underlying numbers'!D96</f>
        <v>0.90932703321878605</v>
      </c>
      <c r="G96" s="1">
        <v>7204</v>
      </c>
      <c r="H96" s="11">
        <f>'underlying numbers'!H96/'underlying numbers'!G96</f>
        <v>0.96296446418656301</v>
      </c>
      <c r="I96" s="11">
        <f>'underlying numbers'!I96/'underlying numbers'!G96</f>
        <v>0.88168836757357016</v>
      </c>
      <c r="J96" s="1">
        <v>7083</v>
      </c>
      <c r="K96" s="11">
        <f>'underlying numbers'!K96/'underlying numbers'!J96</f>
        <v>0.95425483552167201</v>
      </c>
      <c r="L96" s="11">
        <f>'underlying numbers'!L96/'underlying numbers'!J96</f>
        <v>0.87637215868982099</v>
      </c>
      <c r="M96" s="1">
        <v>6852</v>
      </c>
      <c r="N96" s="11">
        <f>'underlying numbers'!N96/'underlying numbers'!M96</f>
        <v>0.93172197898423803</v>
      </c>
      <c r="O96" s="11">
        <f>'underlying numbers'!O96/'underlying numbers'!M96</f>
        <v>0.85914156450671297</v>
      </c>
      <c r="P96" s="1">
        <v>6719</v>
      </c>
      <c r="Q96" s="11">
        <f>'underlying numbers'!Q96/'underlying numbers'!P96</f>
        <v>0.92766779999999993</v>
      </c>
      <c r="R96" s="11">
        <f>'underlying numbers'!R96/'underlying numbers'!P96</f>
        <v>0.8562285999999999</v>
      </c>
      <c r="S96" s="1">
        <v>6841</v>
      </c>
      <c r="T96" s="11">
        <f>'underlying numbers'!T96/'underlying numbers'!S96</f>
        <v>0.92968860000000009</v>
      </c>
      <c r="U96" s="11">
        <f>'underlying numbers'!U96/'underlying numbers'!S96</f>
        <v>0.86010819999999999</v>
      </c>
      <c r="V96" s="1">
        <v>7123</v>
      </c>
      <c r="W96" s="11">
        <f>'underlying numbers'!W96/'underlying numbers'!V96</f>
        <v>0.94889790000000007</v>
      </c>
      <c r="X96" s="11">
        <f>'underlying numbers'!X96/'underlying numbers'!V96</f>
        <v>0.88544149999999999</v>
      </c>
      <c r="Y96" s="1">
        <v>6967</v>
      </c>
      <c r="Z96" s="11">
        <f>'underlying numbers'!Z96/'underlying numbers'!Y96</f>
        <v>0.95708340000000003</v>
      </c>
      <c r="AA96" s="11">
        <f>'underlying numbers'!AA96/'underlying numbers'!Y96</f>
        <v>0.89608149999999998</v>
      </c>
      <c r="AB96" s="1">
        <v>7157</v>
      </c>
      <c r="AC96" s="11">
        <f>'underlying numbers'!AC96/'underlying numbers'!AB96</f>
        <v>0.95095710000000011</v>
      </c>
      <c r="AD96" s="11">
        <f>'underlying numbers'!AD96/'underlying numbers'!AB96</f>
        <v>0.9068044999999999</v>
      </c>
      <c r="AE96" s="1">
        <v>7393</v>
      </c>
      <c r="AF96" s="11">
        <f>'underlying numbers'!AF96/'underlying numbers'!AE96</f>
        <v>0.95942110000000003</v>
      </c>
      <c r="AG96" s="11">
        <f>'underlying numbers'!AG96/'underlying numbers'!AE96</f>
        <v>0.92465850000000005</v>
      </c>
    </row>
    <row r="97" spans="1:33" x14ac:dyDescent="0.25">
      <c r="A97" t="s">
        <v>208</v>
      </c>
      <c r="B97" t="s">
        <v>209</v>
      </c>
      <c r="C97" t="s">
        <v>205</v>
      </c>
      <c r="D97" s="1">
        <v>3997</v>
      </c>
      <c r="E97" s="11">
        <f>'underlying numbers'!E97/'underlying numbers'!D97</f>
        <v>0.95582236677508114</v>
      </c>
      <c r="F97" s="11">
        <f>'underlying numbers'!F97/'underlying numbers'!D97</f>
        <v>0.88144408306229705</v>
      </c>
      <c r="G97" s="1">
        <v>4105</v>
      </c>
      <c r="H97" s="11">
        <f>'underlying numbers'!H97/'underlying numbers'!G97</f>
        <v>0.94572472594397095</v>
      </c>
      <c r="I97" s="11">
        <f>'underlying numbers'!I97/'underlying numbers'!G97</f>
        <v>0.83017417783191205</v>
      </c>
      <c r="J97" s="1">
        <v>4035</v>
      </c>
      <c r="K97" s="11">
        <f>'underlying numbers'!K97/'underlying numbers'!J97</f>
        <v>0.94001685254027301</v>
      </c>
      <c r="L97" s="11">
        <f>'underlying numbers'!L97/'underlying numbers'!J97</f>
        <v>0.80715142503097903</v>
      </c>
      <c r="M97" s="1">
        <v>3913</v>
      </c>
      <c r="N97" s="11">
        <f>'underlying numbers'!N97/'underlying numbers'!M97</f>
        <v>0.93910656785075397</v>
      </c>
      <c r="O97" s="11">
        <f>'underlying numbers'!O97/'underlying numbers'!M97</f>
        <v>0.81863812931254798</v>
      </c>
      <c r="P97" s="1">
        <v>4030</v>
      </c>
      <c r="Q97" s="11">
        <f>'underlying numbers'!Q97/'underlying numbers'!P97</f>
        <v>0.93101740000000011</v>
      </c>
      <c r="R97" s="11">
        <f>'underlying numbers'!R97/'underlying numbers'!P97</f>
        <v>0.82630269999999995</v>
      </c>
      <c r="S97" s="1">
        <v>4188</v>
      </c>
      <c r="T97" s="11">
        <f>'underlying numbers'!T97/'underlying numbers'!S97</f>
        <v>0.93409739999999997</v>
      </c>
      <c r="U97" s="11">
        <f>'underlying numbers'!U97/'underlying numbers'!S97</f>
        <v>0.82306590000000002</v>
      </c>
      <c r="V97" s="1">
        <v>4387</v>
      </c>
      <c r="W97" s="11">
        <f>'underlying numbers'!W97/'underlying numbers'!V97</f>
        <v>0.93936629999999999</v>
      </c>
      <c r="X97" s="11">
        <f>'underlying numbers'!X97/'underlying numbers'!V97</f>
        <v>0.83701849999999989</v>
      </c>
      <c r="Y97" s="1">
        <v>4574</v>
      </c>
      <c r="Z97" s="11">
        <f>'underlying numbers'!Z97/'underlying numbers'!Y97</f>
        <v>0.94971580000000011</v>
      </c>
      <c r="AA97" s="11">
        <f>'underlying numbers'!AA97/'underlying numbers'!Y97</f>
        <v>0.87647580000000003</v>
      </c>
      <c r="AB97" s="1">
        <v>4622</v>
      </c>
      <c r="AC97" s="11">
        <f>'underlying numbers'!AC97/'underlying numbers'!AB97</f>
        <v>0.94136740000000008</v>
      </c>
      <c r="AD97" s="11">
        <f>'underlying numbers'!AD97/'underlying numbers'!AB97</f>
        <v>0.88381649999999989</v>
      </c>
      <c r="AE97" s="1">
        <v>4688</v>
      </c>
      <c r="AF97" s="11">
        <f>'underlying numbers'!AF97/'underlying numbers'!AE97</f>
        <v>0.95200520000000011</v>
      </c>
      <c r="AG97" s="11">
        <f>'underlying numbers'!AG97/'underlying numbers'!AE97</f>
        <v>0.90187709999999988</v>
      </c>
    </row>
    <row r="98" spans="1:33" s="4" customFormat="1" x14ac:dyDescent="0.25">
      <c r="A98" s="4" t="s">
        <v>449</v>
      </c>
      <c r="B98" s="4" t="s">
        <v>433</v>
      </c>
      <c r="C98" t="s">
        <v>205</v>
      </c>
      <c r="D98" s="5">
        <f>SUM(D95:D97)</f>
        <v>18133</v>
      </c>
      <c r="E98" s="11">
        <f>'underlying numbers'!E98/'underlying numbers'!D98</f>
        <v>0.94681260684939061</v>
      </c>
      <c r="F98" s="11">
        <f>'underlying numbers'!F98/'underlying numbers'!D98</f>
        <v>0.79420614349528507</v>
      </c>
      <c r="G98" s="5">
        <f t="shared" ref="G98:AE98" si="15">SUM(G95:G97)</f>
        <v>18670</v>
      </c>
      <c r="H98" s="11">
        <f>'underlying numbers'!H98/'underlying numbers'!G98</f>
        <v>0.94037959292983408</v>
      </c>
      <c r="I98" s="11">
        <f>'underlying numbers'!I98/'underlying numbers'!G98</f>
        <v>0.77686759507230829</v>
      </c>
      <c r="J98" s="5">
        <f t="shared" si="15"/>
        <v>18228</v>
      </c>
      <c r="K98" s="11">
        <f>'underlying numbers'!K98/'underlying numbers'!J98</f>
        <v>0.9330411454904548</v>
      </c>
      <c r="L98" s="11">
        <f>'underlying numbers'!L98/'underlying numbers'!J98</f>
        <v>0.77692083607636597</v>
      </c>
      <c r="M98" s="5">
        <f t="shared" si="15"/>
        <v>17758</v>
      </c>
      <c r="N98" s="11">
        <f>'underlying numbers'!N98/'underlying numbers'!M98</f>
        <v>0.91161369523594982</v>
      </c>
      <c r="O98" s="11">
        <f>'underlying numbers'!O98/'underlying numbers'!M98</f>
        <v>0.7637536321657844</v>
      </c>
      <c r="P98" s="5">
        <f t="shared" si="15"/>
        <v>17490</v>
      </c>
      <c r="Q98" s="11">
        <f>'underlying numbers'!Q98/'underlying numbers'!P98</f>
        <v>0.90040024504859928</v>
      </c>
      <c r="R98" s="11">
        <f>'underlying numbers'!R98/'underlying numbers'!P98</f>
        <v>0.7619782717324185</v>
      </c>
      <c r="S98" s="5">
        <f t="shared" si="15"/>
        <v>17325</v>
      </c>
      <c r="T98" s="11">
        <f>'underlying numbers'!T98/'underlying numbers'!S98</f>
        <v>0.93137082734776333</v>
      </c>
      <c r="U98" s="11">
        <f>'underlying numbers'!U98/'underlying numbers'!S98</f>
        <v>0.81927852032323223</v>
      </c>
      <c r="V98" s="5">
        <f t="shared" si="15"/>
        <v>17382</v>
      </c>
      <c r="W98" s="11">
        <f>'underlying numbers'!W98/'underlying numbers'!V98</f>
        <v>0.91813368425957897</v>
      </c>
      <c r="X98" s="11">
        <f>'underlying numbers'!X98/'underlying numbers'!V98</f>
        <v>0.83701530111609701</v>
      </c>
      <c r="Y98" s="5">
        <f t="shared" si="15"/>
        <v>18880</v>
      </c>
      <c r="Z98" s="11">
        <f>'underlying numbers'!Z98/'underlying numbers'!Y98</f>
        <v>0.93532838643008465</v>
      </c>
      <c r="AA98" s="11">
        <f>'underlying numbers'!AA98/'underlying numbers'!Y98</f>
        <v>0.85773306073093225</v>
      </c>
      <c r="AB98" s="5">
        <f t="shared" si="15"/>
        <v>19320</v>
      </c>
      <c r="AC98" s="11">
        <f>'underlying numbers'!AC98/'underlying numbers'!AB98</f>
        <v>0.93783646994306424</v>
      </c>
      <c r="AD98" s="11">
        <f>'underlying numbers'!AD98/'underlying numbers'!AB98</f>
        <v>0.86614905862836433</v>
      </c>
      <c r="AE98" s="5">
        <f t="shared" si="15"/>
        <v>19803</v>
      </c>
      <c r="AF98" s="11">
        <f>'underlying numbers'!AF98/'underlying numbers'!AE98</f>
        <v>0.94238252718779991</v>
      </c>
      <c r="AG98" s="11">
        <f>'underlying numbers'!AG98/'underlying numbers'!AE98</f>
        <v>0.88506795041660358</v>
      </c>
    </row>
    <row r="99" spans="1:33" x14ac:dyDescent="0.25">
      <c r="A99" t="s">
        <v>210</v>
      </c>
      <c r="B99" t="s">
        <v>211</v>
      </c>
      <c r="C99" t="s">
        <v>212</v>
      </c>
      <c r="D99" s="1">
        <v>2022</v>
      </c>
      <c r="E99" s="11">
        <f>'underlying numbers'!E99/'underlying numbers'!D99</f>
        <v>0.89500000000000002</v>
      </c>
      <c r="F99" s="11">
        <f>'underlying numbers'!F99/'underlying numbers'!D99</f>
        <v>0.59399999999999997</v>
      </c>
      <c r="G99" s="1">
        <v>1977</v>
      </c>
      <c r="H99" s="11">
        <f>'underlying numbers'!H99/'underlying numbers'!G99</f>
        <v>0.88300000000000001</v>
      </c>
      <c r="I99" s="11">
        <f>'underlying numbers'!I99/'underlying numbers'!G99</f>
        <v>0.60399999999999998</v>
      </c>
      <c r="J99" s="1">
        <v>1886</v>
      </c>
      <c r="K99" s="11">
        <f>'underlying numbers'!K99/'underlying numbers'!J99</f>
        <v>0.86599999999999999</v>
      </c>
      <c r="L99" s="11">
        <f>'underlying numbers'!L99/'underlying numbers'!J99</f>
        <v>0.66800000000000015</v>
      </c>
      <c r="M99" s="1">
        <v>1891</v>
      </c>
      <c r="N99" s="11">
        <f>'underlying numbers'!N99/'underlying numbers'!M99</f>
        <v>0.85099999999999998</v>
      </c>
      <c r="O99" s="11">
        <f>'underlying numbers'!O99/'underlying numbers'!M99</f>
        <v>0.70499999999999996</v>
      </c>
      <c r="P99" s="1">
        <v>1742</v>
      </c>
      <c r="Q99" s="11">
        <f>'underlying numbers'!Q99/'underlying numbers'!P99</f>
        <v>0.84902410000000017</v>
      </c>
      <c r="R99" s="11">
        <f>'underlying numbers'!R99/'underlying numbers'!P99</f>
        <v>0.68656720000000004</v>
      </c>
      <c r="S99" s="1">
        <v>1847</v>
      </c>
      <c r="T99" s="11">
        <f>'underlying numbers'!T99/'underlying numbers'!S99</f>
        <v>0.87872220000000001</v>
      </c>
      <c r="U99" s="11">
        <f>'underlying numbers'!U99/'underlying numbers'!S99</f>
        <v>0.73416349999999997</v>
      </c>
      <c r="V99" s="1">
        <v>1893</v>
      </c>
      <c r="W99" s="11">
        <f>'underlying numbers'!W99/'underlying numbers'!V99</f>
        <v>0.89963020000000005</v>
      </c>
      <c r="X99" s="11">
        <f>'underlying numbers'!X99/'underlying numbers'!V99</f>
        <v>0.78235600000000005</v>
      </c>
      <c r="Y99" s="1">
        <v>2015</v>
      </c>
      <c r="Z99" s="11">
        <f>'underlying numbers'!Z99/'underlying numbers'!Y99</f>
        <v>0.91215879999999994</v>
      </c>
      <c r="AA99" s="11">
        <f>'underlying numbers'!AA99/'underlying numbers'!Y99</f>
        <v>0.84168729999999992</v>
      </c>
      <c r="AB99" s="1">
        <v>1927</v>
      </c>
      <c r="AC99" s="11">
        <f>'underlying numbers'!AC99/'underlying numbers'!AB99</f>
        <v>0.93876499999999996</v>
      </c>
      <c r="AD99" s="11">
        <f>'underlying numbers'!AD99/'underlying numbers'!AB99</f>
        <v>0.86040479999999997</v>
      </c>
      <c r="AE99" s="1">
        <v>1863</v>
      </c>
      <c r="AF99" s="11">
        <f>'underlying numbers'!AF99/'underlying numbers'!AE99</f>
        <v>0.94471279999999991</v>
      </c>
      <c r="AG99" s="11">
        <f>'underlying numbers'!AG99/'underlying numbers'!AE99</f>
        <v>0.87922709999999993</v>
      </c>
    </row>
    <row r="100" spans="1:33" x14ac:dyDescent="0.25">
      <c r="A100" t="s">
        <v>213</v>
      </c>
      <c r="B100" t="s">
        <v>214</v>
      </c>
      <c r="C100" t="s">
        <v>212</v>
      </c>
      <c r="D100" s="1">
        <v>3201</v>
      </c>
      <c r="E100" s="11">
        <f>'underlying numbers'!E100/'underlying numbers'!D100</f>
        <v>0.91393720712277415</v>
      </c>
      <c r="F100" s="11">
        <f>'underlying numbers'!F100/'underlying numbers'!D100</f>
        <v>0.71179287722586704</v>
      </c>
      <c r="G100" s="1">
        <v>3079</v>
      </c>
      <c r="H100" s="11">
        <f>'underlying numbers'!H100/'underlying numbers'!G100</f>
        <v>0.88355862292952203</v>
      </c>
      <c r="I100" s="11">
        <f>'underlying numbers'!I100/'underlying numbers'!G100</f>
        <v>0.68460116921078296</v>
      </c>
      <c r="J100" s="1">
        <v>2804</v>
      </c>
      <c r="K100" s="11">
        <f>'underlying numbers'!K100/'underlying numbers'!J100</f>
        <v>0.90230242510698999</v>
      </c>
      <c r="L100" s="11">
        <f>'underlying numbers'!L100/'underlying numbers'!J100</f>
        <v>0.73225891583452196</v>
      </c>
      <c r="M100" s="1">
        <v>2706</v>
      </c>
      <c r="N100" s="11">
        <f>'underlying numbers'!N100/'underlying numbers'!M100</f>
        <v>0.87906799704360705</v>
      </c>
      <c r="O100" s="11">
        <f>'underlying numbers'!O100/'underlying numbers'!M100</f>
        <v>0.77040059127863991</v>
      </c>
      <c r="P100" s="1">
        <v>2394</v>
      </c>
      <c r="Q100" s="11">
        <f>'underlying numbers'!Q100/'underlying numbers'!P100</f>
        <v>0.88847120000000002</v>
      </c>
      <c r="R100" s="11">
        <f>'underlying numbers'!R100/'underlying numbers'!P100</f>
        <v>0.75104429999999989</v>
      </c>
      <c r="S100" s="1">
        <v>2396</v>
      </c>
      <c r="T100" s="11">
        <f>'underlying numbers'!T100/'underlying numbers'!S100</f>
        <v>0.90442400000000012</v>
      </c>
      <c r="U100" s="11">
        <f>'underlying numbers'!U100/'underlying numbers'!S100</f>
        <v>0.74290480000000003</v>
      </c>
      <c r="V100" s="1">
        <v>2582</v>
      </c>
      <c r="W100" s="11">
        <f>'underlying numbers'!W100/'underlying numbers'!V100</f>
        <v>0.92021680000000006</v>
      </c>
      <c r="X100" s="11">
        <f>'underlying numbers'!X100/'underlying numbers'!V100</f>
        <v>0.75290469999999998</v>
      </c>
      <c r="Y100" s="1">
        <v>2494</v>
      </c>
      <c r="Z100" s="11">
        <f>'underlying numbers'!Z100/'underlying numbers'!Y100</f>
        <v>0.93103449999999999</v>
      </c>
      <c r="AA100" s="11">
        <f>'underlying numbers'!AA100/'underlying numbers'!Y100</f>
        <v>0.83360060000000002</v>
      </c>
      <c r="AB100" s="1">
        <v>2635</v>
      </c>
      <c r="AC100" s="11">
        <f>'underlying numbers'!AC100/'underlying numbers'!AB100</f>
        <v>0.94876660000000002</v>
      </c>
      <c r="AD100" s="11">
        <f>'underlying numbers'!AD100/'underlying numbers'!AB100</f>
        <v>0.85313100000000008</v>
      </c>
      <c r="AE100" s="1">
        <v>2740</v>
      </c>
      <c r="AF100" s="11">
        <f>'underlying numbers'!AF100/'underlying numbers'!AE100</f>
        <v>0.9481752</v>
      </c>
      <c r="AG100" s="11">
        <f>'underlying numbers'!AG100/'underlying numbers'!AE100</f>
        <v>0.85328470000000001</v>
      </c>
    </row>
    <row r="101" spans="1:33" x14ac:dyDescent="0.25">
      <c r="A101" t="s">
        <v>215</v>
      </c>
      <c r="B101" t="s">
        <v>216</v>
      </c>
      <c r="C101" t="s">
        <v>212</v>
      </c>
      <c r="D101" s="3">
        <v>5270</v>
      </c>
      <c r="E101" s="11">
        <f>'underlying numbers'!E101/'underlying numbers'!D101</f>
        <v>0.92696736242884314</v>
      </c>
      <c r="F101" s="11">
        <f>'underlying numbers'!F101/'underlying numbers'!D101</f>
        <v>0.76888045540796968</v>
      </c>
      <c r="G101" s="3">
        <v>5250</v>
      </c>
      <c r="H101" s="11">
        <f>'underlying numbers'!H101/'underlying numbers'!G101</f>
        <v>0.91699828571428577</v>
      </c>
      <c r="I101" s="11">
        <f>'underlying numbers'!I101/'underlying numbers'!G101</f>
        <v>0.77638095238095239</v>
      </c>
      <c r="J101" s="1">
        <v>5016</v>
      </c>
      <c r="K101" s="11">
        <f>'underlying numbers'!K101/'underlying numbers'!J101</f>
        <v>0.90140271132376404</v>
      </c>
      <c r="L101" s="11">
        <f>'underlying numbers'!L101/'underlying numbers'!J101</f>
        <v>0.67430980861244005</v>
      </c>
      <c r="M101" s="1">
        <v>4910</v>
      </c>
      <c r="N101" s="11">
        <f>'underlying numbers'!N101/'underlying numbers'!M101</f>
        <v>0.88217556008146603</v>
      </c>
      <c r="O101" s="11">
        <f>'underlying numbers'!O101/'underlying numbers'!M101</f>
        <v>0.66454378818737303</v>
      </c>
      <c r="P101" s="1">
        <v>4576</v>
      </c>
      <c r="Q101" s="11">
        <f>'underlying numbers'!Q101/'underlying numbers'!P101</f>
        <v>0.89226399999999995</v>
      </c>
      <c r="R101" s="11">
        <f>'underlying numbers'!R101/'underlying numbers'!P101</f>
        <v>0.64597910000000003</v>
      </c>
      <c r="S101" s="1">
        <v>4747</v>
      </c>
      <c r="T101" s="11">
        <f>'underlying numbers'!T101/'underlying numbers'!S101</f>
        <v>0.90941649999999996</v>
      </c>
      <c r="U101" s="11">
        <f>'underlying numbers'!U101/'underlying numbers'!S101</f>
        <v>0.65683589999999992</v>
      </c>
      <c r="V101" s="1">
        <v>4969</v>
      </c>
      <c r="W101" s="11">
        <f>'underlying numbers'!W101/'underlying numbers'!V101</f>
        <v>0.91970209999999997</v>
      </c>
      <c r="X101" s="11">
        <f>'underlying numbers'!X101/'underlying numbers'!V101</f>
        <v>0.71483189999999996</v>
      </c>
      <c r="Y101" s="1">
        <v>4887</v>
      </c>
      <c r="Z101" s="11">
        <f>'underlying numbers'!Z101/'underlying numbers'!Y101</f>
        <v>0.92306120000000014</v>
      </c>
      <c r="AA101" s="11">
        <f>'underlying numbers'!AA101/'underlying numbers'!Y101</f>
        <v>0.79353390000000001</v>
      </c>
      <c r="AB101" s="1">
        <v>4903</v>
      </c>
      <c r="AC101" s="11">
        <f>'underlying numbers'!AC101/'underlying numbers'!AB101</f>
        <v>0.94533959999999984</v>
      </c>
      <c r="AD101" s="11">
        <f>'underlying numbers'!AD101/'underlying numbers'!AB101</f>
        <v>0.85559859999999988</v>
      </c>
      <c r="AE101" s="1">
        <v>5102</v>
      </c>
      <c r="AF101" s="11">
        <f>'underlying numbers'!AF101/'underlying numbers'!AE101</f>
        <v>0.95393960000000011</v>
      </c>
      <c r="AG101" s="11">
        <f>'underlying numbers'!AG101/'underlying numbers'!AE101</f>
        <v>0.86495500000000014</v>
      </c>
    </row>
    <row r="102" spans="1:33" x14ac:dyDescent="0.25">
      <c r="A102" t="s">
        <v>217</v>
      </c>
      <c r="B102" t="s">
        <v>218</v>
      </c>
      <c r="C102" t="s">
        <v>212</v>
      </c>
      <c r="D102" s="1">
        <v>3480</v>
      </c>
      <c r="E102" s="11">
        <f>'underlying numbers'!E102/'underlying numbers'!D102</f>
        <v>0.910379310344828</v>
      </c>
      <c r="F102" s="11">
        <f>'underlying numbers'!F102/'underlying numbers'!D102</f>
        <v>0.70951724137931005</v>
      </c>
      <c r="G102" s="1">
        <v>3594</v>
      </c>
      <c r="H102" s="11">
        <f>'underlying numbers'!H102/'underlying numbers'!G102</f>
        <v>0.91212632164718999</v>
      </c>
      <c r="I102" s="11">
        <f>'underlying numbers'!I102/'underlying numbers'!G102</f>
        <v>0.73677267668336099</v>
      </c>
      <c r="J102" s="1">
        <v>3517</v>
      </c>
      <c r="K102" s="11">
        <f>'underlying numbers'!K102/'underlying numbers'!J102</f>
        <v>0.89345237418254198</v>
      </c>
      <c r="L102" s="11">
        <f>'underlying numbers'!L102/'underlying numbers'!J102</f>
        <v>0.74448052317315905</v>
      </c>
      <c r="M102" s="1">
        <v>3357</v>
      </c>
      <c r="N102" s="11">
        <f>'underlying numbers'!N102/'underlying numbers'!M102</f>
        <v>0.87051474530831097</v>
      </c>
      <c r="O102" s="11">
        <f>'underlying numbers'!O102/'underlying numbers'!M102</f>
        <v>0.74424754244861502</v>
      </c>
      <c r="P102" s="1">
        <v>3276</v>
      </c>
      <c r="Q102" s="11">
        <f>'underlying numbers'!Q102/'underlying numbers'!P102</f>
        <v>0.87301590000000007</v>
      </c>
      <c r="R102" s="11">
        <f>'underlying numbers'!R102/'underlying numbers'!P102</f>
        <v>0.76068370000000007</v>
      </c>
      <c r="S102" s="1">
        <v>3368</v>
      </c>
      <c r="T102" s="11">
        <f>'underlying numbers'!T102/'underlying numbers'!S102</f>
        <v>0.87707840000000004</v>
      </c>
      <c r="U102" s="11">
        <f>'underlying numbers'!U102/'underlying numbers'!S102</f>
        <v>0.78028500000000001</v>
      </c>
      <c r="V102" s="1">
        <v>3451</v>
      </c>
      <c r="W102" s="11">
        <f>'underlying numbers'!W102/'underlying numbers'!V102</f>
        <v>0.93103449999999999</v>
      </c>
      <c r="X102" s="11">
        <f>'underlying numbers'!X102/'underlying numbers'!V102</f>
        <v>0.85453489999999999</v>
      </c>
      <c r="Y102" s="1">
        <v>3356</v>
      </c>
      <c r="Z102" s="11">
        <f>'underlying numbers'!Z102/'underlying numbers'!Y102</f>
        <v>0.94100120000000009</v>
      </c>
      <c r="AA102" s="11">
        <f>'underlying numbers'!AA102/'underlying numbers'!Y102</f>
        <v>0.8590584</v>
      </c>
      <c r="AB102" s="1">
        <v>3624</v>
      </c>
      <c r="AC102" s="11">
        <f>'underlying numbers'!AC102/'underlying numbers'!AB102</f>
        <v>0.92025389999999996</v>
      </c>
      <c r="AD102" s="11">
        <f>'underlying numbers'!AD102/'underlying numbers'!AB102</f>
        <v>0.79884110000000008</v>
      </c>
      <c r="AE102" s="1">
        <v>3687</v>
      </c>
      <c r="AF102" s="11">
        <f>'underlying numbers'!AF102/'underlying numbers'!AE102</f>
        <v>0.93924600000000003</v>
      </c>
      <c r="AG102" s="11">
        <f>'underlying numbers'!AG102/'underlying numbers'!AE102</f>
        <v>0.85191220000000001</v>
      </c>
    </row>
    <row r="103" spans="1:33" s="4" customFormat="1" x14ac:dyDescent="0.25">
      <c r="A103" s="4" t="s">
        <v>450</v>
      </c>
      <c r="B103" s="4" t="s">
        <v>433</v>
      </c>
      <c r="C103" t="s">
        <v>212</v>
      </c>
      <c r="D103" s="5">
        <f t="shared" ref="D103:AE103" si="16">SUM(D99:D102)</f>
        <v>13973</v>
      </c>
      <c r="E103" s="11">
        <f>'underlying numbers'!E103/'underlying numbers'!D103</f>
        <v>0.91522514850068015</v>
      </c>
      <c r="F103" s="11">
        <f>'underlying numbers'!F103/'underlying numbers'!D103</f>
        <v>0.71571151506476771</v>
      </c>
      <c r="G103" s="5">
        <f t="shared" si="16"/>
        <v>13900</v>
      </c>
      <c r="H103" s="11">
        <f>'underlying numbers'!H103/'underlying numbers'!G103</f>
        <v>0.9034957553956835</v>
      </c>
      <c r="I103" s="11">
        <f>'underlying numbers'!I103/'underlying numbers'!G103</f>
        <v>0.72129179856115111</v>
      </c>
      <c r="J103" s="5">
        <f t="shared" si="16"/>
        <v>13223</v>
      </c>
      <c r="K103" s="11">
        <f>'underlying numbers'!K103/'underlying numbers'!J103</f>
        <v>0.89442940331241028</v>
      </c>
      <c r="L103" s="11">
        <f>'underlying numbers'!L103/'underlying numbers'!J103</f>
        <v>0.70436194509566652</v>
      </c>
      <c r="M103" s="5">
        <f t="shared" si="16"/>
        <v>12864</v>
      </c>
      <c r="N103" s="11">
        <f>'underlying numbers'!N103/'underlying numbers'!M103</f>
        <v>0.87389606654228846</v>
      </c>
      <c r="O103" s="11">
        <f>'underlying numbers'!O103/'underlying numbers'!M103</f>
        <v>0.71355783582089571</v>
      </c>
      <c r="P103" s="5">
        <f t="shared" si="16"/>
        <v>11988</v>
      </c>
      <c r="Q103" s="11">
        <f>'underlying numbers'!Q103/'underlying numbers'!P103</f>
        <v>0.87996331226226232</v>
      </c>
      <c r="R103" s="11">
        <f>'underlying numbers'!R103/'underlying numbers'!P103</f>
        <v>0.70420422751084411</v>
      </c>
      <c r="S103" s="5">
        <f t="shared" si="16"/>
        <v>12358</v>
      </c>
      <c r="T103" s="11">
        <f>'underlying numbers'!T103/'underlying numbers'!S103</f>
        <v>0.89504774106651563</v>
      </c>
      <c r="U103" s="11">
        <f>'underlying numbers'!U103/'underlying numbers'!S103</f>
        <v>0.71872469514484527</v>
      </c>
      <c r="V103" s="5">
        <f t="shared" si="16"/>
        <v>12895</v>
      </c>
      <c r="W103" s="11">
        <f>'underlying numbers'!W103/'underlying numbers'!V103</f>
        <v>0.91989139516091512</v>
      </c>
      <c r="X103" s="11">
        <f>'underlying numbers'!X103/'underlying numbers'!V103</f>
        <v>0.76975568006203943</v>
      </c>
      <c r="Y103" s="5">
        <f t="shared" si="16"/>
        <v>12752</v>
      </c>
      <c r="Z103" s="11">
        <f>'underlying numbers'!Z103/'underlying numbers'!Y103</f>
        <v>0.92761920770075279</v>
      </c>
      <c r="AA103" s="11">
        <f>'underlying numbers'!AA103/'underlying numbers'!Y103</f>
        <v>0.82622333481806776</v>
      </c>
      <c r="AB103" s="5">
        <f t="shared" si="16"/>
        <v>13089</v>
      </c>
      <c r="AC103" s="11">
        <f>'underlying numbers'!AC103/'underlying numbers'!AB103</f>
        <v>0.93811600110016036</v>
      </c>
      <c r="AD103" s="11">
        <f>'underlying numbers'!AD103/'underlying numbers'!AB103</f>
        <v>0.84009476024142415</v>
      </c>
      <c r="AE103" s="5">
        <f t="shared" si="16"/>
        <v>13392</v>
      </c>
      <c r="AF103" s="11">
        <f>'underlying numbers'!AF103/'underlying numbers'!AE103</f>
        <v>0.94743128999402626</v>
      </c>
      <c r="AG103" s="11">
        <f>'underlying numbers'!AG103/'underlying numbers'!AE103</f>
        <v>0.8609618321908602</v>
      </c>
    </row>
    <row r="104" spans="1:33" x14ac:dyDescent="0.25">
      <c r="A104" t="s">
        <v>219</v>
      </c>
      <c r="B104" t="s">
        <v>220</v>
      </c>
      <c r="C104" t="s">
        <v>221</v>
      </c>
      <c r="D104" s="1">
        <v>2729</v>
      </c>
      <c r="E104" s="11">
        <f>'underlying numbers'!E104/'underlying numbers'!D104</f>
        <v>0.91200000000000003</v>
      </c>
      <c r="F104" s="11">
        <f>'underlying numbers'!F104/'underlying numbers'!D104</f>
        <v>0.80199999999999994</v>
      </c>
      <c r="G104" s="1">
        <v>2936</v>
      </c>
      <c r="H104" s="11">
        <f>'underlying numbers'!H104/'underlying numbers'!G104</f>
        <v>0.89600000000000002</v>
      </c>
      <c r="I104" s="11">
        <f>'underlying numbers'!I104/'underlying numbers'!G104</f>
        <v>0.78100000000000003</v>
      </c>
      <c r="J104" s="1">
        <v>2750</v>
      </c>
      <c r="K104" s="11">
        <f>'underlying numbers'!K104/'underlying numbers'!J104</f>
        <v>0.871</v>
      </c>
      <c r="L104" s="11">
        <f>'underlying numbers'!L104/'underlying numbers'!J104</f>
        <v>0.76</v>
      </c>
      <c r="M104" s="1">
        <v>2603</v>
      </c>
      <c r="N104" s="11">
        <f>'underlying numbers'!N104/'underlying numbers'!M104</f>
        <v>0.81699999999999995</v>
      </c>
      <c r="O104" s="11">
        <f>'underlying numbers'!O104/'underlying numbers'!M104</f>
        <v>0.70799999999999996</v>
      </c>
      <c r="P104" s="3">
        <v>2578</v>
      </c>
      <c r="Q104" s="11">
        <f>'underlying numbers'!Q104/'underlying numbers'!P104</f>
        <v>0.7699120765451255</v>
      </c>
      <c r="R104" s="11">
        <f>'underlying numbers'!R104/'underlying numbers'!P104</f>
        <v>0.53950090509438853</v>
      </c>
      <c r="S104" s="1">
        <v>2964</v>
      </c>
      <c r="T104" s="11">
        <f>'underlying numbers'!T104/'underlying numbers'!S104</f>
        <v>0.82388663967611331</v>
      </c>
      <c r="U104" s="11">
        <f>'underlying numbers'!U104/'underlying numbers'!S104</f>
        <v>0.66599190283400811</v>
      </c>
      <c r="V104" s="1">
        <v>2921</v>
      </c>
      <c r="W104" s="11">
        <f>'underlying numbers'!W104/'underlying numbers'!V104</f>
        <v>0.8158165011982198</v>
      </c>
      <c r="X104" s="11">
        <f>'underlying numbers'!X104/'underlying numbers'!V104</f>
        <v>0.67819239986306057</v>
      </c>
      <c r="Y104" s="1">
        <v>2865</v>
      </c>
      <c r="Z104" s="11">
        <f>'underlying numbers'!Z104/'underlying numbers'!Y104</f>
        <v>0.85200698080279236</v>
      </c>
      <c r="AA104" s="11">
        <f>'underlying numbers'!AA104/'underlying numbers'!Y104</f>
        <v>0.72181500872600346</v>
      </c>
      <c r="AB104" s="1">
        <v>2867</v>
      </c>
      <c r="AC104" s="11">
        <f>'underlying numbers'!AC104/'underlying numbers'!AB104</f>
        <v>0.8897802581095221</v>
      </c>
      <c r="AD104" s="11">
        <f>'underlying numbers'!AD104/'underlying numbers'!AB104</f>
        <v>0.78688524590163933</v>
      </c>
      <c r="AE104" s="1">
        <v>2981</v>
      </c>
      <c r="AF104" s="11">
        <f>'underlying numbers'!AF104/'underlying numbers'!AE104</f>
        <v>0.90271720899027175</v>
      </c>
      <c r="AG104" s="11">
        <f>'underlying numbers'!AG104/'underlying numbers'!AE104</f>
        <v>0.85508218718550821</v>
      </c>
    </row>
    <row r="105" spans="1:33" x14ac:dyDescent="0.25">
      <c r="A105" t="s">
        <v>222</v>
      </c>
      <c r="B105" t="s">
        <v>223</v>
      </c>
      <c r="C105" t="s">
        <v>221</v>
      </c>
      <c r="D105" s="1">
        <v>3897</v>
      </c>
      <c r="E105" s="11">
        <f>'underlying numbers'!E105/'underlying numbers'!D105</f>
        <v>0.879</v>
      </c>
      <c r="F105" s="11">
        <f>'underlying numbers'!F105/'underlying numbers'!D105</f>
        <v>0.57399999999999995</v>
      </c>
      <c r="G105" s="1">
        <v>4233</v>
      </c>
      <c r="H105" s="11">
        <f>'underlying numbers'!H105/'underlying numbers'!G105</f>
        <v>0.84199999999999997</v>
      </c>
      <c r="I105" s="11">
        <f>'underlying numbers'!I105/'underlying numbers'!G105</f>
        <v>0.55600000000000005</v>
      </c>
      <c r="J105" s="1">
        <v>4652</v>
      </c>
      <c r="K105" s="11">
        <f>'underlying numbers'!K105/'underlying numbers'!J105</f>
        <v>0.82199999999999995</v>
      </c>
      <c r="L105" s="11">
        <f>'underlying numbers'!L105/'underlying numbers'!J105</f>
        <v>0.55900000000000005</v>
      </c>
      <c r="M105" s="1">
        <v>4344</v>
      </c>
      <c r="N105" s="11">
        <f>'underlying numbers'!N105/'underlying numbers'!M105</f>
        <v>0.81599999999999995</v>
      </c>
      <c r="O105" s="11">
        <f>'underlying numbers'!O105/'underlying numbers'!M105</f>
        <v>0.57499999999999996</v>
      </c>
      <c r="P105" s="1">
        <v>4166</v>
      </c>
      <c r="Q105" s="11">
        <f>'underlying numbers'!Q105/'underlying numbers'!P105</f>
        <v>0.75588100000000003</v>
      </c>
      <c r="R105" s="11">
        <f>'underlying numbers'!R105/'underlying numbers'!P105</f>
        <v>0.60201630000000006</v>
      </c>
      <c r="S105" s="1">
        <v>4908</v>
      </c>
      <c r="T105" s="11">
        <f>'underlying numbers'!T105/'underlying numbers'!S105</f>
        <v>0.74001630000000007</v>
      </c>
      <c r="U105" s="11">
        <f>'underlying numbers'!U105/'underlying numbers'!S105</f>
        <v>0.58516699999999999</v>
      </c>
      <c r="V105" s="1">
        <v>4811</v>
      </c>
      <c r="W105" s="11">
        <f>'underlying numbers'!W105/'underlying numbers'!V105</f>
        <v>0.84265230000000002</v>
      </c>
      <c r="X105" s="11">
        <f>'underlying numbers'!X105/'underlying numbers'!V105</f>
        <v>0.82020369999999998</v>
      </c>
      <c r="Y105" s="1">
        <v>4692</v>
      </c>
      <c r="Z105" s="11">
        <f>'underlying numbers'!Z105/'underlying numbers'!Y105</f>
        <v>0.87745100000000009</v>
      </c>
      <c r="AA105" s="11">
        <f>'underlying numbers'!AA105/'underlying numbers'!Y105</f>
        <v>0.8179881</v>
      </c>
      <c r="AB105" s="1">
        <v>4841</v>
      </c>
      <c r="AC105" s="11">
        <f>'underlying numbers'!AC105/'underlying numbers'!AB105</f>
        <v>0.90931629999999997</v>
      </c>
      <c r="AD105" s="11">
        <f>'underlying numbers'!AD105/'underlying numbers'!AB105</f>
        <v>0.82606899999999994</v>
      </c>
      <c r="AE105" s="1">
        <v>4951</v>
      </c>
      <c r="AF105" s="11">
        <f>'underlying numbers'!AF105/'underlying numbers'!AE105</f>
        <v>0.94708139999999985</v>
      </c>
      <c r="AG105" s="11">
        <f>'underlying numbers'!AG105/'underlying numbers'!AE105</f>
        <v>0.87800449999999997</v>
      </c>
    </row>
    <row r="106" spans="1:33" x14ac:dyDescent="0.25">
      <c r="A106" t="s">
        <v>224</v>
      </c>
      <c r="B106" t="s">
        <v>225</v>
      </c>
      <c r="C106" t="s">
        <v>221</v>
      </c>
      <c r="D106" s="1">
        <v>3555</v>
      </c>
      <c r="E106" s="11">
        <f>'underlying numbers'!E106/'underlying numbers'!D106</f>
        <v>0.79900000000000004</v>
      </c>
      <c r="F106" s="11">
        <f>'underlying numbers'!F106/'underlying numbers'!D106</f>
        <v>0.54600000000000004</v>
      </c>
      <c r="G106" s="1">
        <v>3902</v>
      </c>
      <c r="H106" s="11">
        <f>'underlying numbers'!H106/'underlying numbers'!G106</f>
        <v>0.80300000000000005</v>
      </c>
      <c r="I106" s="11">
        <f>'underlying numbers'!I106/'underlying numbers'!G106</f>
        <v>0.69</v>
      </c>
      <c r="J106" s="1">
        <v>3651</v>
      </c>
      <c r="K106" s="11">
        <f>'underlying numbers'!K106/'underlying numbers'!J106</f>
        <v>0.78800000000000003</v>
      </c>
      <c r="L106" s="11">
        <f>'underlying numbers'!L106/'underlying numbers'!J106</f>
        <v>0.63600000000000001</v>
      </c>
      <c r="M106" s="3">
        <v>3543</v>
      </c>
      <c r="N106" s="11">
        <f>'underlying numbers'!N106/'underlying numbers'!M106</f>
        <v>0.75872612663467864</v>
      </c>
      <c r="O106" s="11">
        <f>'underlying numbers'!O106/'underlying numbers'!M106</f>
        <v>0.53659798664032365</v>
      </c>
      <c r="P106" s="1">
        <v>3554</v>
      </c>
      <c r="Q106" s="11">
        <f>'underlying numbers'!Q106/'underlying numbers'!P106</f>
        <v>0.7189082</v>
      </c>
      <c r="R106" s="11">
        <f>'underlying numbers'!R106/'underlying numbers'!P106</f>
        <v>0.44513229999999998</v>
      </c>
      <c r="S106" s="1">
        <v>4014</v>
      </c>
      <c r="T106" s="11">
        <f>'underlying numbers'!T106/'underlying numbers'!S106</f>
        <v>0.70378669999999999</v>
      </c>
      <c r="U106" s="11">
        <f>'underlying numbers'!U106/'underlying numbers'!S106</f>
        <v>0.45416049999999997</v>
      </c>
      <c r="V106" s="1">
        <v>4093</v>
      </c>
      <c r="W106" s="11">
        <f>'underlying numbers'!W106/'underlying numbers'!V106</f>
        <v>0.78182260000000003</v>
      </c>
      <c r="X106" s="11">
        <f>'underlying numbers'!X106/'underlying numbers'!V106</f>
        <v>0.61910580000000004</v>
      </c>
      <c r="Y106" s="1">
        <v>3845</v>
      </c>
      <c r="Z106" s="11">
        <f>'underlying numbers'!Z106/'underlying numbers'!Y106</f>
        <v>0.84811440000000005</v>
      </c>
      <c r="AA106" s="11">
        <f>'underlying numbers'!AA106/'underlying numbers'!Y106</f>
        <v>0.72561769999999992</v>
      </c>
      <c r="AB106" s="1">
        <v>4497</v>
      </c>
      <c r="AC106" s="11">
        <f>'underlying numbers'!AC106/'underlying numbers'!AB106</f>
        <v>0.82543909999999998</v>
      </c>
      <c r="AD106" s="11">
        <f>'underlying numbers'!AD106/'underlying numbers'!AB106</f>
        <v>0.67556150000000004</v>
      </c>
      <c r="AE106" s="1">
        <v>4473</v>
      </c>
      <c r="AF106" s="11">
        <f>'underlying numbers'!AF106/'underlying numbers'!AE106</f>
        <v>0.88933600000000002</v>
      </c>
      <c r="AG106" s="11">
        <f>'underlying numbers'!AG106/'underlying numbers'!AE106</f>
        <v>0.76794099999999998</v>
      </c>
    </row>
    <row r="107" spans="1:33" x14ac:dyDescent="0.25">
      <c r="A107" t="s">
        <v>226</v>
      </c>
      <c r="B107" t="s">
        <v>227</v>
      </c>
      <c r="C107" t="s">
        <v>221</v>
      </c>
      <c r="D107" s="1">
        <v>2339</v>
      </c>
      <c r="E107" s="11">
        <f>'underlying numbers'!E107/'underlying numbers'!D107</f>
        <v>0.85899999999999999</v>
      </c>
      <c r="F107" s="11">
        <f>'underlying numbers'!F107/'underlying numbers'!D107</f>
        <v>0.78700000000000003</v>
      </c>
      <c r="G107" s="1">
        <v>2434</v>
      </c>
      <c r="H107" s="11">
        <f>'underlying numbers'!H107/'underlying numbers'!G107</f>
        <v>0.85299999999999987</v>
      </c>
      <c r="I107" s="11">
        <f>'underlying numbers'!I107/'underlying numbers'!G107</f>
        <v>0.75800000000000001</v>
      </c>
      <c r="J107" s="1">
        <v>2415</v>
      </c>
      <c r="K107" s="11">
        <f>'underlying numbers'!K107/'underlying numbers'!J107</f>
        <v>0.81899999999999995</v>
      </c>
      <c r="L107" s="11">
        <f>'underlying numbers'!L107/'underlying numbers'!J107</f>
        <v>0.70099999999999996</v>
      </c>
      <c r="M107" s="1">
        <v>2656</v>
      </c>
      <c r="N107" s="11">
        <f>'underlying numbers'!N107/'underlying numbers'!M107</f>
        <v>0.81599999999999995</v>
      </c>
      <c r="O107" s="11">
        <f>'underlying numbers'!O107/'underlying numbers'!M107</f>
        <v>0.66300000000000003</v>
      </c>
      <c r="P107" s="1">
        <v>5304</v>
      </c>
      <c r="Q107" s="11">
        <f>'underlying numbers'!Q107/'underlying numbers'!P107</f>
        <v>0.82239819999999997</v>
      </c>
      <c r="R107" s="11">
        <f>'underlying numbers'!R107/'underlying numbers'!P107</f>
        <v>0.59671940000000001</v>
      </c>
      <c r="S107" s="1">
        <v>3080</v>
      </c>
      <c r="T107" s="11">
        <f>'underlying numbers'!T107/'underlying numbers'!S107</f>
        <v>0.763961</v>
      </c>
      <c r="U107" s="11">
        <f>'underlying numbers'!U107/'underlying numbers'!S107</f>
        <v>0.59610390000000002</v>
      </c>
      <c r="V107" s="1">
        <v>2975</v>
      </c>
      <c r="W107" s="11">
        <f>'underlying numbers'!W107/'underlying numbers'!V107</f>
        <v>0.73411769999999998</v>
      </c>
      <c r="X107" s="11">
        <f>'underlying numbers'!X107/'underlying numbers'!V107</f>
        <v>0.55025210000000002</v>
      </c>
      <c r="Y107" s="1">
        <v>3133</v>
      </c>
      <c r="Z107" s="11">
        <f>'underlying numbers'!Z107/'underlying numbers'!Y107</f>
        <v>0.79508460000000003</v>
      </c>
      <c r="AA107" s="11">
        <f>'underlying numbers'!AA107/'underlying numbers'!Y107</f>
        <v>0.61634219999999995</v>
      </c>
      <c r="AB107" s="1">
        <v>3316</v>
      </c>
      <c r="AC107" s="11">
        <f>'underlying numbers'!AC107/'underlying numbers'!AB107</f>
        <v>0.85916769999999998</v>
      </c>
      <c r="AD107" s="11">
        <f>'underlying numbers'!AD107/'underlying numbers'!AB107</f>
        <v>0.69420990000000005</v>
      </c>
      <c r="AE107" s="1">
        <v>3746</v>
      </c>
      <c r="AF107" s="11">
        <f>'underlying numbers'!AF107/'underlying numbers'!AE107</f>
        <v>0.88654560000000004</v>
      </c>
      <c r="AG107" s="11">
        <f>'underlying numbers'!AG107/'underlying numbers'!AE107</f>
        <v>0.77949809999999997</v>
      </c>
    </row>
    <row r="108" spans="1:33" x14ac:dyDescent="0.25">
      <c r="A108" t="s">
        <v>228</v>
      </c>
      <c r="B108" t="s">
        <v>229</v>
      </c>
      <c r="C108" t="s">
        <v>221</v>
      </c>
      <c r="D108" s="1">
        <v>3213</v>
      </c>
      <c r="E108" s="11">
        <f>'underlying numbers'!E108/'underlying numbers'!D108</f>
        <v>0.84299999999999997</v>
      </c>
      <c r="F108" s="11">
        <f>'underlying numbers'!F108/'underlying numbers'!D108</f>
        <v>0.56299999999999994</v>
      </c>
      <c r="G108" s="1">
        <v>3188</v>
      </c>
      <c r="H108" s="11">
        <f>'underlying numbers'!H108/'underlying numbers'!G108</f>
        <v>0.83499999999999996</v>
      </c>
      <c r="I108" s="11">
        <f>'underlying numbers'!I108/'underlying numbers'!G108</f>
        <v>0.56599999999999995</v>
      </c>
      <c r="J108" s="1">
        <v>2899</v>
      </c>
      <c r="K108" s="11">
        <f>'underlying numbers'!K108/'underlying numbers'!J108</f>
        <v>0.84099999999999986</v>
      </c>
      <c r="L108" s="11">
        <f>'underlying numbers'!L108/'underlying numbers'!J108</f>
        <v>0.56899999999999995</v>
      </c>
      <c r="M108" s="3">
        <v>2798</v>
      </c>
      <c r="N108" s="11">
        <f>'underlying numbers'!N108/'underlying numbers'!M108</f>
        <v>0.7800428877769835</v>
      </c>
      <c r="O108" s="11">
        <f>'underlying numbers'!O108/'underlying numbers'!M108</f>
        <v>0.54076483202287351</v>
      </c>
      <c r="P108" s="3">
        <v>2799</v>
      </c>
      <c r="Q108" s="11">
        <f>'underlying numbers'!Q108/'underlying numbers'!P108</f>
        <v>0.7722996308205311</v>
      </c>
      <c r="R108" s="11">
        <f>'underlying numbers'!R108/'underlying numbers'!P108</f>
        <v>0.54471835179230677</v>
      </c>
      <c r="S108" s="3">
        <v>2799</v>
      </c>
      <c r="T108" s="11">
        <f>'underlying numbers'!T108/'underlying numbers'!S108</f>
        <v>0.74413481005120885</v>
      </c>
      <c r="U108" s="11">
        <f>'underlying numbers'!U108/'underlying numbers'!S108</f>
        <v>0.48582827200190548</v>
      </c>
      <c r="V108" s="1">
        <v>3925</v>
      </c>
      <c r="W108" s="11">
        <f>'underlying numbers'!W108/'underlying numbers'!V108</f>
        <v>0.67235668789808922</v>
      </c>
      <c r="X108" s="11">
        <f>'underlying numbers'!X108/'underlying numbers'!V108</f>
        <v>0.36611464968152868</v>
      </c>
      <c r="Y108" s="1">
        <v>3539</v>
      </c>
      <c r="Z108" s="11">
        <f>'underlying numbers'!Z108/'underlying numbers'!Y108</f>
        <v>0.78553263633794856</v>
      </c>
      <c r="AA108" s="11">
        <f>'underlying numbers'!AA108/'underlying numbers'!Y108</f>
        <v>0.49251200904210229</v>
      </c>
      <c r="AB108" s="1">
        <v>3768</v>
      </c>
      <c r="AC108" s="11">
        <f>'underlying numbers'!AC108/'underlying numbers'!AB108</f>
        <v>0.86464968152866239</v>
      </c>
      <c r="AD108" s="11">
        <f>'underlying numbers'!AD108/'underlying numbers'!AB108</f>
        <v>0.64808917197452232</v>
      </c>
      <c r="AE108" s="1">
        <v>3973</v>
      </c>
      <c r="AF108" s="11">
        <f>'underlying numbers'!AF108/'underlying numbers'!AE108</f>
        <v>0.88371507676818528</v>
      </c>
      <c r="AG108" s="11">
        <f>'underlying numbers'!AG108/'underlying numbers'!AE108</f>
        <v>0.71255977850490815</v>
      </c>
    </row>
    <row r="109" spans="1:33" x14ac:dyDescent="0.25">
      <c r="A109" t="s">
        <v>230</v>
      </c>
      <c r="B109" t="s">
        <v>231</v>
      </c>
      <c r="C109" t="s">
        <v>221</v>
      </c>
      <c r="D109" s="1">
        <v>3415</v>
      </c>
      <c r="E109" s="11">
        <f>'underlying numbers'!E109/'underlying numbers'!D109</f>
        <v>0.85</v>
      </c>
      <c r="F109" s="11">
        <f>'underlying numbers'!F109/'underlying numbers'!D109</f>
        <v>0.61099999999999999</v>
      </c>
      <c r="G109" s="1">
        <v>2789</v>
      </c>
      <c r="H109" s="11">
        <f>'underlying numbers'!H109/'underlying numbers'!G109</f>
        <v>0.873</v>
      </c>
      <c r="I109" s="11">
        <f>'underlying numbers'!I109/'underlying numbers'!G109</f>
        <v>0.57999999999999996</v>
      </c>
      <c r="J109" s="1">
        <v>3371</v>
      </c>
      <c r="K109" s="11">
        <f>'underlying numbers'!K109/'underlying numbers'!J109</f>
        <v>0.79500000000000004</v>
      </c>
      <c r="L109" s="11">
        <f>'underlying numbers'!L109/'underlying numbers'!J109</f>
        <v>0.53300000000000003</v>
      </c>
      <c r="M109" s="3">
        <v>2659</v>
      </c>
      <c r="N109" s="11">
        <f>'underlying numbers'!N109/'underlying numbers'!M109</f>
        <v>0.78288830387363662</v>
      </c>
      <c r="O109" s="11">
        <f>'underlying numbers'!O109/'underlying numbers'!M109</f>
        <v>0.5468973298232418</v>
      </c>
      <c r="P109" s="1">
        <v>3539</v>
      </c>
      <c r="Q109" s="11">
        <f>'underlying numbers'!Q109/'underlying numbers'!P109</f>
        <v>0.74456059999999991</v>
      </c>
      <c r="R109" s="11">
        <f>'underlying numbers'!R109/'underlying numbers'!P109</f>
        <v>0.3040407</v>
      </c>
      <c r="S109" s="1">
        <v>3241</v>
      </c>
      <c r="T109" s="11">
        <f>'underlying numbers'!T109/'underlying numbers'!S109</f>
        <v>0.87164460000000021</v>
      </c>
      <c r="U109" s="11">
        <f>'underlying numbers'!U109/'underlying numbers'!S109</f>
        <v>0.6599815</v>
      </c>
      <c r="V109" s="1">
        <v>3417</v>
      </c>
      <c r="W109" s="11">
        <f>'underlying numbers'!W109/'underlying numbers'!V109</f>
        <v>0.90430199999999994</v>
      </c>
      <c r="X109" s="11">
        <f>'underlying numbers'!X109/'underlying numbers'!V109</f>
        <v>0.78928889999999996</v>
      </c>
      <c r="Y109" s="1">
        <v>3387</v>
      </c>
      <c r="Z109" s="11">
        <f>'underlying numbers'!Z109/'underlying numbers'!Y109</f>
        <v>0.9241216000000001</v>
      </c>
      <c r="AA109" s="11">
        <f>'underlying numbers'!AA109/'underlying numbers'!Y109</f>
        <v>0.83525249999999995</v>
      </c>
      <c r="AB109" s="1">
        <v>3340</v>
      </c>
      <c r="AC109" s="11">
        <f>'underlying numbers'!AC109/'underlying numbers'!AB109</f>
        <v>0.95688620000000002</v>
      </c>
      <c r="AD109" s="11">
        <f>'underlying numbers'!AD109/'underlying numbers'!AB109</f>
        <v>0.93652690000000005</v>
      </c>
      <c r="AE109" s="1">
        <v>3429</v>
      </c>
      <c r="AF109" s="11">
        <f>'underlying numbers'!AF109/'underlying numbers'!AE109</f>
        <v>0.95596379999999992</v>
      </c>
      <c r="AG109" s="11">
        <f>'underlying numbers'!AG109/'underlying numbers'!AE109</f>
        <v>0.93729950000000006</v>
      </c>
    </row>
    <row r="110" spans="1:33" x14ac:dyDescent="0.25">
      <c r="A110" t="s">
        <v>232</v>
      </c>
      <c r="B110" t="s">
        <v>233</v>
      </c>
      <c r="C110" t="s">
        <v>221</v>
      </c>
      <c r="D110" s="1">
        <v>5011</v>
      </c>
      <c r="E110" s="11">
        <f>'underlying numbers'!E110/'underlying numbers'!D110</f>
        <v>0.78400000000000003</v>
      </c>
      <c r="F110" s="11">
        <f>'underlying numbers'!F110/'underlying numbers'!D110</f>
        <v>0.57399999999999995</v>
      </c>
      <c r="G110" s="1">
        <v>4974</v>
      </c>
      <c r="H110" s="11">
        <f>'underlying numbers'!H110/'underlying numbers'!G110</f>
        <v>0.78900000000000003</v>
      </c>
      <c r="I110" s="11">
        <f>'underlying numbers'!I110/'underlying numbers'!G110</f>
        <v>0.57399999999999995</v>
      </c>
      <c r="J110" s="3">
        <v>4922</v>
      </c>
      <c r="K110" s="11">
        <f>'underlying numbers'!K110/'underlying numbers'!J110</f>
        <v>0.76700000000000002</v>
      </c>
      <c r="L110" s="11">
        <f>'underlying numbers'!L110/'underlying numbers'!J110</f>
        <v>0.62169849654611942</v>
      </c>
      <c r="M110" s="3">
        <v>3389</v>
      </c>
      <c r="N110" s="11">
        <f>'underlying numbers'!N110/'underlying numbers'!M110</f>
        <v>0.79040916691256025</v>
      </c>
      <c r="O110" s="11">
        <f>'underlying numbers'!O110/'underlying numbers'!M110</f>
        <v>0.5625395888659388</v>
      </c>
      <c r="P110" s="1">
        <v>4492</v>
      </c>
      <c r="Q110" s="11">
        <f>'underlying numbers'!Q110/'underlying numbers'!P110</f>
        <v>0.78027600000000008</v>
      </c>
      <c r="R110" s="11">
        <f>'underlying numbers'!R110/'underlying numbers'!P110</f>
        <v>0.41117539999999997</v>
      </c>
      <c r="S110" s="6">
        <v>6964</v>
      </c>
      <c r="T110" s="11">
        <f>'underlying numbers'!T110/'underlying numbers'!S110</f>
        <v>0.6537909247558874</v>
      </c>
      <c r="U110" s="11">
        <f>'underlying numbers'!U110/'underlying numbers'!S110</f>
        <v>0.35870189546237796</v>
      </c>
      <c r="V110" s="1">
        <v>4377</v>
      </c>
      <c r="W110" s="11">
        <f>'underlying numbers'!W110/'underlying numbers'!V110</f>
        <v>0.88850809999999991</v>
      </c>
      <c r="X110" s="11">
        <f>'underlying numbers'!X110/'underlying numbers'!V110</f>
        <v>0.80169070000000009</v>
      </c>
      <c r="Y110" s="1">
        <v>5263</v>
      </c>
      <c r="Z110" s="11">
        <f>'underlying numbers'!Z110/'underlying numbers'!Y110</f>
        <v>0.79669400000000001</v>
      </c>
      <c r="AA110" s="11">
        <f>'underlying numbers'!AA110/'underlying numbers'!Y110</f>
        <v>0.74976249999999989</v>
      </c>
      <c r="AB110" s="1">
        <v>5538</v>
      </c>
      <c r="AC110" s="11">
        <f>'underlying numbers'!AC110/'underlying numbers'!AB110</f>
        <v>0.81112309999999999</v>
      </c>
      <c r="AD110" s="11">
        <f>'underlying numbers'!AD110/'underlying numbers'!AB110</f>
        <v>0.76995310000000006</v>
      </c>
      <c r="AE110" s="1">
        <v>6202</v>
      </c>
      <c r="AF110" s="11">
        <f>'underlying numbers'!AF110/'underlying numbers'!AE110</f>
        <v>0.79780719999999994</v>
      </c>
      <c r="AG110" s="11">
        <f>'underlying numbers'!AG110/'underlying numbers'!AE110</f>
        <v>0.77329900000000007</v>
      </c>
    </row>
    <row r="111" spans="1:33" x14ac:dyDescent="0.25">
      <c r="A111" t="s">
        <v>234</v>
      </c>
      <c r="B111" t="s">
        <v>235</v>
      </c>
      <c r="C111" t="s">
        <v>221</v>
      </c>
      <c r="D111" s="1">
        <v>3555</v>
      </c>
      <c r="E111" s="11">
        <f>'underlying numbers'!E111/'underlying numbers'!D111</f>
        <v>0.79900000000000004</v>
      </c>
      <c r="F111" s="11">
        <f>'underlying numbers'!F111/'underlying numbers'!D111</f>
        <v>0.54600000000000004</v>
      </c>
      <c r="G111" s="1">
        <v>3559</v>
      </c>
      <c r="H111" s="11">
        <f>'underlying numbers'!H111/'underlying numbers'!G111</f>
        <v>0.77500000000000002</v>
      </c>
      <c r="I111" s="11">
        <f>'underlying numbers'!I111/'underlying numbers'!G111</f>
        <v>0.58599999999999997</v>
      </c>
      <c r="J111" s="1">
        <v>3571</v>
      </c>
      <c r="K111" s="11">
        <f>'underlying numbers'!K111/'underlying numbers'!J111</f>
        <v>0.747</v>
      </c>
      <c r="L111" s="11">
        <f>'underlying numbers'!L111/'underlying numbers'!J111</f>
        <v>0.55300000000000005</v>
      </c>
      <c r="M111" s="3">
        <v>2570</v>
      </c>
      <c r="N111" s="11">
        <f>'underlying numbers'!N111/'underlying numbers'!M111</f>
        <v>0.78579118028534378</v>
      </c>
      <c r="O111" s="11">
        <f>'underlying numbers'!O111/'underlying numbers'!M111</f>
        <v>0.55281452658884578</v>
      </c>
      <c r="P111" s="3">
        <v>2570</v>
      </c>
      <c r="Q111" s="11">
        <f>'underlying numbers'!Q111/'underlying numbers'!P111</f>
        <v>0.76199740596627763</v>
      </c>
      <c r="R111" s="11">
        <f>'underlying numbers'!R111/'underlying numbers'!P111</f>
        <v>0.52902075226977952</v>
      </c>
      <c r="S111" s="3">
        <v>2570</v>
      </c>
      <c r="T111" s="11">
        <f>'underlying numbers'!T111/'underlying numbers'!S111</f>
        <v>0.69662775616083017</v>
      </c>
      <c r="U111" s="11">
        <f>'underlying numbers'!U111/'underlying numbers'!S111</f>
        <v>0.45849546044098577</v>
      </c>
      <c r="V111" s="1">
        <v>3409</v>
      </c>
      <c r="W111" s="11">
        <f>'underlying numbers'!W111/'underlying numbers'!V111</f>
        <v>0.71164564388383689</v>
      </c>
      <c r="X111" s="11">
        <f>'underlying numbers'!X111/'underlying numbers'!V111</f>
        <v>0.37929011440305077</v>
      </c>
      <c r="Y111" s="1">
        <v>3362</v>
      </c>
      <c r="Z111" s="11">
        <f>'underlying numbers'!Z111/'underlying numbers'!Y111</f>
        <v>0.85395597858417605</v>
      </c>
      <c r="AA111" s="11">
        <f>'underlying numbers'!AA111/'underlying numbers'!Y111</f>
        <v>0.82599643069601425</v>
      </c>
      <c r="AB111" s="1">
        <v>3361</v>
      </c>
      <c r="AC111" s="11">
        <f>'underlying numbers'!AC111/'underlying numbers'!AB111</f>
        <v>0.84260636715263315</v>
      </c>
      <c r="AD111" s="11">
        <f>'underlying numbers'!AD111/'underlying numbers'!AB111</f>
        <v>0.77804224933055643</v>
      </c>
      <c r="AE111" s="1">
        <v>3597</v>
      </c>
      <c r="AF111" s="11">
        <f>'underlying numbers'!AF111/'underlying numbers'!AE111</f>
        <v>0.87989991659716427</v>
      </c>
      <c r="AG111" s="11">
        <f>'underlying numbers'!AG111/'underlying numbers'!AE111</f>
        <v>0.83069224353628024</v>
      </c>
    </row>
    <row r="112" spans="1:33" x14ac:dyDescent="0.25">
      <c r="A112" t="s">
        <v>236</v>
      </c>
      <c r="B112" t="s">
        <v>237</v>
      </c>
      <c r="C112" t="s">
        <v>221</v>
      </c>
      <c r="D112" s="1">
        <v>2165</v>
      </c>
      <c r="E112" s="11">
        <f>'underlying numbers'!E112/'underlying numbers'!D112</f>
        <v>0.82299999999999995</v>
      </c>
      <c r="F112" s="11">
        <f>'underlying numbers'!F112/'underlying numbers'!D112</f>
        <v>0.50700000000000001</v>
      </c>
      <c r="G112" s="1">
        <v>2135</v>
      </c>
      <c r="H112" s="11">
        <f>'underlying numbers'!H112/'underlying numbers'!G112</f>
        <v>0.78500000000000003</v>
      </c>
      <c r="I112" s="11">
        <f>'underlying numbers'!I112/'underlying numbers'!G112</f>
        <v>0.47499999999999998</v>
      </c>
      <c r="J112" s="1">
        <v>2134</v>
      </c>
      <c r="K112" s="11">
        <f>'underlying numbers'!K112/'underlying numbers'!J112</f>
        <v>0.78600000000000003</v>
      </c>
      <c r="L112" s="11">
        <f>'underlying numbers'!L112/'underlying numbers'!J112</f>
        <v>0.52</v>
      </c>
      <c r="M112" s="3">
        <v>2185</v>
      </c>
      <c r="N112" s="11">
        <f>'underlying numbers'!N112/'underlying numbers'!M112</f>
        <v>0.76512890922959564</v>
      </c>
      <c r="O112" s="11">
        <f>'underlying numbers'!O112/'underlying numbers'!M112</f>
        <v>0.50975133485888624</v>
      </c>
      <c r="P112" s="1">
        <v>2185</v>
      </c>
      <c r="Q112" s="11">
        <f>'underlying numbers'!Q112/'underlying numbers'!P112</f>
        <v>0.71624719999999997</v>
      </c>
      <c r="R112" s="11">
        <f>'underlying numbers'!R112/'underlying numbers'!P112</f>
        <v>0.27368419999999999</v>
      </c>
      <c r="S112" s="1">
        <v>2333</v>
      </c>
      <c r="T112" s="11">
        <f>'underlying numbers'!T112/'underlying numbers'!S112</f>
        <v>0.72610370000000002</v>
      </c>
      <c r="U112" s="11">
        <f>'underlying numbers'!U112/'underlying numbers'!S112</f>
        <v>0.31633089999999997</v>
      </c>
      <c r="V112" s="1">
        <v>1958</v>
      </c>
      <c r="W112" s="11">
        <f>'underlying numbers'!W112/'underlying numbers'!V112</f>
        <v>0.8069459000000001</v>
      </c>
      <c r="X112" s="11">
        <f>'underlying numbers'!X112/'underlying numbers'!V112</f>
        <v>0.50510719999999998</v>
      </c>
      <c r="Y112" s="1">
        <v>2446</v>
      </c>
      <c r="Z112" s="11">
        <f>'underlying numbers'!Z112/'underlying numbers'!Y112</f>
        <v>0.78413730000000004</v>
      </c>
      <c r="AA112" s="11">
        <f>'underlying numbers'!AA112/'underlying numbers'!Y112</f>
        <v>0.58094849999999998</v>
      </c>
      <c r="AB112" s="1">
        <v>2500</v>
      </c>
      <c r="AC112" s="11">
        <f>'underlying numbers'!AC112/'underlying numbers'!AB112</f>
        <v>0.81480000000000008</v>
      </c>
      <c r="AD112" s="11">
        <f>'underlying numbers'!AD112/'underlying numbers'!AB112</f>
        <v>0.61</v>
      </c>
      <c r="AE112" s="1">
        <v>2473</v>
      </c>
      <c r="AF112" s="11">
        <f>'underlying numbers'!AF112/'underlying numbers'!AE112</f>
        <v>0.84391430000000001</v>
      </c>
      <c r="AG112" s="11">
        <f>'underlying numbers'!AG112/'underlying numbers'!AE112</f>
        <v>0.69955520000000004</v>
      </c>
    </row>
    <row r="113" spans="1:33" x14ac:dyDescent="0.25">
      <c r="A113" t="s">
        <v>238</v>
      </c>
      <c r="B113" t="s">
        <v>239</v>
      </c>
      <c r="C113" t="s">
        <v>221</v>
      </c>
      <c r="D113" s="1">
        <v>2191</v>
      </c>
      <c r="E113" s="11">
        <f>'underlying numbers'!E113/'underlying numbers'!D113</f>
        <v>0.81</v>
      </c>
      <c r="F113" s="11">
        <f>'underlying numbers'!F113/'underlying numbers'!D113</f>
        <v>0.58399999999999996</v>
      </c>
      <c r="G113" s="1">
        <v>2129</v>
      </c>
      <c r="H113" s="11">
        <f>'underlying numbers'!H113/'underlying numbers'!G113</f>
        <v>0.82399999999999995</v>
      </c>
      <c r="I113" s="11">
        <f>'underlying numbers'!I113/'underlying numbers'!G113</f>
        <v>0.58199999999999996</v>
      </c>
      <c r="J113" s="1">
        <v>2033</v>
      </c>
      <c r="K113" s="11">
        <f>'underlying numbers'!K113/'underlying numbers'!J113</f>
        <v>0.83499999999999996</v>
      </c>
      <c r="L113" s="11">
        <f>'underlying numbers'!L113/'underlying numbers'!J113</f>
        <v>0.625</v>
      </c>
      <c r="M113" s="3">
        <v>1815</v>
      </c>
      <c r="N113" s="11">
        <f>'underlying numbers'!N113/'underlying numbers'!M113</f>
        <v>0.7783287419651056</v>
      </c>
      <c r="O113" s="11">
        <f>'underlying numbers'!O113/'underlying numbers'!M113</f>
        <v>0.53728191000918279</v>
      </c>
      <c r="P113" s="1">
        <v>2181</v>
      </c>
      <c r="Q113" s="11">
        <f>'underlying numbers'!Q113/'underlying numbers'!P113</f>
        <v>0.74369550000000006</v>
      </c>
      <c r="R113" s="11">
        <f>'underlying numbers'!R113/'underlying numbers'!P113</f>
        <v>0.3842274</v>
      </c>
      <c r="S113" s="1">
        <v>2176</v>
      </c>
      <c r="T113" s="11">
        <f>'underlying numbers'!T113/'underlying numbers'!S113</f>
        <v>0.75137860000000001</v>
      </c>
      <c r="U113" s="11">
        <f>'underlying numbers'!U113/'underlying numbers'!S113</f>
        <v>0.35615810000000003</v>
      </c>
      <c r="V113" s="1">
        <v>2055</v>
      </c>
      <c r="W113" s="11">
        <f>'underlying numbers'!W113/'underlying numbers'!V113</f>
        <v>0.83114360000000009</v>
      </c>
      <c r="X113" s="11">
        <f>'underlying numbers'!X113/'underlying numbers'!V113</f>
        <v>0.50364960000000003</v>
      </c>
      <c r="Y113" s="1">
        <v>2184</v>
      </c>
      <c r="Z113" s="11">
        <f>'underlying numbers'!Z113/'underlying numbers'!Y113</f>
        <v>0.84157510000000002</v>
      </c>
      <c r="AA113" s="11">
        <f>'underlying numbers'!AA113/'underlying numbers'!Y113</f>
        <v>0.63690480000000005</v>
      </c>
      <c r="AB113" s="1">
        <v>2313</v>
      </c>
      <c r="AC113" s="11">
        <f>'underlying numbers'!AC113/'underlying numbers'!AB113</f>
        <v>0.88197149999999991</v>
      </c>
      <c r="AD113" s="11">
        <f>'underlying numbers'!AD113/'underlying numbers'!AB113</f>
        <v>0.750108</v>
      </c>
      <c r="AE113" s="1">
        <v>2263</v>
      </c>
      <c r="AF113" s="11">
        <f>'underlying numbers'!AF113/'underlying numbers'!AE113</f>
        <v>0.93106499999999992</v>
      </c>
      <c r="AG113" s="11">
        <f>'underlying numbers'!AG113/'underlying numbers'!AE113</f>
        <v>0.83031369999999993</v>
      </c>
    </row>
    <row r="114" spans="1:33" x14ac:dyDescent="0.25">
      <c r="A114" t="s">
        <v>240</v>
      </c>
      <c r="B114" t="s">
        <v>241</v>
      </c>
      <c r="C114" t="s">
        <v>221</v>
      </c>
      <c r="D114" s="1">
        <v>2071</v>
      </c>
      <c r="E114" s="11">
        <f>'underlying numbers'!E114/'underlying numbers'!D114</f>
        <v>0.83499999999999996</v>
      </c>
      <c r="F114" s="11">
        <f>'underlying numbers'!F114/'underlying numbers'!D114</f>
        <v>0.75800000000000001</v>
      </c>
      <c r="G114" s="1">
        <v>2831</v>
      </c>
      <c r="H114" s="11">
        <f>'underlying numbers'!H114/'underlying numbers'!G114</f>
        <v>0.85799999999999998</v>
      </c>
      <c r="I114" s="11">
        <f>'underlying numbers'!I114/'underlying numbers'!G114</f>
        <v>0.746</v>
      </c>
      <c r="J114" s="1">
        <v>2849</v>
      </c>
      <c r="K114" s="11">
        <f>'underlying numbers'!K114/'underlying numbers'!J114</f>
        <v>0.85199999999999998</v>
      </c>
      <c r="L114" s="11">
        <f>'underlying numbers'!L114/'underlying numbers'!J114</f>
        <v>0.75</v>
      </c>
      <c r="M114" s="3">
        <v>3248</v>
      </c>
      <c r="N114" s="11">
        <f>'underlying numbers'!N114/'underlying numbers'!M114</f>
        <v>0.77139675697865351</v>
      </c>
      <c r="O114" s="11">
        <f>'underlying numbers'!O114/'underlying numbers'!M114</f>
        <v>0.52285919540229875</v>
      </c>
      <c r="P114" s="1">
        <v>3191</v>
      </c>
      <c r="Q114" s="11">
        <f>'underlying numbers'!Q114/'underlying numbers'!P114</f>
        <v>0.80162959999999994</v>
      </c>
      <c r="R114" s="11">
        <f>'underlying numbers'!R114/'underlying numbers'!P114</f>
        <v>0.54779060000000002</v>
      </c>
      <c r="S114" s="3">
        <v>3248</v>
      </c>
      <c r="T114" s="11">
        <f>'underlying numbers'!T114/'underlying numbers'!S114</f>
        <v>0.74943555008210172</v>
      </c>
      <c r="U114" s="11">
        <f>'underlying numbers'!U114/'underlying numbers'!S114</f>
        <v>0.51883210180623973</v>
      </c>
      <c r="V114" s="1">
        <v>3897</v>
      </c>
      <c r="W114" s="11">
        <f>'underlying numbers'!W114/'underlying numbers'!V114</f>
        <v>0.79343090000000005</v>
      </c>
      <c r="X114" s="11">
        <f>'underlying numbers'!X114/'underlying numbers'!V114</f>
        <v>0.6633308</v>
      </c>
      <c r="Y114" s="1">
        <v>3784</v>
      </c>
      <c r="Z114" s="11">
        <f>'underlying numbers'!Z114/'underlying numbers'!Y114</f>
        <v>0.83113110000000001</v>
      </c>
      <c r="AA114" s="11">
        <f>'underlying numbers'!AA114/'underlying numbers'!Y114</f>
        <v>0.71300210000000008</v>
      </c>
      <c r="AB114" s="1">
        <v>3763</v>
      </c>
      <c r="AC114" s="11">
        <f>'underlying numbers'!AC114/'underlying numbers'!AB114</f>
        <v>0.88068030000000008</v>
      </c>
      <c r="AD114" s="11">
        <f>'underlying numbers'!AD114/'underlying numbers'!AB114</f>
        <v>0.77172470000000004</v>
      </c>
      <c r="AE114" s="1">
        <v>4126</v>
      </c>
      <c r="AF114" s="11">
        <f>'underlying numbers'!AF114/'underlying numbers'!AE114</f>
        <v>0.89214740000000003</v>
      </c>
      <c r="AG114" s="11">
        <f>'underlying numbers'!AG114/'underlying numbers'!AE114</f>
        <v>0.77072230000000008</v>
      </c>
    </row>
    <row r="115" spans="1:33" x14ac:dyDescent="0.25">
      <c r="A115" t="s">
        <v>242</v>
      </c>
      <c r="B115" t="s">
        <v>243</v>
      </c>
      <c r="C115" t="s">
        <v>221</v>
      </c>
      <c r="D115" s="1">
        <v>3180</v>
      </c>
      <c r="E115" s="11">
        <f>'underlying numbers'!E115/'underlying numbers'!D115</f>
        <v>0.89200000000000002</v>
      </c>
      <c r="F115" s="11">
        <f>'underlying numbers'!F115/'underlying numbers'!D115</f>
        <v>0.80400000000000005</v>
      </c>
      <c r="G115" s="1">
        <v>3097</v>
      </c>
      <c r="H115" s="11">
        <f>'underlying numbers'!H115/'underlying numbers'!G115</f>
        <v>0.87600000000000011</v>
      </c>
      <c r="I115" s="11">
        <f>'underlying numbers'!I115/'underlying numbers'!G115</f>
        <v>0.80200000000000016</v>
      </c>
      <c r="J115" s="1">
        <v>3141</v>
      </c>
      <c r="K115" s="11">
        <f>'underlying numbers'!K115/'underlying numbers'!J115</f>
        <v>0.86499999999999999</v>
      </c>
      <c r="L115" s="11">
        <f>'underlying numbers'!L115/'underlying numbers'!J115</f>
        <v>0.77900000000000003</v>
      </c>
      <c r="M115" s="3">
        <v>2732</v>
      </c>
      <c r="N115" s="11">
        <f>'underlying numbers'!N115/'underlying numbers'!M115</f>
        <v>0.77821864324060519</v>
      </c>
      <c r="O115" s="11">
        <f>'underlying numbers'!O115/'underlying numbers'!M115</f>
        <v>0.53682040019521715</v>
      </c>
      <c r="P115" s="1">
        <v>3386</v>
      </c>
      <c r="Q115" s="11">
        <f>'underlying numbers'!Q115/'underlying numbers'!P115</f>
        <v>0.80153570000000018</v>
      </c>
      <c r="R115" s="11">
        <f>'underlying numbers'!R115/'underlying numbers'!P115</f>
        <v>0.50974600000000003</v>
      </c>
      <c r="S115" s="1">
        <v>3624</v>
      </c>
      <c r="T115" s="11">
        <f>'underlying numbers'!T115/'underlying numbers'!S115</f>
        <v>0.78614790000000001</v>
      </c>
      <c r="U115" s="11">
        <f>'underlying numbers'!U115/'underlying numbers'!S115</f>
        <v>0.48758279999999998</v>
      </c>
      <c r="V115" s="1">
        <v>3357</v>
      </c>
      <c r="W115" s="11">
        <f>'underlying numbers'!W115/'underlying numbers'!V115</f>
        <v>0.86088769999999992</v>
      </c>
      <c r="X115" s="11">
        <f>'underlying numbers'!X115/'underlying numbers'!V115</f>
        <v>0.72415850000000004</v>
      </c>
      <c r="Y115" s="1">
        <v>3741</v>
      </c>
      <c r="Z115" s="11">
        <f>'underlying numbers'!Z115/'underlying numbers'!Y115</f>
        <v>0.88585939999999996</v>
      </c>
      <c r="AA115" s="11">
        <f>'underlying numbers'!AA115/'underlying numbers'!Y115</f>
        <v>0.8003207</v>
      </c>
      <c r="AB115" s="1">
        <v>3902</v>
      </c>
      <c r="AC115" s="11">
        <f>'underlying numbers'!AC115/'underlying numbers'!AB115</f>
        <v>0.89466939999999995</v>
      </c>
      <c r="AD115" s="11">
        <f>'underlying numbers'!AD115/'underlying numbers'!AB115</f>
        <v>0.80650949999999999</v>
      </c>
      <c r="AE115" s="1">
        <v>4072</v>
      </c>
      <c r="AF115" s="11">
        <f>'underlying numbers'!AF115/'underlying numbers'!AE115</f>
        <v>0.9071709</v>
      </c>
      <c r="AG115" s="11">
        <f>'underlying numbers'!AG115/'underlying numbers'!AE115</f>
        <v>0.81483300000000003</v>
      </c>
    </row>
    <row r="116" spans="1:33" x14ac:dyDescent="0.25">
      <c r="A116" s="4" t="s">
        <v>451</v>
      </c>
      <c r="B116" s="4" t="s">
        <v>433</v>
      </c>
      <c r="C116" t="s">
        <v>221</v>
      </c>
      <c r="D116" s="5">
        <f>SUM(D104:D115)</f>
        <v>37321</v>
      </c>
      <c r="E116" s="11">
        <f>'underlying numbers'!E116/'underlying numbers'!D116</f>
        <v>0.83777725677232651</v>
      </c>
      <c r="F116" s="11">
        <f>'underlying numbers'!F116/'underlying numbers'!D116</f>
        <v>0.62763387904932877</v>
      </c>
      <c r="G116" s="5">
        <f>SUM(G104:G115)</f>
        <v>38207</v>
      </c>
      <c r="H116" s="11">
        <f>'underlying numbers'!H116/'underlying numbers'!G116</f>
        <v>0.83115866202528321</v>
      </c>
      <c r="I116" s="11">
        <f>'underlying numbers'!I116/'underlying numbers'!G116</f>
        <v>0.63850909519198051</v>
      </c>
      <c r="J116" s="5">
        <f>SUM(J104:J115)</f>
        <v>38388</v>
      </c>
      <c r="K116" s="11">
        <f>'underlying numbers'!K116/'underlying numbers'!J116</f>
        <v>0.81155501719287271</v>
      </c>
      <c r="L116" s="11">
        <f>'underlying numbers'!L116/'underlying numbers'!J116</f>
        <v>0.62911196207148068</v>
      </c>
      <c r="M116" s="5">
        <f>SUM(M104:M115)</f>
        <v>34542</v>
      </c>
      <c r="N116" s="11">
        <f>'underlying numbers'!N116/'underlying numbers'!M116</f>
        <v>0.78760121012101214</v>
      </c>
      <c r="O116" s="11">
        <f>'underlying numbers'!O116/'underlying numbers'!M116</f>
        <v>0.56600868507903423</v>
      </c>
      <c r="P116" s="5">
        <f>SUM(P104:P115)</f>
        <v>39945</v>
      </c>
      <c r="Q116" s="11">
        <f>'underlying numbers'!Q116/'underlying numbers'!P116</f>
        <v>0.77030499641089845</v>
      </c>
      <c r="R116" s="11">
        <f>'underlying numbers'!R116/'underlying numbers'!P116</f>
        <v>0.48474359148913088</v>
      </c>
      <c r="S116" s="5">
        <f>SUM(S104:S115)</f>
        <v>41921</v>
      </c>
      <c r="T116" s="11">
        <f>'underlying numbers'!T116/'underlying numbers'!S116</f>
        <v>0.74223737342700158</v>
      </c>
      <c r="U116" s="11">
        <f>'underlying numbers'!U116/'underlying numbers'!S116</f>
        <v>0.49248189099337647</v>
      </c>
      <c r="V116" s="5">
        <f>SUM(V104:V115)</f>
        <v>41195</v>
      </c>
      <c r="W116" s="11">
        <f>'underlying numbers'!W116/'underlying numbers'!V116</f>
        <v>0.80434520108508323</v>
      </c>
      <c r="X116" s="11">
        <f>'underlying numbers'!X116/'underlying numbers'!V116</f>
        <v>0.63294090157786143</v>
      </c>
      <c r="Y116" s="5">
        <f>SUM(Y104:Y115)</f>
        <v>42241</v>
      </c>
      <c r="Z116" s="11">
        <f>'underlying numbers'!Z116/'underlying numbers'!Y116</f>
        <v>0.8403920443408065</v>
      </c>
      <c r="AA116" s="11">
        <f>'underlying numbers'!AA116/'underlying numbers'!Y116</f>
        <v>0.7202954567505504</v>
      </c>
      <c r="AB116" s="5">
        <f>SUM(AB104:AB115)</f>
        <v>44006</v>
      </c>
      <c r="AC116" s="11">
        <f>'underlying numbers'!AC116/'underlying numbers'!AB116</f>
        <v>0.86747260867154485</v>
      </c>
      <c r="AD116" s="11">
        <f>'underlying numbers'!AD116/'underlying numbers'!AB116</f>
        <v>0.75796482651911101</v>
      </c>
      <c r="AE116" s="5">
        <f>SUM(AE104:AE115)</f>
        <v>46286</v>
      </c>
      <c r="AF116" s="11">
        <f>'underlying numbers'!AF116/'underlying numbers'!AE116</f>
        <v>0.88903772453225616</v>
      </c>
      <c r="AG116" s="11">
        <f>'underlying numbers'!AG116/'underlying numbers'!AE116</f>
        <v>0.80341789606144409</v>
      </c>
    </row>
    <row r="117" spans="1:33" x14ac:dyDescent="0.25">
      <c r="A117" t="s">
        <v>244</v>
      </c>
      <c r="B117" t="s">
        <v>245</v>
      </c>
      <c r="C117" t="s">
        <v>246</v>
      </c>
      <c r="D117" s="1">
        <v>3272</v>
      </c>
      <c r="E117" s="11">
        <f>'underlying numbers'!E117/'underlying numbers'!D117</f>
        <v>0.89300000000000002</v>
      </c>
      <c r="F117" s="11">
        <f>'underlying numbers'!F117/'underlying numbers'!D117</f>
        <v>0.66600000000000004</v>
      </c>
      <c r="G117" s="1">
        <v>3146</v>
      </c>
      <c r="H117" s="11">
        <f>'underlying numbers'!H117/'underlying numbers'!G117</f>
        <v>0.88100000000000012</v>
      </c>
      <c r="I117" s="11">
        <f>'underlying numbers'!I117/'underlying numbers'!G117</f>
        <v>0.65900000000000003</v>
      </c>
      <c r="J117" s="1">
        <v>3076</v>
      </c>
      <c r="K117" s="11">
        <f>'underlying numbers'!K117/'underlying numbers'!J117</f>
        <v>0.874</v>
      </c>
      <c r="L117" s="11">
        <f>'underlying numbers'!L117/'underlying numbers'!J117</f>
        <v>0.64300000000000002</v>
      </c>
      <c r="M117" s="1">
        <v>3115</v>
      </c>
      <c r="N117" s="11">
        <f>'underlying numbers'!N117/'underlying numbers'!M117</f>
        <v>0.85299999999999998</v>
      </c>
      <c r="O117" s="11">
        <f>'underlying numbers'!O117/'underlying numbers'!M117</f>
        <v>0.622</v>
      </c>
      <c r="P117" s="1">
        <v>3172</v>
      </c>
      <c r="Q117" s="11">
        <f>'underlying numbers'!Q117/'underlying numbers'!P117</f>
        <v>0.82629259999999993</v>
      </c>
      <c r="R117" s="11">
        <f>'underlying numbers'!R117/'underlying numbers'!P117</f>
        <v>0.61664560000000002</v>
      </c>
      <c r="S117" s="1">
        <v>3804</v>
      </c>
      <c r="T117" s="11">
        <f>'underlying numbers'!T117/'underlying numbers'!S117</f>
        <v>0.71161940000000001</v>
      </c>
      <c r="U117" s="11">
        <f>'underlying numbers'!U117/'underlying numbers'!S117</f>
        <v>0.47975810000000002</v>
      </c>
      <c r="V117" s="1">
        <v>3609</v>
      </c>
      <c r="W117" s="11">
        <f>'underlying numbers'!W117/'underlying numbers'!V117</f>
        <v>0.83070109999999997</v>
      </c>
      <c r="X117" s="11">
        <f>'underlying numbers'!X117/'underlying numbers'!V117</f>
        <v>0.70324189999999986</v>
      </c>
      <c r="Y117" s="1">
        <v>3307</v>
      </c>
      <c r="Z117" s="11">
        <f>'underlying numbers'!Z117/'underlying numbers'!Y117</f>
        <v>0.90474750000000004</v>
      </c>
      <c r="AA117" s="11">
        <f>'underlying numbers'!AA117/'underlying numbers'!Y117</f>
        <v>0.85424859999999991</v>
      </c>
      <c r="AB117" s="1">
        <v>3560</v>
      </c>
      <c r="AC117" s="11">
        <f>'underlying numbers'!AC117/'underlying numbers'!AB117</f>
        <v>0.91376400000000002</v>
      </c>
      <c r="AD117" s="11">
        <f>'underlying numbers'!AD117/'underlying numbers'!AB117</f>
        <v>0.86797749999999996</v>
      </c>
      <c r="AE117" s="1">
        <v>3786</v>
      </c>
      <c r="AF117" s="11">
        <f>'underlying numbers'!AF117/'underlying numbers'!AE117</f>
        <v>0.93106179999999994</v>
      </c>
      <c r="AG117" s="11">
        <f>'underlying numbers'!AG117/'underlying numbers'!AE117</f>
        <v>0.88563130000000012</v>
      </c>
    </row>
    <row r="118" spans="1:33" x14ac:dyDescent="0.25">
      <c r="A118" t="s">
        <v>247</v>
      </c>
      <c r="B118" t="s">
        <v>248</v>
      </c>
      <c r="C118" t="s">
        <v>246</v>
      </c>
      <c r="D118" s="1">
        <v>1738</v>
      </c>
      <c r="E118" s="11">
        <f>'underlying numbers'!E118/'underlying numbers'!D118</f>
        <v>0.83199999999999996</v>
      </c>
      <c r="F118" s="11">
        <f>'underlying numbers'!F118/'underlying numbers'!D118</f>
        <v>0.46899999999999997</v>
      </c>
      <c r="G118" s="1">
        <v>1635</v>
      </c>
      <c r="H118" s="11">
        <f>'underlying numbers'!H118/'underlying numbers'!G118</f>
        <v>0.80600000000000016</v>
      </c>
      <c r="I118" s="11">
        <f>'underlying numbers'!I118/'underlying numbers'!G118</f>
        <v>0.48099999999999998</v>
      </c>
      <c r="J118" s="1">
        <v>1835</v>
      </c>
      <c r="K118" s="11">
        <f>'underlying numbers'!K118/'underlying numbers'!J118</f>
        <v>0.80900000000000005</v>
      </c>
      <c r="L118" s="11">
        <f>'underlying numbers'!L118/'underlying numbers'!J118</f>
        <v>0.60299999999999998</v>
      </c>
      <c r="M118" s="1">
        <v>1663</v>
      </c>
      <c r="N118" s="11">
        <f>'underlying numbers'!N118/'underlying numbers'!M118</f>
        <v>0.81199999999999994</v>
      </c>
      <c r="O118" s="11">
        <f>'underlying numbers'!O118/'underlying numbers'!M118</f>
        <v>0.65400000000000003</v>
      </c>
      <c r="P118" s="1">
        <v>1699</v>
      </c>
      <c r="Q118" s="11">
        <f>'underlying numbers'!Q118/'underlying numbers'!P118</f>
        <v>0.78987640000000003</v>
      </c>
      <c r="R118" s="11">
        <f>'underlying numbers'!R118/'underlying numbers'!P118</f>
        <v>0.62271920000000014</v>
      </c>
      <c r="S118" s="1">
        <v>2001</v>
      </c>
      <c r="T118" s="11">
        <f>'underlying numbers'!T118/'underlying numbers'!S118</f>
        <v>0.88655680000000003</v>
      </c>
      <c r="U118" s="11">
        <f>'underlying numbers'!U118/'underlying numbers'!S118</f>
        <v>0.69165409999999994</v>
      </c>
      <c r="V118" s="1">
        <v>2355</v>
      </c>
      <c r="W118" s="11">
        <f>'underlying numbers'!W118/'underlying numbers'!V118</f>
        <v>0.80721869999999996</v>
      </c>
      <c r="X118" s="11">
        <f>'underlying numbers'!X118/'underlying numbers'!V118</f>
        <v>0.51082799999999995</v>
      </c>
      <c r="Y118" s="1">
        <v>2337</v>
      </c>
      <c r="Z118" s="11">
        <f>'underlying numbers'!Z118/'underlying numbers'!Y118</f>
        <v>0.84638419999999992</v>
      </c>
      <c r="AA118" s="11">
        <f>'underlying numbers'!AA118/'underlying numbers'!Y118</f>
        <v>0.58536580000000005</v>
      </c>
      <c r="AB118" s="1">
        <v>2435</v>
      </c>
      <c r="AC118" s="11">
        <f>'underlying numbers'!AC118/'underlying numbers'!AB118</f>
        <v>0.85215609999999997</v>
      </c>
      <c r="AD118" s="11">
        <f>'underlying numbers'!AD118/'underlying numbers'!AB118</f>
        <v>0.68952769999999997</v>
      </c>
      <c r="AE118" s="1">
        <v>2478</v>
      </c>
      <c r="AF118" s="11">
        <f>'underlying numbers'!AF118/'underlying numbers'!AE118</f>
        <v>0.8527037999999999</v>
      </c>
      <c r="AG118" s="11">
        <f>'underlying numbers'!AG118/'underlying numbers'!AE118</f>
        <v>0.73083129999999996</v>
      </c>
    </row>
    <row r="119" spans="1:33" x14ac:dyDescent="0.25">
      <c r="A119" t="s">
        <v>249</v>
      </c>
      <c r="B119" t="s">
        <v>250</v>
      </c>
      <c r="C119" t="s">
        <v>246</v>
      </c>
      <c r="D119" s="1">
        <v>4113</v>
      </c>
      <c r="E119" s="11">
        <f>'underlying numbers'!E119/'underlying numbers'!D119</f>
        <v>0.79500000000000004</v>
      </c>
      <c r="F119" s="11">
        <f>'underlying numbers'!F119/'underlying numbers'!D119</f>
        <v>0.52900000000000003</v>
      </c>
      <c r="G119" s="1">
        <v>3827</v>
      </c>
      <c r="H119" s="11">
        <f>'underlying numbers'!H119/'underlying numbers'!G119</f>
        <v>0.81499999999999995</v>
      </c>
      <c r="I119" s="11">
        <f>'underlying numbers'!I119/'underlying numbers'!G119</f>
        <v>0.59499999999999997</v>
      </c>
      <c r="J119" s="1">
        <v>2930</v>
      </c>
      <c r="K119" s="11">
        <f>'underlying numbers'!K119/'underlying numbers'!J119</f>
        <v>0.82</v>
      </c>
      <c r="L119" s="11">
        <f>'underlying numbers'!L119/'underlying numbers'!J119</f>
        <v>0.61599999999999999</v>
      </c>
      <c r="M119" s="1">
        <v>2797</v>
      </c>
      <c r="N119" s="11">
        <f>'underlying numbers'!N119/'underlying numbers'!M119</f>
        <v>0.79400000000000004</v>
      </c>
      <c r="O119" s="11">
        <f>'underlying numbers'!O119/'underlying numbers'!M119</f>
        <v>0.58599999999999997</v>
      </c>
      <c r="P119" s="1">
        <v>4144</v>
      </c>
      <c r="Q119" s="11">
        <f>'underlying numbers'!Q119/'underlying numbers'!P119</f>
        <v>0.74131270000000005</v>
      </c>
      <c r="R119" s="11">
        <f>'underlying numbers'!R119/'underlying numbers'!P119</f>
        <v>0.62234560000000005</v>
      </c>
      <c r="S119" s="3">
        <v>3374</v>
      </c>
      <c r="T119" s="11">
        <f>'underlying numbers'!T119/'underlying numbers'!S119</f>
        <v>0.73320490021734841</v>
      </c>
      <c r="U119" s="11">
        <f>'underlying numbers'!U119/'underlying numbers'!S119</f>
        <v>0.48750246986761514</v>
      </c>
      <c r="V119" s="1">
        <v>4908</v>
      </c>
      <c r="W119" s="11">
        <f>'underlying numbers'!W119/'underlying numbers'!V119</f>
        <v>0.853912</v>
      </c>
      <c r="X119" s="11">
        <f>'underlying numbers'!X119/'underlying numbers'!V119</f>
        <v>0.62530560000000002</v>
      </c>
      <c r="Y119" s="1">
        <v>4889</v>
      </c>
      <c r="Z119" s="11">
        <f>'underlying numbers'!Z119/'underlying numbers'!Y119</f>
        <v>0.9163427999999999</v>
      </c>
      <c r="AA119" s="11">
        <f>'underlying numbers'!AA119/'underlying numbers'!Y119</f>
        <v>0.73593779999999998</v>
      </c>
      <c r="AB119" s="1">
        <v>5274</v>
      </c>
      <c r="AC119" s="11">
        <f>'underlying numbers'!AC119/'underlying numbers'!AB119</f>
        <v>0.92036399999999996</v>
      </c>
      <c r="AD119" s="11">
        <f>'underlying numbers'!AD119/'underlying numbers'!AB119</f>
        <v>0.80147900000000005</v>
      </c>
      <c r="AE119" s="1">
        <v>5352</v>
      </c>
      <c r="AF119" s="11">
        <f>'underlying numbers'!AF119/'underlying numbers'!AE119</f>
        <v>0.94114350000000013</v>
      </c>
      <c r="AG119" s="11">
        <f>'underlying numbers'!AG119/'underlying numbers'!AE119</f>
        <v>0.84174140000000008</v>
      </c>
    </row>
    <row r="120" spans="1:33" x14ac:dyDescent="0.25">
      <c r="A120" t="s">
        <v>251</v>
      </c>
      <c r="B120" t="s">
        <v>252</v>
      </c>
      <c r="C120" t="s">
        <v>246</v>
      </c>
      <c r="D120" s="1">
        <v>3387</v>
      </c>
      <c r="E120" s="11">
        <f>'underlying numbers'!E120/'underlying numbers'!D120</f>
        <v>0.79400000000000004</v>
      </c>
      <c r="F120" s="11">
        <f>'underlying numbers'!F120/'underlying numbers'!D120</f>
        <v>0.57599999999999996</v>
      </c>
      <c r="G120" s="1">
        <v>4447</v>
      </c>
      <c r="H120" s="11">
        <f>'underlying numbers'!H120/'underlying numbers'!G120</f>
        <v>0.78300000000000003</v>
      </c>
      <c r="I120" s="11">
        <f>'underlying numbers'!I120/'underlying numbers'!G120</f>
        <v>0.55100000000000005</v>
      </c>
      <c r="J120" s="1">
        <v>2111</v>
      </c>
      <c r="K120" s="11">
        <f>'underlying numbers'!K120/'underlying numbers'!J120</f>
        <v>0.85</v>
      </c>
      <c r="L120" s="11">
        <f>'underlying numbers'!L120/'underlying numbers'!J120</f>
        <v>0.65500000000000003</v>
      </c>
      <c r="M120" s="1">
        <v>2343</v>
      </c>
      <c r="N120" s="11">
        <f>'underlying numbers'!N120/'underlying numbers'!M120</f>
        <v>0.82399999999999995</v>
      </c>
      <c r="O120" s="11">
        <f>'underlying numbers'!O120/'underlying numbers'!M120</f>
        <v>0.63500000000000001</v>
      </c>
      <c r="P120" s="1">
        <v>2501</v>
      </c>
      <c r="Q120" s="11">
        <f>'underlying numbers'!Q120/'underlying numbers'!P120</f>
        <v>0.8084766000000001</v>
      </c>
      <c r="R120" s="11">
        <f>'underlying numbers'!R120/'underlying numbers'!P120</f>
        <v>0.64254299999999998</v>
      </c>
      <c r="S120" s="1">
        <v>2816</v>
      </c>
      <c r="T120" s="11">
        <f>'underlying numbers'!T120/'underlying numbers'!S120</f>
        <v>0.78764210000000001</v>
      </c>
      <c r="U120" s="11">
        <f>'underlying numbers'!U120/'underlying numbers'!S120</f>
        <v>0.55255679999999996</v>
      </c>
      <c r="V120" s="1">
        <v>3443</v>
      </c>
      <c r="W120" s="11">
        <f>'underlying numbers'!W120/'underlying numbers'!V120</f>
        <v>0.79668890000000003</v>
      </c>
      <c r="X120" s="11">
        <f>'underlying numbers'!X120/'underlying numbers'!V120</f>
        <v>0.52628520000000001</v>
      </c>
      <c r="Y120" s="1">
        <v>3967</v>
      </c>
      <c r="Z120" s="11">
        <f>'underlying numbers'!Z120/'underlying numbers'!Y120</f>
        <v>0.86538950000000003</v>
      </c>
      <c r="AA120" s="11">
        <f>'underlying numbers'!AA120/'underlying numbers'!Y120</f>
        <v>0.68036299999999994</v>
      </c>
      <c r="AB120" s="1">
        <v>3899</v>
      </c>
      <c r="AC120" s="11">
        <f>'underlying numbers'!AC120/'underlying numbers'!AB120</f>
        <v>0.88894580000000001</v>
      </c>
      <c r="AD120" s="11">
        <f>'underlying numbers'!AD120/'underlying numbers'!AB120</f>
        <v>0.68017439999999996</v>
      </c>
      <c r="AE120" s="1">
        <v>3951</v>
      </c>
      <c r="AF120" s="11">
        <f>'underlying numbers'!AF120/'underlying numbers'!AE120</f>
        <v>0.92331050000000003</v>
      </c>
      <c r="AG120" s="11">
        <f>'underlying numbers'!AG120/'underlying numbers'!AE120</f>
        <v>0.75778279999999998</v>
      </c>
    </row>
    <row r="121" spans="1:33" x14ac:dyDescent="0.25">
      <c r="A121" t="s">
        <v>253</v>
      </c>
      <c r="B121" t="s">
        <v>254</v>
      </c>
      <c r="C121" t="s">
        <v>246</v>
      </c>
      <c r="D121" s="3">
        <v>3419</v>
      </c>
      <c r="E121" s="11">
        <f>'underlying numbers'!E121/'underlying numbers'!D121</f>
        <v>0.84899999999999998</v>
      </c>
      <c r="F121" s="11">
        <f>'underlying numbers'!F121/'underlying numbers'!D121</f>
        <v>0.65428487861947937</v>
      </c>
      <c r="G121" s="3">
        <v>3731</v>
      </c>
      <c r="H121" s="11">
        <f>'underlying numbers'!H121/'underlying numbers'!G121</f>
        <v>0.79200000000000004</v>
      </c>
      <c r="I121" s="11">
        <f>'underlying numbers'!I121/'underlying numbers'!G121</f>
        <v>0.61940498525864385</v>
      </c>
      <c r="J121" s="3">
        <v>2812</v>
      </c>
      <c r="K121" s="11">
        <f>'underlying numbers'!K121/'underlying numbers'!J121</f>
        <v>0.84700000000000009</v>
      </c>
      <c r="L121" s="11">
        <f>'underlying numbers'!L121/'underlying numbers'!J121</f>
        <v>0.63122332859174968</v>
      </c>
      <c r="M121" s="3">
        <v>3213</v>
      </c>
      <c r="N121" s="11">
        <f>'underlying numbers'!N121/'underlying numbers'!M121</f>
        <v>0.83899999999999997</v>
      </c>
      <c r="O121" s="11">
        <f>'underlying numbers'!O121/'underlying numbers'!M121</f>
        <v>0.62184873949579833</v>
      </c>
      <c r="P121" s="3">
        <v>3966</v>
      </c>
      <c r="Q121" s="11">
        <f>'underlying numbers'!Q121/'underlying numbers'!P121</f>
        <v>0.76222899999999993</v>
      </c>
      <c r="R121" s="11">
        <f>'underlying numbers'!R121/'underlying numbers'!P121</f>
        <v>0.59304084720121031</v>
      </c>
      <c r="S121" s="1">
        <v>4015</v>
      </c>
      <c r="T121" s="11">
        <f>'underlying numbers'!T121/'underlying numbers'!S121</f>
        <v>0.77608959999999994</v>
      </c>
      <c r="U121" s="11">
        <f>'underlying numbers'!U121/'underlying numbers'!S121</f>
        <v>0.42814449999999998</v>
      </c>
      <c r="V121" s="1">
        <v>5673</v>
      </c>
      <c r="W121" s="11">
        <f>'underlying numbers'!W121/'underlying numbers'!V121</f>
        <v>0.60179800000000006</v>
      </c>
      <c r="X121" s="11">
        <f>'underlying numbers'!X121/'underlying numbers'!V121</f>
        <v>0.32046540000000001</v>
      </c>
      <c r="Y121" s="1">
        <v>4713</v>
      </c>
      <c r="Z121" s="11">
        <f>'underlying numbers'!Z121/'underlying numbers'!Y121</f>
        <v>0.86165919999999996</v>
      </c>
      <c r="AA121" s="11">
        <f>'underlying numbers'!AA121/'underlying numbers'!Y121</f>
        <v>0.71610439999999997</v>
      </c>
      <c r="AB121" s="1">
        <v>4164</v>
      </c>
      <c r="AC121" s="11">
        <f>'underlying numbers'!AC121/'underlying numbers'!AB121</f>
        <v>0.92723339999999999</v>
      </c>
      <c r="AD121" s="11">
        <f>'underlying numbers'!AD121/'underlying numbers'!AB121</f>
        <v>0.82180600000000004</v>
      </c>
      <c r="AE121" s="1">
        <v>4571</v>
      </c>
      <c r="AF121" s="11">
        <f>'underlying numbers'!AF121/'underlying numbers'!AE121</f>
        <v>0.95230799999999993</v>
      </c>
      <c r="AG121" s="11">
        <f>'underlying numbers'!AG121/'underlying numbers'!AE121</f>
        <v>0.89127109999999998</v>
      </c>
    </row>
    <row r="122" spans="1:33" x14ac:dyDescent="0.25">
      <c r="A122" t="s">
        <v>255</v>
      </c>
      <c r="B122" t="s">
        <v>256</v>
      </c>
      <c r="C122" t="s">
        <v>246</v>
      </c>
      <c r="D122" s="1">
        <v>2888</v>
      </c>
      <c r="E122" s="11">
        <f>'underlying numbers'!E122/'underlying numbers'!D122</f>
        <v>0.79599999999999993</v>
      </c>
      <c r="F122" s="11">
        <f>'underlying numbers'!F122/'underlying numbers'!D122</f>
        <v>0.56999999999999995</v>
      </c>
      <c r="G122" s="1">
        <v>2892</v>
      </c>
      <c r="H122" s="11">
        <f>'underlying numbers'!H122/'underlying numbers'!G122</f>
        <v>0.747</v>
      </c>
      <c r="I122" s="11">
        <f>'underlying numbers'!I122/'underlying numbers'!G122</f>
        <v>0.54500000000000004</v>
      </c>
      <c r="J122" s="1">
        <v>2537</v>
      </c>
      <c r="K122" s="11">
        <f>'underlying numbers'!K122/'underlying numbers'!J122</f>
        <v>0.76800000000000002</v>
      </c>
      <c r="L122" s="11">
        <f>'underlying numbers'!L122/'underlying numbers'!J122</f>
        <v>0.58199999999999996</v>
      </c>
      <c r="M122" s="1">
        <v>2513</v>
      </c>
      <c r="N122" s="11">
        <f>'underlying numbers'!N122/'underlying numbers'!M122</f>
        <v>0.78100000000000003</v>
      </c>
      <c r="O122" s="11">
        <f>'underlying numbers'!O122/'underlying numbers'!M122</f>
        <v>0.61</v>
      </c>
      <c r="P122" s="1">
        <v>2013</v>
      </c>
      <c r="Q122" s="11">
        <f>'underlying numbers'!Q122/'underlying numbers'!P122</f>
        <v>0.89021360000000005</v>
      </c>
      <c r="R122" s="11">
        <f>'underlying numbers'!R122/'underlying numbers'!P122</f>
        <v>0.69398910000000003</v>
      </c>
      <c r="S122" s="1">
        <v>1970</v>
      </c>
      <c r="T122" s="11">
        <f>'underlying numbers'!T122/'underlying numbers'!S122</f>
        <v>0.91370560000000001</v>
      </c>
      <c r="U122" s="11">
        <f>'underlying numbers'!U122/'underlying numbers'!S122</f>
        <v>0.65736050000000001</v>
      </c>
      <c r="V122" s="1">
        <v>2160</v>
      </c>
      <c r="W122" s="11">
        <f>'underlying numbers'!W122/'underlying numbers'!V122</f>
        <v>0.93472219999999995</v>
      </c>
      <c r="X122" s="11">
        <f>'underlying numbers'!X122/'underlying numbers'!V122</f>
        <v>0.78842590000000001</v>
      </c>
      <c r="Y122" s="1">
        <v>2317</v>
      </c>
      <c r="Z122" s="11">
        <f>'underlying numbers'!Z122/'underlying numbers'!Y122</f>
        <v>0.91713420000000001</v>
      </c>
      <c r="AA122" s="11">
        <f>'underlying numbers'!AA122/'underlying numbers'!Y122</f>
        <v>0.68450580000000005</v>
      </c>
      <c r="AB122" s="1">
        <v>2930</v>
      </c>
      <c r="AC122" s="11">
        <f>'underlying numbers'!AC122/'underlying numbers'!AB122</f>
        <v>0.93856659999999992</v>
      </c>
      <c r="AD122" s="11">
        <f>'underlying numbers'!AD122/'underlying numbers'!AB122</f>
        <v>0.78395900000000007</v>
      </c>
      <c r="AE122" s="1">
        <v>2972</v>
      </c>
      <c r="AF122" s="11">
        <f>'underlying numbers'!AF122/'underlying numbers'!AE122</f>
        <v>0.95188430000000013</v>
      </c>
      <c r="AG122" s="11">
        <f>'underlying numbers'!AG122/'underlying numbers'!AE122</f>
        <v>0.89636600000000011</v>
      </c>
    </row>
    <row r="123" spans="1:33" x14ac:dyDescent="0.25">
      <c r="A123" t="s">
        <v>257</v>
      </c>
      <c r="B123" t="s">
        <v>258</v>
      </c>
      <c r="C123" t="s">
        <v>246</v>
      </c>
      <c r="D123" s="3">
        <v>1204</v>
      </c>
      <c r="E123" s="11">
        <f>'underlying numbers'!E123/'underlying numbers'!D123</f>
        <v>0.79400000000000004</v>
      </c>
      <c r="F123" s="11">
        <f>'underlying numbers'!F123/'underlying numbers'!D123</f>
        <v>0.45265780730897009</v>
      </c>
      <c r="G123" s="1">
        <v>1370</v>
      </c>
      <c r="H123" s="11">
        <f>'underlying numbers'!H123/'underlying numbers'!G123</f>
        <v>0.72</v>
      </c>
      <c r="I123" s="11">
        <f>'underlying numbers'!I123/'underlying numbers'!G123</f>
        <v>0.33300000000000002</v>
      </c>
      <c r="J123" s="3">
        <v>1495</v>
      </c>
      <c r="K123" s="11">
        <f>'underlying numbers'!K123/'underlying numbers'!J123</f>
        <v>0.70199999999999996</v>
      </c>
      <c r="L123" s="11">
        <f>'underlying numbers'!L123/'underlying numbers'!J123</f>
        <v>0.43010033444816054</v>
      </c>
      <c r="M123" s="3">
        <v>1840</v>
      </c>
      <c r="N123" s="11">
        <f>'underlying numbers'!N123/'underlying numbers'!M123</f>
        <v>0.77010869565217388</v>
      </c>
      <c r="O123" s="11">
        <f>'underlying numbers'!O123/'underlying numbers'!M123</f>
        <v>0.52119565217391306</v>
      </c>
      <c r="P123" s="1">
        <v>1081</v>
      </c>
      <c r="Q123" s="11">
        <f>'underlying numbers'!Q123/'underlying numbers'!P123</f>
        <v>0.67992599999999992</v>
      </c>
      <c r="R123" s="11">
        <f>'underlying numbers'!R123/'underlying numbers'!P123</f>
        <v>0.39407960000000003</v>
      </c>
      <c r="S123" s="3">
        <v>1433</v>
      </c>
      <c r="T123" s="11">
        <f>'underlying numbers'!T123/'underlying numbers'!S123</f>
        <v>0.65457080000000001</v>
      </c>
      <c r="U123" s="11">
        <f>'underlying numbers'!U123/'underlying numbers'!S123</f>
        <v>0.31891137473831122</v>
      </c>
      <c r="V123" s="1">
        <v>1408</v>
      </c>
      <c r="W123" s="11">
        <f>'underlying numbers'!W123/'underlying numbers'!V123</f>
        <v>0.78551140000000008</v>
      </c>
      <c r="X123" s="11">
        <f>'underlying numbers'!X123/'underlying numbers'!V123</f>
        <v>0.63423289999999999</v>
      </c>
      <c r="Y123" s="1">
        <v>1476</v>
      </c>
      <c r="Z123" s="11">
        <f>'underlying numbers'!Z123/'underlying numbers'!Y123</f>
        <v>0.88346879999999994</v>
      </c>
      <c r="AA123" s="11">
        <f>'underlying numbers'!AA123/'underlying numbers'!Y123</f>
        <v>0.65311649999999999</v>
      </c>
      <c r="AB123" s="1">
        <v>1809</v>
      </c>
      <c r="AC123" s="11">
        <f>'underlying numbers'!AC123/'underlying numbers'!AB123</f>
        <v>0.87396349999999989</v>
      </c>
      <c r="AD123" s="11">
        <f>'underlying numbers'!AD123/'underlying numbers'!AB123</f>
        <v>0.66445549999999998</v>
      </c>
      <c r="AE123" s="1">
        <v>1989</v>
      </c>
      <c r="AF123" s="11">
        <f>'underlying numbers'!AF123/'underlying numbers'!AE123</f>
        <v>0.86676720000000007</v>
      </c>
      <c r="AG123" s="11">
        <f>'underlying numbers'!AG123/'underlying numbers'!AE123</f>
        <v>0.75414779999999992</v>
      </c>
    </row>
    <row r="124" spans="1:33" x14ac:dyDescent="0.25">
      <c r="A124" t="s">
        <v>259</v>
      </c>
      <c r="B124" t="s">
        <v>260</v>
      </c>
      <c r="C124" t="s">
        <v>246</v>
      </c>
      <c r="D124" s="3">
        <v>1855</v>
      </c>
      <c r="E124" s="11">
        <f>'underlying numbers'!E124/'underlying numbers'!D124</f>
        <v>0.82695417789757408</v>
      </c>
      <c r="F124" s="11">
        <f>'underlying numbers'!F124/'underlying numbers'!D124</f>
        <v>0.60808625336927224</v>
      </c>
      <c r="G124" s="3">
        <v>1855</v>
      </c>
      <c r="H124" s="11">
        <f>'underlying numbers'!H124/'underlying numbers'!G124</f>
        <v>0.81671159029649598</v>
      </c>
      <c r="I124" s="11">
        <f>'underlying numbers'!I124/'underlying numbers'!G124</f>
        <v>0.60485175202156338</v>
      </c>
      <c r="J124" s="3">
        <v>1858</v>
      </c>
      <c r="K124" s="11">
        <f>'underlying numbers'!K124/'underlying numbers'!J124</f>
        <v>0.80301399354144243</v>
      </c>
      <c r="L124" s="11">
        <f>'underlying numbers'!L124/'underlying numbers'!J124</f>
        <v>0.59687836383207749</v>
      </c>
      <c r="M124" s="3">
        <v>1855</v>
      </c>
      <c r="N124" s="11">
        <f>'underlying numbers'!N124/'underlying numbers'!M124</f>
        <v>0.77035040431266844</v>
      </c>
      <c r="O124" s="11">
        <f>'underlying numbers'!O124/'underlying numbers'!M124</f>
        <v>0.52075471698113207</v>
      </c>
      <c r="P124" s="3">
        <v>1855</v>
      </c>
      <c r="Q124" s="11">
        <f>'underlying numbers'!Q124/'underlying numbers'!P124</f>
        <v>0.73800539083557948</v>
      </c>
      <c r="R124" s="11">
        <f>'underlying numbers'!R124/'underlying numbers'!P124</f>
        <v>0.47601078167115901</v>
      </c>
      <c r="S124" s="3">
        <v>1855</v>
      </c>
      <c r="T124" s="11">
        <f>'underlying numbers'!T124/'underlying numbers'!S124</f>
        <v>0.72614555256064695</v>
      </c>
      <c r="U124" s="11">
        <f>'underlying numbers'!U124/'underlying numbers'!S124</f>
        <v>0.47439353099730458</v>
      </c>
      <c r="V124" s="1">
        <v>1971</v>
      </c>
      <c r="W124" s="11">
        <f>'underlying numbers'!W124/'underlying numbers'!V124</f>
        <v>0.93911719999999999</v>
      </c>
      <c r="X124" s="11">
        <f>'underlying numbers'!X124/'underlying numbers'!V124</f>
        <v>0.8066972</v>
      </c>
      <c r="Y124" s="1">
        <v>1939</v>
      </c>
      <c r="Z124" s="11">
        <f>'underlying numbers'!Z124/'underlying numbers'!Y124</f>
        <v>0.91129450000000001</v>
      </c>
      <c r="AA124" s="11">
        <f>'underlying numbers'!AA124/'underlying numbers'!Y124</f>
        <v>0.88241360000000002</v>
      </c>
      <c r="AB124" s="1">
        <v>2146</v>
      </c>
      <c r="AC124" s="11">
        <f>'underlying numbers'!AC124/'underlying numbers'!AB124</f>
        <v>0.91425909999999999</v>
      </c>
      <c r="AD124" s="11">
        <f>'underlying numbers'!AD124/'underlying numbers'!AB124</f>
        <v>0.87604839999999995</v>
      </c>
      <c r="AE124" s="1">
        <v>2140</v>
      </c>
      <c r="AF124" s="11">
        <f>'underlying numbers'!AF124/'underlying numbers'!AE124</f>
        <v>0.89345789999999992</v>
      </c>
      <c r="AG124" s="11">
        <f>'underlying numbers'!AG124/'underlying numbers'!AE124</f>
        <v>0.84205609999999997</v>
      </c>
    </row>
    <row r="125" spans="1:33" s="4" customFormat="1" x14ac:dyDescent="0.25">
      <c r="A125" s="4" t="s">
        <v>452</v>
      </c>
      <c r="B125" s="4" t="s">
        <v>433</v>
      </c>
      <c r="C125" t="s">
        <v>246</v>
      </c>
      <c r="D125" s="5">
        <f>SUM(D117:D124)</f>
        <v>21876</v>
      </c>
      <c r="E125" s="11">
        <f>'underlying numbers'!E125/'underlying numbers'!D125</f>
        <v>0.82366886085207547</v>
      </c>
      <c r="F125" s="11">
        <f>'underlying numbers'!F125/'underlying numbers'!D125</f>
        <v>0.5794991314682757</v>
      </c>
      <c r="G125" s="5">
        <f>SUM(G117:G124)</f>
        <v>22903</v>
      </c>
      <c r="H125" s="11">
        <f>'underlying numbers'!H125/'underlying numbers'!G125</f>
        <v>0.79933275116796931</v>
      </c>
      <c r="I125" s="11">
        <f>'underlying numbers'!I125/'underlying numbers'!G125</f>
        <v>0.5698974370169847</v>
      </c>
      <c r="J125" s="5">
        <f>SUM(J117:J124)</f>
        <v>18654</v>
      </c>
      <c r="K125" s="11">
        <f>'underlying numbers'!K125/'underlying numbers'!J125</f>
        <v>0.81706652728637297</v>
      </c>
      <c r="L125" s="11">
        <f>'underlying numbers'!L125/'underlying numbers'!J125</f>
        <v>0.60445437975769278</v>
      </c>
      <c r="M125" s="5">
        <f>SUM(M117:M124)</f>
        <v>19339</v>
      </c>
      <c r="N125" s="11">
        <f>'underlying numbers'!N125/'underlying numbers'!M125</f>
        <v>0.80993127876312121</v>
      </c>
      <c r="O125" s="11">
        <f>'underlying numbers'!O125/'underlying numbers'!M125</f>
        <v>0.60023315579916225</v>
      </c>
      <c r="P125" s="5">
        <f>SUM(P117:P124)</f>
        <v>20431</v>
      </c>
      <c r="Q125" s="11">
        <f>'underlying numbers'!Q125/'underlying numbers'!P125</f>
        <v>0.78194900557975622</v>
      </c>
      <c r="R125" s="11">
        <f>'underlying numbers'!R125/'underlying numbers'!P125</f>
        <v>0.59997063674318452</v>
      </c>
      <c r="S125" s="5">
        <f>SUM(S117:S124)</f>
        <v>21268</v>
      </c>
      <c r="T125" s="11">
        <f>'underlying numbers'!T125/'underlying numbers'!S125</f>
        <v>0.76988120997429621</v>
      </c>
      <c r="U125" s="11">
        <f>'underlying numbers'!U125/'underlying numbers'!S125</f>
        <v>0.50596357443733941</v>
      </c>
      <c r="V125" s="5">
        <f>SUM(V117:V124)</f>
        <v>25527</v>
      </c>
      <c r="W125" s="11">
        <f>'underlying numbers'!W125/'underlying numbers'!V125</f>
        <v>0.79222001588514113</v>
      </c>
      <c r="X125" s="11">
        <f>'underlying numbers'!X125/'underlying numbers'!V125</f>
        <v>0.5729619637286012</v>
      </c>
      <c r="Y125" s="5">
        <f>SUM(Y117:Y124)</f>
        <v>24945</v>
      </c>
      <c r="Z125" s="11">
        <f>'underlying numbers'!Z125/'underlying numbers'!Y125</f>
        <v>0.88755260328322316</v>
      </c>
      <c r="AA125" s="11">
        <f>'underlying numbers'!AA125/'underlying numbers'!Y125</f>
        <v>0.72663859772299055</v>
      </c>
      <c r="AB125" s="5">
        <f>SUM(AB117:AB124)</f>
        <v>26217</v>
      </c>
      <c r="AC125" s="11">
        <f>'underlying numbers'!AC125/'underlying numbers'!AB125</f>
        <v>0.90788417322348092</v>
      </c>
      <c r="AD125" s="11">
        <f>'underlying numbers'!AD125/'underlying numbers'!AB125</f>
        <v>0.7799900828088645</v>
      </c>
      <c r="AE125" s="5">
        <f>SUM(AE117:AE124)</f>
        <v>27239</v>
      </c>
      <c r="AF125" s="11">
        <f>'underlying numbers'!AF125/'underlying numbers'!AE125</f>
        <v>0.92297807052755243</v>
      </c>
      <c r="AG125" s="11">
        <f>'underlying numbers'!AG125/'underlying numbers'!AE125</f>
        <v>0.83347405767832883</v>
      </c>
    </row>
    <row r="126" spans="1:33" x14ac:dyDescent="0.25">
      <c r="A126" t="s">
        <v>261</v>
      </c>
      <c r="B126" t="s">
        <v>262</v>
      </c>
      <c r="C126" t="s">
        <v>263</v>
      </c>
      <c r="D126" s="1">
        <v>1932</v>
      </c>
      <c r="E126" s="11">
        <f>'underlying numbers'!E126/'underlying numbers'!D126</f>
        <v>0.96499999999999997</v>
      </c>
      <c r="F126" s="11">
        <f>'underlying numbers'!F126/'underlying numbers'!D126</f>
        <v>0.83600000000000008</v>
      </c>
      <c r="G126" s="1">
        <v>1933</v>
      </c>
      <c r="H126" s="11">
        <f>'underlying numbers'!H126/'underlying numbers'!G126</f>
        <v>0.95399999999999996</v>
      </c>
      <c r="I126" s="11">
        <f>'underlying numbers'!I126/'underlying numbers'!G126</f>
        <v>0.81799999999999995</v>
      </c>
      <c r="J126" s="1">
        <v>1915</v>
      </c>
      <c r="K126" s="11">
        <f>'underlying numbers'!K126/'underlying numbers'!J126</f>
        <v>0.95</v>
      </c>
      <c r="L126" s="11">
        <f>'underlying numbers'!L126/'underlying numbers'!J126</f>
        <v>0.84099999999999997</v>
      </c>
      <c r="M126" s="1">
        <v>1770</v>
      </c>
      <c r="N126" s="11">
        <f>'underlying numbers'!N126/'underlying numbers'!M126</f>
        <v>0.92100000000000004</v>
      </c>
      <c r="O126" s="11">
        <f>'underlying numbers'!O126/'underlying numbers'!M126</f>
        <v>0.78500000000000003</v>
      </c>
      <c r="P126" s="1">
        <v>1757</v>
      </c>
      <c r="Q126" s="11">
        <f>'underlying numbers'!Q126/'underlying numbers'!P126</f>
        <v>0.90893570000000001</v>
      </c>
      <c r="R126" s="11">
        <f>'underlying numbers'!R126/'underlying numbers'!P126</f>
        <v>0.80478089999999991</v>
      </c>
      <c r="S126" s="1">
        <v>1718</v>
      </c>
      <c r="T126" s="11">
        <f>'underlying numbers'!T126/'underlying numbers'!S126</f>
        <v>0.88707800000000003</v>
      </c>
      <c r="U126" s="11">
        <f>'underlying numbers'!U126/'underlying numbers'!S126</f>
        <v>0.82712459999999988</v>
      </c>
      <c r="V126" s="1">
        <v>1805</v>
      </c>
      <c r="W126" s="11">
        <f>'underlying numbers'!W126/'underlying numbers'!V126</f>
        <v>0.8936288</v>
      </c>
      <c r="X126" s="11">
        <f>'underlying numbers'!X126/'underlying numbers'!V126</f>
        <v>0.8454294</v>
      </c>
      <c r="Y126" s="1">
        <v>1896</v>
      </c>
      <c r="Z126" s="11">
        <f>'underlying numbers'!Z126/'underlying numbers'!Y126</f>
        <v>0.93459919999999996</v>
      </c>
      <c r="AA126" s="11">
        <f>'underlying numbers'!AA126/'underlying numbers'!Y126</f>
        <v>0.89451480000000005</v>
      </c>
      <c r="AB126" s="1">
        <v>1936</v>
      </c>
      <c r="AC126" s="11">
        <f>'underlying numbers'!AC126/'underlying numbers'!AB126</f>
        <v>0.93285123966942152</v>
      </c>
      <c r="AD126" s="11">
        <f>'underlying numbers'!AD126/'underlying numbers'!AB126</f>
        <v>0.86570247933884292</v>
      </c>
      <c r="AE126" s="1">
        <v>1943</v>
      </c>
      <c r="AF126" s="11">
        <f>'underlying numbers'!AF126/'underlying numbers'!AE126</f>
        <v>0.95676788471435925</v>
      </c>
      <c r="AG126" s="11">
        <f>'underlying numbers'!AG126/'underlying numbers'!AE126</f>
        <v>0.90684508492022642</v>
      </c>
    </row>
    <row r="127" spans="1:33" x14ac:dyDescent="0.25">
      <c r="A127" t="s">
        <v>264</v>
      </c>
      <c r="B127" t="s">
        <v>265</v>
      </c>
      <c r="C127" t="s">
        <v>263</v>
      </c>
      <c r="D127" s="1">
        <v>1890</v>
      </c>
      <c r="E127" s="11">
        <f>'underlying numbers'!E127/'underlying numbers'!D127</f>
        <v>0.93399999999999994</v>
      </c>
      <c r="F127" s="11">
        <f>'underlying numbers'!F127/'underlying numbers'!D127</f>
        <v>0.79100000000000004</v>
      </c>
      <c r="G127" s="1">
        <v>1762</v>
      </c>
      <c r="H127" s="11">
        <f>'underlying numbers'!H127/'underlying numbers'!G127</f>
        <v>0.93500000000000005</v>
      </c>
      <c r="I127" s="11">
        <f>'underlying numbers'!I127/'underlying numbers'!G127</f>
        <v>0.81599999999999995</v>
      </c>
      <c r="J127" s="1">
        <v>1832</v>
      </c>
      <c r="K127" s="11">
        <f>'underlying numbers'!K127/'underlying numbers'!J127</f>
        <v>0.92100000000000004</v>
      </c>
      <c r="L127" s="11">
        <f>'underlying numbers'!L127/'underlying numbers'!J127</f>
        <v>0.78400000000000003</v>
      </c>
      <c r="M127" s="1">
        <v>1765</v>
      </c>
      <c r="N127" s="11">
        <f>'underlying numbers'!N127/'underlying numbers'!M127</f>
        <v>0.90800000000000003</v>
      </c>
      <c r="O127" s="11">
        <f>'underlying numbers'!O127/'underlying numbers'!M127</f>
        <v>0.83699999999999986</v>
      </c>
      <c r="P127" s="1">
        <v>1680</v>
      </c>
      <c r="Q127" s="11">
        <f>'underlying numbers'!Q127/'underlying numbers'!P127</f>
        <v>0.90119049999999989</v>
      </c>
      <c r="R127" s="11">
        <f>'underlying numbers'!R127/'underlying numbers'!P127</f>
        <v>0.81845240000000008</v>
      </c>
      <c r="S127" s="1">
        <v>1705</v>
      </c>
      <c r="T127" s="11">
        <f>'underlying numbers'!T127/'underlying numbers'!S127</f>
        <v>0.90674489999999996</v>
      </c>
      <c r="U127" s="11">
        <f>'underlying numbers'!U127/'underlying numbers'!S127</f>
        <v>0.7994135</v>
      </c>
      <c r="V127" s="1">
        <v>1775</v>
      </c>
      <c r="W127" s="11">
        <f>'underlying numbers'!W127/'underlying numbers'!V127</f>
        <v>0.92845070000000007</v>
      </c>
      <c r="X127" s="11">
        <f>'underlying numbers'!X127/'underlying numbers'!V127</f>
        <v>0.79380280000000003</v>
      </c>
      <c r="Y127" s="1">
        <v>1787</v>
      </c>
      <c r="Z127" s="11">
        <f>'underlying numbers'!Z127/'underlying numbers'!Y127</f>
        <v>0.93508669999999994</v>
      </c>
      <c r="AA127" s="11">
        <f>'underlying numbers'!AA127/'underlying numbers'!Y127</f>
        <v>0.84051480000000001</v>
      </c>
      <c r="AB127" s="1">
        <v>1853</v>
      </c>
      <c r="AC127" s="11">
        <f>'underlying numbers'!AC127/'underlying numbers'!AB127</f>
        <v>0.93631950000000008</v>
      </c>
      <c r="AD127" s="11">
        <f>'underlying numbers'!AD127/'underlying numbers'!AB127</f>
        <v>0.8456556999999999</v>
      </c>
      <c r="AE127" s="1">
        <v>1830</v>
      </c>
      <c r="AF127" s="11">
        <f>'underlying numbers'!AF127/'underlying numbers'!AE127</f>
        <v>0.93169400000000002</v>
      </c>
      <c r="AG127" s="11">
        <f>'underlying numbers'!AG127/'underlying numbers'!AE127</f>
        <v>0.85956280000000007</v>
      </c>
    </row>
    <row r="128" spans="1:33" x14ac:dyDescent="0.25">
      <c r="A128" t="s">
        <v>266</v>
      </c>
      <c r="B128" t="s">
        <v>267</v>
      </c>
      <c r="C128" t="s">
        <v>263</v>
      </c>
      <c r="D128" s="1">
        <v>7515</v>
      </c>
      <c r="E128" s="11">
        <f>'underlying numbers'!E128/'underlying numbers'!D128</f>
        <v>0.90991616766467098</v>
      </c>
      <c r="F128" s="11">
        <f>'underlying numbers'!F128/'underlying numbers'!D128</f>
        <v>0.80429807052561597</v>
      </c>
      <c r="G128" s="1">
        <v>7417</v>
      </c>
      <c r="H128" s="11">
        <f>'underlying numbers'!H128/'underlying numbers'!G128</f>
        <v>0.89561372522583205</v>
      </c>
      <c r="I128" s="11">
        <f>'underlying numbers'!I128/'underlying numbers'!G128</f>
        <v>0.67645651880814395</v>
      </c>
      <c r="J128" s="1">
        <v>7942</v>
      </c>
      <c r="K128" s="11">
        <f>'underlying numbers'!K128/'underlying numbers'!J128</f>
        <v>0.87937836816922699</v>
      </c>
      <c r="L128" s="11">
        <f>'underlying numbers'!L128/'underlying numbers'!J128</f>
        <v>0.71162969025434397</v>
      </c>
      <c r="M128" s="1">
        <v>7660</v>
      </c>
      <c r="N128" s="11">
        <f>'underlying numbers'!N128/'underlying numbers'!M128</f>
        <v>0.86658185378590102</v>
      </c>
      <c r="O128" s="11">
        <f>'underlying numbers'!O128/'underlying numbers'!M128</f>
        <v>0.75796657963446501</v>
      </c>
      <c r="P128" s="1">
        <v>7312</v>
      </c>
      <c r="Q128" s="11">
        <f>'underlying numbers'!Q128/'underlying numbers'!P128</f>
        <v>0.86556340000000009</v>
      </c>
      <c r="R128" s="11">
        <f>'underlying numbers'!R128/'underlying numbers'!P128</f>
        <v>0.74904269999999995</v>
      </c>
      <c r="S128" s="1">
        <v>7682</v>
      </c>
      <c r="T128" s="11">
        <f>'underlying numbers'!T128/'underlying numbers'!S128</f>
        <v>0.86097369999999995</v>
      </c>
      <c r="U128" s="11">
        <f>'underlying numbers'!U128/'underlying numbers'!S128</f>
        <v>0.75696430000000003</v>
      </c>
      <c r="V128" s="1">
        <v>7583</v>
      </c>
      <c r="W128" s="11">
        <f>'underlying numbers'!W128/'underlying numbers'!V128</f>
        <v>0.90636949999999994</v>
      </c>
      <c r="X128" s="11">
        <f>'underlying numbers'!X128/'underlying numbers'!V128</f>
        <v>0.83753140000000004</v>
      </c>
      <c r="Y128" s="1">
        <v>7999</v>
      </c>
      <c r="Z128" s="11">
        <f>'underlying numbers'!Z128/'underlying numbers'!Y128</f>
        <v>0.93086639999999998</v>
      </c>
      <c r="AA128" s="11">
        <f>'underlying numbers'!AA128/'underlying numbers'!Y128</f>
        <v>0.81485190000000007</v>
      </c>
      <c r="AB128" s="1">
        <v>7939</v>
      </c>
      <c r="AC128" s="11">
        <f>'underlying numbers'!AC128/'underlying numbers'!AB128</f>
        <v>0.9303439</v>
      </c>
      <c r="AD128" s="11">
        <f>'underlying numbers'!AD128/'underlying numbers'!AB128</f>
        <v>0.87315779999999998</v>
      </c>
      <c r="AE128" s="1">
        <v>8054</v>
      </c>
      <c r="AF128" s="11">
        <f>'underlying numbers'!AF128/'underlying numbers'!AE128</f>
        <v>0.9363049</v>
      </c>
      <c r="AG128" s="11">
        <f>'underlying numbers'!AG128/'underlying numbers'!AE128</f>
        <v>0.87770049999999999</v>
      </c>
    </row>
    <row r="129" spans="1:33" x14ac:dyDescent="0.25">
      <c r="A129" t="s">
        <v>268</v>
      </c>
      <c r="B129" t="s">
        <v>269</v>
      </c>
      <c r="C129" t="s">
        <v>263</v>
      </c>
      <c r="D129" s="1">
        <v>3603</v>
      </c>
      <c r="E129" s="11">
        <f>'underlying numbers'!E129/'underlying numbers'!D129</f>
        <v>0.94015126283652495</v>
      </c>
      <c r="F129" s="11">
        <f>'underlying numbers'!F129/'underlying numbers'!D129</f>
        <v>0.81355731334998604</v>
      </c>
      <c r="G129" s="1">
        <v>3200</v>
      </c>
      <c r="H129" s="11">
        <f>'underlying numbers'!H129/'underlying numbers'!G129</f>
        <v>0.94997562499999999</v>
      </c>
      <c r="I129" s="11">
        <f>'underlying numbers'!I129/'underlying numbers'!G129</f>
        <v>0.82903249999999995</v>
      </c>
      <c r="J129" s="1">
        <v>3055</v>
      </c>
      <c r="K129" s="11">
        <f>'underlying numbers'!K129/'underlying numbers'!J129</f>
        <v>0.93514533551554802</v>
      </c>
      <c r="L129" s="11">
        <f>'underlying numbers'!L129/'underlying numbers'!J129</f>
        <v>0.82459083469721794</v>
      </c>
      <c r="M129" s="1">
        <v>2911</v>
      </c>
      <c r="N129" s="11">
        <f>'underlying numbers'!N129/'underlying numbers'!M129</f>
        <v>0.91546238406045999</v>
      </c>
      <c r="O129" s="11">
        <f>'underlying numbers'!O129/'underlying numbers'!M129</f>
        <v>0.76722260391618013</v>
      </c>
      <c r="P129" s="1">
        <v>2894</v>
      </c>
      <c r="Q129" s="11">
        <f>'underlying numbers'!Q129/'underlying numbers'!P129</f>
        <v>0.90428470000000005</v>
      </c>
      <c r="R129" s="11">
        <f>'underlying numbers'!R129/'underlying numbers'!P129</f>
        <v>0.7805804999999999</v>
      </c>
      <c r="S129" s="1">
        <v>2907</v>
      </c>
      <c r="T129" s="11">
        <f>'underlying numbers'!T129/'underlying numbers'!S129</f>
        <v>0.92500860000000007</v>
      </c>
      <c r="U129" s="11">
        <f>'underlying numbers'!U129/'underlying numbers'!S129</f>
        <v>0.83144130000000016</v>
      </c>
      <c r="V129" s="1">
        <v>3088</v>
      </c>
      <c r="W129" s="11">
        <f>'underlying numbers'!W129/'underlying numbers'!V129</f>
        <v>0.9232513</v>
      </c>
      <c r="X129" s="11">
        <f>'underlying numbers'!X129/'underlying numbers'!V129</f>
        <v>0.85330309999999998</v>
      </c>
      <c r="Y129" s="1">
        <v>3100</v>
      </c>
      <c r="Z129" s="11">
        <f>'underlying numbers'!Z129/'underlying numbers'!Y129</f>
        <v>0.93225809999999998</v>
      </c>
      <c r="AA129" s="11">
        <f>'underlying numbers'!AA129/'underlying numbers'!Y129</f>
        <v>0.88709680000000013</v>
      </c>
      <c r="AB129" s="1">
        <v>3060</v>
      </c>
      <c r="AC129" s="11">
        <f>'underlying numbers'!AC129/'underlying numbers'!AB129</f>
        <v>0.93300650000000007</v>
      </c>
      <c r="AD129" s="11">
        <f>'underlying numbers'!AD129/'underlying numbers'!AB129</f>
        <v>0.88986929999999997</v>
      </c>
      <c r="AE129" s="1">
        <v>3149</v>
      </c>
      <c r="AF129" s="11">
        <f>'underlying numbers'!AF129/'underlying numbers'!AE129</f>
        <v>0.9558589999999999</v>
      </c>
      <c r="AG129" s="11">
        <f>'underlying numbers'!AG129/'underlying numbers'!AE129</f>
        <v>0.90822479999999983</v>
      </c>
    </row>
    <row r="130" spans="1:33" x14ac:dyDescent="0.25">
      <c r="A130" t="s">
        <v>270</v>
      </c>
      <c r="B130" t="s">
        <v>271</v>
      </c>
      <c r="C130" t="s">
        <v>263</v>
      </c>
      <c r="D130" s="1">
        <v>2974</v>
      </c>
      <c r="E130" s="11">
        <f>'underlying numbers'!E130/'underlying numbers'!D130</f>
        <v>0.94592737054472098</v>
      </c>
      <c r="F130" s="11">
        <f>'underlying numbers'!F130/'underlying numbers'!D130</f>
        <v>0.76485474108944196</v>
      </c>
      <c r="G130" s="1">
        <v>3223</v>
      </c>
      <c r="H130" s="11">
        <f>'underlying numbers'!H130/'underlying numbers'!G130</f>
        <v>0.93723239218119803</v>
      </c>
      <c r="I130" s="11">
        <f>'underlying numbers'!I130/'underlying numbers'!G130</f>
        <v>0.783348433136829</v>
      </c>
      <c r="J130" s="1">
        <v>3110</v>
      </c>
      <c r="K130" s="11">
        <f>'underlying numbers'!K130/'underlying numbers'!J130</f>
        <v>0.92844662379421194</v>
      </c>
      <c r="L130" s="11">
        <f>'underlying numbers'!L130/'underlying numbers'!J130</f>
        <v>0.77654147909967797</v>
      </c>
      <c r="M130" s="1">
        <v>3008</v>
      </c>
      <c r="N130" s="11">
        <f>'underlying numbers'!N130/'underlying numbers'!M130</f>
        <v>0.90865425531914912</v>
      </c>
      <c r="O130" s="11">
        <f>'underlying numbers'!O130/'underlying numbers'!M130</f>
        <v>0.74959707446808499</v>
      </c>
      <c r="P130" s="1">
        <v>2935</v>
      </c>
      <c r="Q130" s="11">
        <f>'underlying numbers'!Q130/'underlying numbers'!P130</f>
        <v>0.9182283</v>
      </c>
      <c r="R130" s="11">
        <f>'underlying numbers'!R130/'underlying numbers'!P130</f>
        <v>0.78057919999999992</v>
      </c>
      <c r="S130" s="1">
        <v>2936</v>
      </c>
      <c r="T130" s="11">
        <f>'underlying numbers'!T130/'underlying numbers'!S130</f>
        <v>0.92200269999999995</v>
      </c>
      <c r="U130" s="11">
        <f>'underlying numbers'!U130/'underlying numbers'!S130</f>
        <v>0.7591962000000001</v>
      </c>
      <c r="V130" s="1">
        <v>3186</v>
      </c>
      <c r="W130" s="11">
        <f>'underlying numbers'!W130/'underlying numbers'!V130</f>
        <v>0.91996230000000001</v>
      </c>
      <c r="X130" s="11">
        <f>'underlying numbers'!X130/'underlying numbers'!V130</f>
        <v>0.80508480000000004</v>
      </c>
      <c r="Y130" s="1">
        <v>3197</v>
      </c>
      <c r="Z130" s="11">
        <f>'underlying numbers'!Z130/'underlying numbers'!Y130</f>
        <v>0.94526120000000002</v>
      </c>
      <c r="AA130" s="11">
        <f>'underlying numbers'!AA130/'underlying numbers'!Y130</f>
        <v>0.87644669999999991</v>
      </c>
      <c r="AB130" s="1">
        <v>3225</v>
      </c>
      <c r="AC130" s="11">
        <f>'underlying numbers'!AC130/'underlying numbers'!AB130</f>
        <v>0.94914730000000014</v>
      </c>
      <c r="AD130" s="11">
        <f>'underlying numbers'!AD130/'underlying numbers'!AB130</f>
        <v>0.87410860000000001</v>
      </c>
      <c r="AE130" s="1">
        <v>3447</v>
      </c>
      <c r="AF130" s="11">
        <f>'underlying numbers'!AF130/'underlying numbers'!AE130</f>
        <v>0.95300259999999992</v>
      </c>
      <c r="AG130" s="11">
        <f>'underlying numbers'!AG130/'underlying numbers'!AE130</f>
        <v>0.88801860000000021</v>
      </c>
    </row>
    <row r="131" spans="1:33" s="4" customFormat="1" x14ac:dyDescent="0.25">
      <c r="A131" s="4" t="s">
        <v>455</v>
      </c>
      <c r="B131" s="4" t="s">
        <v>433</v>
      </c>
      <c r="D131" s="5">
        <f>SUM(D126:D130)</f>
        <v>17914</v>
      </c>
      <c r="E131" s="11">
        <f>'underlying numbers'!E131/'underlying numbers'!D131</f>
        <v>0.93045735179189482</v>
      </c>
      <c r="F131" s="11">
        <f>'underlying numbers'!F131/'underlying numbers'!D131</f>
        <v>0.801628167913364</v>
      </c>
      <c r="G131" s="5">
        <f t="shared" ref="G131:AE131" si="17">SUM(G126:G130)</f>
        <v>17535</v>
      </c>
      <c r="H131" s="11">
        <f>'underlying numbers'!H131/'underlying numbers'!G131</f>
        <v>0.92357804391217546</v>
      </c>
      <c r="I131" s="11">
        <f>'underlying numbers'!I131/'underlying numbers'!G131</f>
        <v>0.7535728542914174</v>
      </c>
      <c r="J131" s="5">
        <f t="shared" si="17"/>
        <v>17854</v>
      </c>
      <c r="K131" s="11">
        <f>'underlying numbers'!K131/'underlying numbers'!J131</f>
        <v>0.90931348717374261</v>
      </c>
      <c r="L131" s="11">
        <f>'underlying numbers'!L131/'underlying numbers'!J131</f>
        <v>0.76356754788842818</v>
      </c>
      <c r="M131" s="5">
        <f t="shared" si="17"/>
        <v>17114</v>
      </c>
      <c r="N131" s="11">
        <f>'underlying numbers'!N131/'underlying numbers'!M131</f>
        <v>0.89219060418370932</v>
      </c>
      <c r="O131" s="11">
        <f>'underlying numbers'!O131/'underlying numbers'!M131</f>
        <v>0.76901671146429829</v>
      </c>
      <c r="P131" s="5">
        <f t="shared" si="17"/>
        <v>16578</v>
      </c>
      <c r="Q131" s="11">
        <f>'underlying numbers'!Q131/'underlying numbers'!P131</f>
        <v>0.88985400096513445</v>
      </c>
      <c r="R131" s="11">
        <f>'underlying numbers'!R131/'underlying numbers'!P131</f>
        <v>0.7730727599650139</v>
      </c>
      <c r="S131" s="5">
        <f t="shared" si="17"/>
        <v>16948</v>
      </c>
      <c r="T131" s="11">
        <f>'underlying numbers'!T131/'underlying numbers'!S131</f>
        <v>0.88978050208284165</v>
      </c>
      <c r="U131" s="11">
        <f>'underlying numbers'!U131/'underlying numbers'!S131</f>
        <v>0.78150812692943128</v>
      </c>
      <c r="V131" s="5">
        <f t="shared" si="17"/>
        <v>17437</v>
      </c>
      <c r="W131" s="11">
        <f>'underlying numbers'!W131/'underlying numbers'!V131</f>
        <v>0.91277168074783521</v>
      </c>
      <c r="X131" s="11">
        <f>'underlying numbers'!X131/'underlying numbers'!V131</f>
        <v>0.83076221762917946</v>
      </c>
      <c r="Y131" s="5">
        <f t="shared" si="17"/>
        <v>17979</v>
      </c>
      <c r="Z131" s="11">
        <f>'underlying numbers'!Z131/'underlying numbers'!Y131</f>
        <v>0.93447914322821068</v>
      </c>
      <c r="AA131" s="11">
        <f>'underlying numbers'!AA131/'underlying numbers'!Y131</f>
        <v>0.84921300052283222</v>
      </c>
      <c r="AB131" s="5">
        <f t="shared" si="17"/>
        <v>18013</v>
      </c>
      <c r="AC131" s="11">
        <f>'underlying numbers'!AC131/'underlying numbers'!AB131</f>
        <v>0.93504692100705045</v>
      </c>
      <c r="AD131" s="11">
        <f>'underlying numbers'!AD131/'underlying numbers'!AB131</f>
        <v>0.87253650581802022</v>
      </c>
      <c r="AE131" s="5">
        <f t="shared" si="17"/>
        <v>18423</v>
      </c>
      <c r="AF131" s="11">
        <f>'underlying numbers'!AF131/'underlying numbers'!AE131</f>
        <v>0.94447156477229544</v>
      </c>
      <c r="AG131" s="11">
        <f>'underlying numbers'!AG131/'underlying numbers'!AE131</f>
        <v>0.88612059710144919</v>
      </c>
    </row>
    <row r="132" spans="1:33" x14ac:dyDescent="0.25">
      <c r="A132" t="s">
        <v>272</v>
      </c>
      <c r="B132" t="s">
        <v>273</v>
      </c>
      <c r="C132" t="s">
        <v>274</v>
      </c>
      <c r="D132" s="1">
        <v>3078</v>
      </c>
      <c r="E132" s="11">
        <f>'underlying numbers'!E132/'underlying numbers'!D132</f>
        <v>0.94099999999999995</v>
      </c>
      <c r="F132" s="11">
        <f>'underlying numbers'!F132/'underlying numbers'!D132</f>
        <v>0.83500000000000008</v>
      </c>
      <c r="G132" s="1">
        <v>2999</v>
      </c>
      <c r="H132" s="11">
        <f>'underlying numbers'!H132/'underlying numbers'!G132</f>
        <v>0.95099999999999996</v>
      </c>
      <c r="I132" s="11">
        <f>'underlying numbers'!I132/'underlying numbers'!G132</f>
        <v>0.84799999999999998</v>
      </c>
      <c r="J132" s="1">
        <v>3063</v>
      </c>
      <c r="K132" s="11">
        <f>'underlying numbers'!K132/'underlying numbers'!J132</f>
        <v>0.92300000000000015</v>
      </c>
      <c r="L132" s="11">
        <f>'underlying numbers'!L132/'underlying numbers'!J132</f>
        <v>0.80200000000000005</v>
      </c>
      <c r="M132" s="1">
        <v>2784</v>
      </c>
      <c r="N132" s="11">
        <f>'underlying numbers'!N132/'underlying numbers'!M132</f>
        <v>0.9</v>
      </c>
      <c r="O132" s="11">
        <f>'underlying numbers'!O132/'underlying numbers'!M132</f>
        <v>0.82599999999999996</v>
      </c>
      <c r="P132" s="1">
        <v>2818</v>
      </c>
      <c r="Q132" s="11">
        <f>'underlying numbers'!Q132/'underlying numbers'!P132</f>
        <v>0.88573459999999993</v>
      </c>
      <c r="R132" s="11">
        <f>'underlying numbers'!R132/'underlying numbers'!P132</f>
        <v>0.80908449999999998</v>
      </c>
      <c r="S132" s="1">
        <v>2971</v>
      </c>
      <c r="T132" s="11">
        <f>'underlying numbers'!T132/'underlying numbers'!S132</f>
        <v>0.91248740000000006</v>
      </c>
      <c r="U132" s="11">
        <f>'underlying numbers'!U132/'underlying numbers'!S132</f>
        <v>0.81992599999999993</v>
      </c>
      <c r="V132" s="1">
        <v>3028</v>
      </c>
      <c r="W132" s="11">
        <f>'underlying numbers'!W132/'underlying numbers'!V132</f>
        <v>0.91710700000000001</v>
      </c>
      <c r="X132" s="11">
        <f>'underlying numbers'!X132/'underlying numbers'!V132</f>
        <v>0.82992080000000001</v>
      </c>
      <c r="Y132" s="1">
        <v>2623</v>
      </c>
      <c r="Z132" s="11">
        <f>'underlying numbers'!Z132/'underlying numbers'!Y132</f>
        <v>0.93900119999999987</v>
      </c>
      <c r="AA132" s="11">
        <f>'underlying numbers'!AA132/'underlying numbers'!Y132</f>
        <v>0.88486470000000006</v>
      </c>
      <c r="AB132" s="1">
        <v>2876</v>
      </c>
      <c r="AC132" s="11">
        <f>'underlying numbers'!AC132/'underlying numbers'!AB132</f>
        <v>0.95062590000000002</v>
      </c>
      <c r="AD132" s="11">
        <f>'underlying numbers'!AD132/'underlying numbers'!AB132</f>
        <v>0.90020869999999997</v>
      </c>
      <c r="AE132" s="1">
        <v>2868</v>
      </c>
      <c r="AF132" s="11">
        <f>'underlying numbers'!AF132/'underlying numbers'!AE132</f>
        <v>0.95502089999999995</v>
      </c>
      <c r="AG132" s="11">
        <f>'underlying numbers'!AG132/'underlying numbers'!AE132</f>
        <v>0.91108789999999995</v>
      </c>
    </row>
    <row r="133" spans="1:33" x14ac:dyDescent="0.25">
      <c r="A133" t="s">
        <v>275</v>
      </c>
      <c r="B133" t="s">
        <v>276</v>
      </c>
      <c r="C133" t="s">
        <v>274</v>
      </c>
      <c r="D133" s="1">
        <v>2131</v>
      </c>
      <c r="E133" s="11">
        <f>'underlying numbers'!E133/'underlying numbers'!D133</f>
        <v>0.95499999999999996</v>
      </c>
      <c r="F133" s="11">
        <f>'underlying numbers'!F133/'underlying numbers'!D133</f>
        <v>0.83799999999999997</v>
      </c>
      <c r="G133" s="1">
        <v>2063</v>
      </c>
      <c r="H133" s="11">
        <f>'underlying numbers'!H133/'underlying numbers'!G133</f>
        <v>0.94399999999999995</v>
      </c>
      <c r="I133" s="11">
        <f>'underlying numbers'!I133/'underlying numbers'!G133</f>
        <v>0.83899999999999997</v>
      </c>
      <c r="J133" s="1">
        <v>2067</v>
      </c>
      <c r="K133" s="11">
        <f>'underlying numbers'!K133/'underlying numbers'!J133</f>
        <v>0.93300000000000005</v>
      </c>
      <c r="L133" s="11">
        <f>'underlying numbers'!L133/'underlying numbers'!J133</f>
        <v>0.79300000000000004</v>
      </c>
      <c r="M133" s="1">
        <v>1896</v>
      </c>
      <c r="N133" s="11">
        <f>'underlying numbers'!N133/'underlying numbers'!M133</f>
        <v>0.93000000000000016</v>
      </c>
      <c r="O133" s="11">
        <f>'underlying numbers'!O133/'underlying numbers'!M133</f>
        <v>0.81899999999999995</v>
      </c>
      <c r="P133" s="1">
        <v>1905</v>
      </c>
      <c r="Q133" s="11">
        <f>'underlying numbers'!Q133/'underlying numbers'!P133</f>
        <v>0.90341199999999999</v>
      </c>
      <c r="R133" s="11">
        <f>'underlying numbers'!R133/'underlying numbers'!P133</f>
        <v>0.80472440000000001</v>
      </c>
      <c r="S133" s="1">
        <v>1913</v>
      </c>
      <c r="T133" s="11">
        <f>'underlying numbers'!T133/'underlying numbers'!S133</f>
        <v>0.91113429999999995</v>
      </c>
      <c r="U133" s="11">
        <f>'underlying numbers'!U133/'underlying numbers'!S133</f>
        <v>0.75378979999999995</v>
      </c>
      <c r="V133" s="1">
        <v>1989</v>
      </c>
      <c r="W133" s="11">
        <f>'underlying numbers'!W133/'underlying numbers'!V133</f>
        <v>0.92961290000000008</v>
      </c>
      <c r="X133" s="11">
        <f>'underlying numbers'!X133/'underlying numbers'!V133</f>
        <v>0.84364009999999989</v>
      </c>
      <c r="Y133" s="1">
        <v>1909</v>
      </c>
      <c r="Z133" s="11">
        <f>'underlying numbers'!Z133/'underlying numbers'!Y133</f>
        <v>0.95337879999999997</v>
      </c>
      <c r="AA133" s="11">
        <f>'underlying numbers'!AA133/'underlying numbers'!Y133</f>
        <v>0.88685170000000002</v>
      </c>
      <c r="AB133" s="1">
        <v>2057</v>
      </c>
      <c r="AC133" s="11">
        <f>'underlying numbers'!AC133/'underlying numbers'!AB133</f>
        <v>0.95235789999999998</v>
      </c>
      <c r="AD133" s="11">
        <f>'underlying numbers'!AD133/'underlying numbers'!AB133</f>
        <v>0.89839569999999991</v>
      </c>
      <c r="AE133" s="1">
        <v>2133</v>
      </c>
      <c r="AF133" s="11">
        <f>'underlying numbers'!AF133/'underlying numbers'!AE133</f>
        <v>0.95405529999999994</v>
      </c>
      <c r="AG133" s="11">
        <f>'underlying numbers'!AG133/'underlying numbers'!AE133</f>
        <v>0.9118613000000001</v>
      </c>
    </row>
    <row r="134" spans="1:33" x14ac:dyDescent="0.25">
      <c r="A134" t="s">
        <v>277</v>
      </c>
      <c r="B134" t="s">
        <v>278</v>
      </c>
      <c r="C134" t="s">
        <v>274</v>
      </c>
      <c r="D134" s="1">
        <v>2111</v>
      </c>
      <c r="E134" s="11">
        <f>'underlying numbers'!E134/'underlying numbers'!D134</f>
        <v>0.94884509711037401</v>
      </c>
      <c r="F134" s="11">
        <f>'underlying numbers'!F134/'underlying numbers'!D134</f>
        <v>0.87524632875414499</v>
      </c>
      <c r="G134" s="1">
        <v>2124</v>
      </c>
      <c r="H134" s="11">
        <f>'underlying numbers'!H134/'underlying numbers'!G134</f>
        <v>0.96848964218455702</v>
      </c>
      <c r="I134" s="11">
        <f>'underlying numbers'!I134/'underlying numbers'!G134</f>
        <v>0.89722410546139397</v>
      </c>
      <c r="J134" s="1">
        <v>2097</v>
      </c>
      <c r="K134" s="11">
        <f>'underlying numbers'!K134/'underlying numbers'!J134</f>
        <v>0.94757749165474503</v>
      </c>
      <c r="L134" s="11">
        <f>'underlying numbers'!L134/'underlying numbers'!J134</f>
        <v>0.88165188364330005</v>
      </c>
      <c r="M134" s="1">
        <v>1963</v>
      </c>
      <c r="N134" s="11">
        <f>'underlying numbers'!N134/'underlying numbers'!M134</f>
        <v>0.92440906775343901</v>
      </c>
      <c r="O134" s="11">
        <f>'underlying numbers'!O134/'underlying numbers'!M134</f>
        <v>0.85607641365257203</v>
      </c>
      <c r="P134" s="1">
        <v>1965</v>
      </c>
      <c r="Q134" s="11">
        <f>'underlying numbers'!Q134/'underlying numbers'!P134</f>
        <v>0.90941469999999991</v>
      </c>
      <c r="R134" s="11">
        <f>'underlying numbers'!R134/'underlying numbers'!P134</f>
        <v>0.87684479999999998</v>
      </c>
      <c r="S134" s="1">
        <v>1898</v>
      </c>
      <c r="T134" s="11">
        <f>'underlying numbers'!T134/'underlying numbers'!S134</f>
        <v>0.93782929999999998</v>
      </c>
      <c r="U134" s="11">
        <f>'underlying numbers'!U134/'underlying numbers'!S134</f>
        <v>0.88988409999999996</v>
      </c>
      <c r="V134" s="1">
        <v>2034</v>
      </c>
      <c r="W134" s="11">
        <f>'underlying numbers'!W134/'underlying numbers'!V134</f>
        <v>0.9434612</v>
      </c>
      <c r="X134" s="11">
        <f>'underlying numbers'!X134/'underlying numbers'!V134</f>
        <v>0.91396259999999996</v>
      </c>
      <c r="Y134" s="1">
        <v>2110</v>
      </c>
      <c r="Z134" s="11">
        <f>'underlying numbers'!Z134/'underlying numbers'!Y134</f>
        <v>0.95545019999999992</v>
      </c>
      <c r="AA134" s="11">
        <f>'underlying numbers'!AA134/'underlying numbers'!Y134</f>
        <v>0.92843609999999999</v>
      </c>
      <c r="AB134" s="1">
        <v>1998</v>
      </c>
      <c r="AC134" s="11">
        <f>'underlying numbers'!AC134/'underlying numbers'!AB134</f>
        <v>0.96046049999999994</v>
      </c>
      <c r="AD134" s="11">
        <f>'underlying numbers'!AD134/'underlying numbers'!AB134</f>
        <v>0.92242239999999998</v>
      </c>
      <c r="AE134" s="1">
        <v>2114</v>
      </c>
      <c r="AF134" s="11">
        <f>'underlying numbers'!AF134/'underlying numbers'!AE134</f>
        <v>0.9645222</v>
      </c>
      <c r="AG134" s="11">
        <f>'underlying numbers'!AG134/'underlying numbers'!AE134</f>
        <v>0.92904449999999994</v>
      </c>
    </row>
    <row r="135" spans="1:33" x14ac:dyDescent="0.25">
      <c r="A135" t="s">
        <v>279</v>
      </c>
      <c r="B135" t="s">
        <v>280</v>
      </c>
      <c r="C135" t="s">
        <v>274</v>
      </c>
      <c r="D135" s="1">
        <v>2976</v>
      </c>
      <c r="E135" s="11">
        <f>'underlying numbers'!E135/'underlying numbers'!D135</f>
        <v>0.96206989247311814</v>
      </c>
      <c r="F135" s="11">
        <f>'underlying numbers'!F135/'underlying numbers'!D135</f>
        <v>0.89730779569892505</v>
      </c>
      <c r="G135" s="1">
        <v>2813</v>
      </c>
      <c r="H135" s="11">
        <f>'underlying numbers'!H135/'underlying numbers'!G135</f>
        <v>0.96994241023817995</v>
      </c>
      <c r="I135" s="11">
        <f>'underlying numbers'!I135/'underlying numbers'!G135</f>
        <v>0.90528403839317495</v>
      </c>
      <c r="J135" s="1">
        <v>2952</v>
      </c>
      <c r="K135" s="11">
        <f>'underlying numbers'!K135/'underlying numbers'!J135</f>
        <v>0.95129844173441713</v>
      </c>
      <c r="L135" s="11">
        <f>'underlying numbers'!L135/'underlying numbers'!J135</f>
        <v>0.8847340785907859</v>
      </c>
      <c r="M135" s="1">
        <v>2835</v>
      </c>
      <c r="N135" s="11">
        <f>'underlying numbers'!N135/'underlying numbers'!M135</f>
        <v>0.93781516754850114</v>
      </c>
      <c r="O135" s="11">
        <f>'underlying numbers'!O135/'underlying numbers'!M135</f>
        <v>0.87244550264550302</v>
      </c>
      <c r="P135" s="1">
        <v>2800</v>
      </c>
      <c r="Q135" s="11">
        <f>'underlying numbers'!Q135/'underlying numbers'!P135</f>
        <v>0.9325</v>
      </c>
      <c r="R135" s="11">
        <f>'underlying numbers'!R135/'underlying numbers'!P135</f>
        <v>0.88500000000000001</v>
      </c>
      <c r="S135" s="1">
        <v>3058</v>
      </c>
      <c r="T135" s="11">
        <f>'underlying numbers'!T135/'underlying numbers'!S135</f>
        <v>0.93950289999999992</v>
      </c>
      <c r="U135" s="11">
        <f>'underlying numbers'!U135/'underlying numbers'!S135</f>
        <v>0.88358400000000015</v>
      </c>
      <c r="V135" s="1">
        <v>3224</v>
      </c>
      <c r="W135" s="11">
        <f>'underlying numbers'!W135/'underlying numbers'!V135</f>
        <v>0.94540940000000007</v>
      </c>
      <c r="X135" s="11">
        <f>'underlying numbers'!X135/'underlying numbers'!V135</f>
        <v>0.87903229999999999</v>
      </c>
      <c r="Y135" s="1">
        <v>3329</v>
      </c>
      <c r="Z135" s="11">
        <f>'underlying numbers'!Z135/'underlying numbers'!Y135</f>
        <v>0.95974769999999998</v>
      </c>
      <c r="AA135" s="11">
        <f>'underlying numbers'!AA135/'underlying numbers'!Y135</f>
        <v>0.91919489999999993</v>
      </c>
      <c r="AB135" s="1">
        <v>3329</v>
      </c>
      <c r="AC135" s="11">
        <f>'underlying numbers'!AC135/'underlying numbers'!AB135</f>
        <v>0.96034839999999999</v>
      </c>
      <c r="AD135" s="11">
        <f>'underlying numbers'!AD135/'underlying numbers'!AB135</f>
        <v>0.90567739999999997</v>
      </c>
      <c r="AE135" s="1">
        <v>3382</v>
      </c>
      <c r="AF135" s="11">
        <f>'underlying numbers'!AF135/'underlying numbers'!AE135</f>
        <v>0.96510940000000001</v>
      </c>
      <c r="AG135" s="11">
        <f>'underlying numbers'!AG135/'underlying numbers'!AE135</f>
        <v>0.91868709999999998</v>
      </c>
    </row>
    <row r="136" spans="1:33" x14ac:dyDescent="0.25">
      <c r="A136" t="s">
        <v>281</v>
      </c>
      <c r="B136" t="s">
        <v>282</v>
      </c>
      <c r="C136" t="s">
        <v>274</v>
      </c>
      <c r="D136" s="1">
        <v>6489</v>
      </c>
      <c r="E136" s="11">
        <f>'underlying numbers'!E136/'underlying numbers'!D136</f>
        <v>0.92510756665125604</v>
      </c>
      <c r="F136" s="11">
        <f>'underlying numbers'!F136/'underlying numbers'!D136</f>
        <v>0.83540992448759399</v>
      </c>
      <c r="G136" s="1">
        <v>6461</v>
      </c>
      <c r="H136" s="11">
        <f>'underlying numbers'!H136/'underlying numbers'!G136</f>
        <v>0.93747330134654117</v>
      </c>
      <c r="I136" s="11">
        <f>'underlying numbers'!I136/'underlying numbers'!G136</f>
        <v>0.83587308466181687</v>
      </c>
      <c r="J136" s="1">
        <v>6327</v>
      </c>
      <c r="K136" s="11">
        <f>'underlying numbers'!K136/'underlying numbers'!J136</f>
        <v>0.92087782519361494</v>
      </c>
      <c r="L136" s="11">
        <f>'underlying numbers'!L136/'underlying numbers'!J136</f>
        <v>0.83283151572625302</v>
      </c>
      <c r="M136" s="1">
        <v>6094</v>
      </c>
      <c r="N136" s="11">
        <f>'underlying numbers'!N136/'underlying numbers'!M136</f>
        <v>0.90642681325894303</v>
      </c>
      <c r="O136" s="11">
        <f>'underlying numbers'!O136/'underlying numbers'!M136</f>
        <v>0.82025615359369897</v>
      </c>
      <c r="P136" s="1">
        <v>6045</v>
      </c>
      <c r="Q136" s="11">
        <f>'underlying numbers'!Q136/'underlying numbers'!P136</f>
        <v>0.88585610000000004</v>
      </c>
      <c r="R136" s="11">
        <f>'underlying numbers'!R136/'underlying numbers'!P136</f>
        <v>0.82597189999999987</v>
      </c>
      <c r="S136" s="1">
        <v>5936</v>
      </c>
      <c r="T136" s="11">
        <f>'underlying numbers'!T136/'underlying numbers'!S136</f>
        <v>0.89555259999999992</v>
      </c>
      <c r="U136" s="11">
        <f>'underlying numbers'!U136/'underlying numbers'!S136</f>
        <v>0.8359164</v>
      </c>
      <c r="V136" s="1">
        <v>6399</v>
      </c>
      <c r="W136" s="11">
        <f>'underlying numbers'!W136/'underlying numbers'!V136</f>
        <v>0.91889359999999998</v>
      </c>
      <c r="X136" s="11">
        <f>'underlying numbers'!X136/'underlying numbers'!V136</f>
        <v>0.85403969999999996</v>
      </c>
      <c r="Y136" s="1">
        <v>6407</v>
      </c>
      <c r="Z136" s="11">
        <f>'underlying numbers'!Z136/'underlying numbers'!Y136</f>
        <v>0.92476969999999992</v>
      </c>
      <c r="AA136" s="11">
        <f>'underlying numbers'!AA136/'underlying numbers'!Y136</f>
        <v>0.86389880000000008</v>
      </c>
      <c r="AB136" s="1">
        <v>6703</v>
      </c>
      <c r="AC136" s="11">
        <f>'underlying numbers'!AC136/'underlying numbers'!AB136</f>
        <v>0.92257189999999989</v>
      </c>
      <c r="AD136" s="11">
        <f>'underlying numbers'!AD136/'underlying numbers'!AB136</f>
        <v>0.85603459999999998</v>
      </c>
      <c r="AE136" s="1">
        <v>6709</v>
      </c>
      <c r="AF136" s="11">
        <f>'underlying numbers'!AF136/'underlying numbers'!AE136</f>
        <v>0.93680130000000006</v>
      </c>
      <c r="AG136" s="11">
        <f>'underlying numbers'!AG136/'underlying numbers'!AE136</f>
        <v>0.87568939999999995</v>
      </c>
    </row>
    <row r="137" spans="1:33" s="4" customFormat="1" x14ac:dyDescent="0.25">
      <c r="A137" s="4" t="s">
        <v>454</v>
      </c>
      <c r="B137" s="4" t="s">
        <v>433</v>
      </c>
      <c r="D137" s="5">
        <f>SUM(D132:D136)</f>
        <v>16785</v>
      </c>
      <c r="E137" s="11">
        <f>'underlying numbers'!E137/'underlying numbers'!D137</f>
        <v>0.94135585344057193</v>
      </c>
      <c r="F137" s="11">
        <f>'underlying numbers'!F137/'underlying numbers'!D137</f>
        <v>0.85164825737265404</v>
      </c>
      <c r="G137" s="5">
        <f t="shared" ref="G137:AE137" si="18">SUM(G132:G136)</f>
        <v>16460</v>
      </c>
      <c r="H137" s="11">
        <f>'underlying numbers'!H137/'underlying numbers'!G137</f>
        <v>0.95030716889428923</v>
      </c>
      <c r="I137" s="11">
        <f>'underlying numbers'!I137/'underlying numbers'!G137</f>
        <v>0.85825352369380326</v>
      </c>
      <c r="J137" s="5">
        <f t="shared" si="18"/>
        <v>16506</v>
      </c>
      <c r="K137" s="11">
        <f>'underlying numbers'!K137/'underlying numbers'!J137</f>
        <v>0.93162225857264036</v>
      </c>
      <c r="L137" s="11">
        <f>'underlying numbers'!L137/'underlying numbers'!J137</f>
        <v>0.83760699139706796</v>
      </c>
      <c r="M137" s="5">
        <f t="shared" si="18"/>
        <v>15572</v>
      </c>
      <c r="N137" s="11">
        <f>'underlying numbers'!N137/'underlying numbers'!M137</f>
        <v>0.9161293347033137</v>
      </c>
      <c r="O137" s="11">
        <f>'underlying numbers'!O137/'underlying numbers'!M137</f>
        <v>0.83514705882352946</v>
      </c>
      <c r="P137" s="5">
        <f t="shared" si="18"/>
        <v>15533</v>
      </c>
      <c r="Q137" s="11">
        <f>'underlying numbers'!Q137/'underlying numbers'!P137</f>
        <v>0.89937552132878384</v>
      </c>
      <c r="R137" s="11">
        <f>'underlying numbers'!R137/'underlying numbers'!P137</f>
        <v>0.83737850193137198</v>
      </c>
      <c r="S137" s="5">
        <f t="shared" si="18"/>
        <v>15776</v>
      </c>
      <c r="T137" s="11">
        <f>'underlying numbers'!T137/'underlying numbers'!S137</f>
        <v>0.91423682140593299</v>
      </c>
      <c r="U137" s="11">
        <f>'underlying numbers'!U137/'underlying numbers'!S137</f>
        <v>0.83867898564908727</v>
      </c>
      <c r="V137" s="5">
        <f t="shared" si="18"/>
        <v>16674</v>
      </c>
      <c r="W137" s="11">
        <f>'underlying numbers'!W137/'underlying numbers'!V137</f>
        <v>0.92797170366438764</v>
      </c>
      <c r="X137" s="11">
        <f>'underlying numbers'!X137/'underlying numbers'!V137</f>
        <v>0.86056137970492963</v>
      </c>
      <c r="Y137" s="5">
        <f t="shared" si="18"/>
        <v>16378</v>
      </c>
      <c r="Z137" s="11">
        <f>'underlying numbers'!Z137/'underlying numbers'!Y137</f>
        <v>0.94144582732934412</v>
      </c>
      <c r="AA137" s="11">
        <f>'underlying numbers'!AA137/'underlying numbers'!Y137</f>
        <v>0.88948587178532168</v>
      </c>
      <c r="AB137" s="5">
        <f t="shared" si="18"/>
        <v>16963</v>
      </c>
      <c r="AC137" s="11">
        <f>'underlying numbers'!AC137/'underlying numbers'!AB137</f>
        <v>0.94281669734127227</v>
      </c>
      <c r="AD137" s="11">
        <f>'underlying numbers'!AD137/'underlying numbers'!AB137</f>
        <v>0.8862229629016094</v>
      </c>
      <c r="AE137" s="5">
        <f t="shared" si="18"/>
        <v>17206</v>
      </c>
      <c r="AF137" s="11">
        <f>'underlying numbers'!AF137/'underlying numbers'!AE137</f>
        <v>0.95094732880390564</v>
      </c>
      <c r="AG137" s="11">
        <f>'underlying numbers'!AG137/'underlying numbers'!AE137</f>
        <v>0.90108103451702892</v>
      </c>
    </row>
    <row r="138" spans="1:33" x14ac:dyDescent="0.25">
      <c r="A138" t="s">
        <v>283</v>
      </c>
      <c r="B138" t="s">
        <v>284</v>
      </c>
      <c r="C138" t="s">
        <v>285</v>
      </c>
      <c r="D138" s="1">
        <v>1420</v>
      </c>
      <c r="E138" s="11">
        <f>'underlying numbers'!E138/'underlying numbers'!D138</f>
        <v>0.66200000000000003</v>
      </c>
      <c r="F138" s="11">
        <f>'underlying numbers'!F138/'underlying numbers'!D138</f>
        <v>0.436</v>
      </c>
      <c r="G138" s="1">
        <v>1605</v>
      </c>
      <c r="H138" s="11">
        <f>'underlying numbers'!H138/'underlying numbers'!G138</f>
        <v>0.73499999999999999</v>
      </c>
      <c r="I138" s="11">
        <f>'underlying numbers'!I138/'underlying numbers'!G138</f>
        <v>0.55300000000000005</v>
      </c>
      <c r="J138" s="1">
        <v>1493</v>
      </c>
      <c r="K138" s="11">
        <f>'underlying numbers'!K138/'underlying numbers'!J138</f>
        <v>0.83899999999999997</v>
      </c>
      <c r="L138" s="11">
        <f>'underlying numbers'!L138/'underlying numbers'!J138</f>
        <v>0.66600000000000004</v>
      </c>
      <c r="M138" s="1">
        <v>1272</v>
      </c>
      <c r="N138" s="11">
        <f>'underlying numbers'!N138/'underlying numbers'!M138</f>
        <v>0.85199999999999998</v>
      </c>
      <c r="O138" s="11">
        <f>'underlying numbers'!O138/'underlying numbers'!M138</f>
        <v>0.71699999999999997</v>
      </c>
      <c r="P138" s="1">
        <v>1510</v>
      </c>
      <c r="Q138" s="11">
        <f>'underlying numbers'!Q138/'underlying numbers'!P138</f>
        <v>0.84238409999999997</v>
      </c>
      <c r="R138" s="11">
        <f>'underlying numbers'!R138/'underlying numbers'!P138</f>
        <v>0.7463576999999999</v>
      </c>
      <c r="S138" s="1">
        <v>1489</v>
      </c>
      <c r="T138" s="11">
        <f>'underlying numbers'!T138/'underlying numbers'!S138</f>
        <v>0.86030889999999993</v>
      </c>
      <c r="U138" s="11">
        <f>'underlying numbers'!U138/'underlying numbers'!S138</f>
        <v>0.76494290000000009</v>
      </c>
      <c r="V138" s="1">
        <v>2187</v>
      </c>
      <c r="W138" s="11">
        <f>'underlying numbers'!W138/'underlying numbers'!V138</f>
        <v>0.83676269999999997</v>
      </c>
      <c r="X138" s="11">
        <f>'underlying numbers'!X138/'underlying numbers'!V138</f>
        <v>0.21033380000000002</v>
      </c>
      <c r="Y138" s="1">
        <v>2286</v>
      </c>
      <c r="Z138" s="11">
        <f>'underlying numbers'!Z138/'underlying numbers'!Y138</f>
        <v>0.86439189999999999</v>
      </c>
      <c r="AA138" s="11">
        <f>'underlying numbers'!AA138/'underlying numbers'!Y138</f>
        <v>0.78302710000000009</v>
      </c>
      <c r="AB138" s="1">
        <v>2328</v>
      </c>
      <c r="AC138" s="11">
        <f>'underlying numbers'!AC138/'underlying numbers'!AB138</f>
        <v>0.89218209999999998</v>
      </c>
      <c r="AD138" s="11">
        <f>'underlying numbers'!AD138/'underlying numbers'!AB138</f>
        <v>0.8217354</v>
      </c>
      <c r="AE138" s="1">
        <v>2461</v>
      </c>
      <c r="AF138" s="11">
        <f>'underlying numbers'!AF138/'underlying numbers'!AE138</f>
        <v>0.91344989999999981</v>
      </c>
      <c r="AG138" s="11">
        <f>'underlying numbers'!AG138/'underlying numbers'!AE138</f>
        <v>0.83258830000000006</v>
      </c>
    </row>
    <row r="139" spans="1:33" x14ac:dyDescent="0.25">
      <c r="A139" t="s">
        <v>286</v>
      </c>
      <c r="B139" t="s">
        <v>287</v>
      </c>
      <c r="C139" t="s">
        <v>285</v>
      </c>
      <c r="D139" s="1">
        <v>3604</v>
      </c>
      <c r="E139" s="11">
        <f>'underlying numbers'!E139/'underlying numbers'!D139</f>
        <v>0.86499999999999999</v>
      </c>
      <c r="F139" s="11">
        <f>'underlying numbers'!F139/'underlying numbers'!D139</f>
        <v>0.63700000000000001</v>
      </c>
      <c r="G139" s="1">
        <v>3565</v>
      </c>
      <c r="H139" s="11">
        <f>'underlying numbers'!H139/'underlying numbers'!G139</f>
        <v>0.84199999999999997</v>
      </c>
      <c r="I139" s="11">
        <f>'underlying numbers'!I139/'underlying numbers'!G139</f>
        <v>0.55700000000000005</v>
      </c>
      <c r="J139" s="1">
        <v>3445</v>
      </c>
      <c r="K139" s="11">
        <f>'underlying numbers'!K139/'underlying numbers'!J139</f>
        <v>0.81599999999999995</v>
      </c>
      <c r="L139" s="11">
        <f>'underlying numbers'!L139/'underlying numbers'!J139</f>
        <v>0.46100000000000002</v>
      </c>
      <c r="M139" s="1">
        <v>3533</v>
      </c>
      <c r="N139" s="11">
        <f>'underlying numbers'!N139/'underlying numbers'!M139</f>
        <v>0.77400000000000002</v>
      </c>
      <c r="O139" s="11">
        <f>'underlying numbers'!O139/'underlying numbers'!M139</f>
        <v>0.47299999999999998</v>
      </c>
      <c r="P139" s="1">
        <v>3488</v>
      </c>
      <c r="Q139" s="11">
        <f>'underlying numbers'!Q139/'underlying numbers'!P139</f>
        <v>0.7411124</v>
      </c>
      <c r="R139" s="11">
        <f>'underlying numbers'!R139/'underlying numbers'!P139</f>
        <v>0.4569954</v>
      </c>
      <c r="S139" s="8">
        <v>3827</v>
      </c>
      <c r="T139" s="11">
        <f>'underlying numbers'!T139/'underlying numbers'!S139</f>
        <v>0.68434805330546122</v>
      </c>
      <c r="U139" s="11">
        <f>'underlying numbers'!U139/'underlying numbers'!S139</f>
        <v>0.41729814476090932</v>
      </c>
      <c r="V139" s="1">
        <v>3873</v>
      </c>
      <c r="W139" s="11">
        <f>'underlying numbers'!W139/'underlying numbers'!V139</f>
        <v>0.82210170000000005</v>
      </c>
      <c r="X139" s="11">
        <f>'underlying numbers'!X139/'underlying numbers'!V139</f>
        <v>0.71056020000000009</v>
      </c>
      <c r="Y139" s="1">
        <v>3960</v>
      </c>
      <c r="Z139" s="11">
        <f>'underlying numbers'!Z139/'underlying numbers'!Y139</f>
        <v>0.85580809999999996</v>
      </c>
      <c r="AA139" s="11">
        <f>'underlying numbers'!AA139/'underlying numbers'!Y139</f>
        <v>0.70782830000000008</v>
      </c>
      <c r="AB139" s="1">
        <v>3927</v>
      </c>
      <c r="AC139" s="11">
        <f>'underlying numbers'!AC139/'underlying numbers'!AB139</f>
        <v>0.88922839999999992</v>
      </c>
      <c r="AD139" s="11">
        <f>'underlying numbers'!AD139/'underlying numbers'!AB139</f>
        <v>0.77005350000000006</v>
      </c>
      <c r="AE139" s="1">
        <v>4111</v>
      </c>
      <c r="AF139" s="11">
        <f>'underlying numbers'!AF139/'underlying numbers'!AE139</f>
        <v>0.95159319999999992</v>
      </c>
      <c r="AG139" s="11">
        <f>'underlying numbers'!AG139/'underlying numbers'!AE139</f>
        <v>0.88494290000000009</v>
      </c>
    </row>
    <row r="140" spans="1:33" x14ac:dyDescent="0.25">
      <c r="A140" t="s">
        <v>288</v>
      </c>
      <c r="B140" t="s">
        <v>289</v>
      </c>
      <c r="C140" t="s">
        <v>285</v>
      </c>
      <c r="D140" s="1">
        <v>3173</v>
      </c>
      <c r="E140" s="11">
        <f>'underlying numbers'!E140/'underlying numbers'!D140</f>
        <v>0.78200000000000003</v>
      </c>
      <c r="F140" s="11">
        <f>'underlying numbers'!F140/'underlying numbers'!D140</f>
        <v>0.41299999999999992</v>
      </c>
      <c r="G140" s="3">
        <v>3079</v>
      </c>
      <c r="H140" s="11">
        <f>'underlying numbers'!H140/'underlying numbers'!G140</f>
        <v>0.79200000000000004</v>
      </c>
      <c r="I140" s="11">
        <f>'underlying numbers'!I140/'underlying numbers'!G140</f>
        <v>0.6018187723286782</v>
      </c>
      <c r="J140" s="1">
        <v>3281</v>
      </c>
      <c r="K140" s="11">
        <f>'underlying numbers'!K140/'underlying numbers'!J140</f>
        <v>0.77400000000000002</v>
      </c>
      <c r="L140" s="11">
        <f>'underlying numbers'!L140/'underlying numbers'!J140</f>
        <v>0.438</v>
      </c>
      <c r="M140" s="1">
        <v>2748</v>
      </c>
      <c r="N140" s="11">
        <f>'underlying numbers'!N140/'underlying numbers'!M140</f>
        <v>0.93600000000000005</v>
      </c>
      <c r="O140" s="11">
        <f>'underlying numbers'!O140/'underlying numbers'!M140</f>
        <v>0.33100000000000002</v>
      </c>
      <c r="P140" s="1">
        <v>2799</v>
      </c>
      <c r="Q140" s="11">
        <f>'underlying numbers'!Q140/'underlying numbers'!P140</f>
        <v>0.64737399999999989</v>
      </c>
      <c r="R140" s="11">
        <f>'underlying numbers'!R140/'underlying numbers'!P140</f>
        <v>0.38799570000000005</v>
      </c>
      <c r="S140" s="1">
        <v>3411</v>
      </c>
      <c r="T140" s="11">
        <f>'underlying numbers'!T140/'underlying numbers'!S140</f>
        <v>0.65816469999999994</v>
      </c>
      <c r="U140" s="11">
        <f>'underlying numbers'!U140/'underlying numbers'!S140</f>
        <v>0.38698329999999997</v>
      </c>
      <c r="V140" s="1">
        <v>3828</v>
      </c>
      <c r="W140" s="11">
        <f>'underlying numbers'!W140/'underlying numbers'!V140</f>
        <v>0.74921629999999995</v>
      </c>
      <c r="X140" s="11">
        <f>'underlying numbers'!X140/'underlying numbers'!V140</f>
        <v>0.57183909999999993</v>
      </c>
      <c r="Y140" s="1">
        <v>3944</v>
      </c>
      <c r="Z140" s="11">
        <f>'underlying numbers'!Z140/'underlying numbers'!Y140</f>
        <v>0.79639959999999999</v>
      </c>
      <c r="AA140" s="11">
        <f>'underlying numbers'!AA140/'underlying numbers'!Y140</f>
        <v>0.6612576</v>
      </c>
      <c r="AB140" s="1">
        <v>3838</v>
      </c>
      <c r="AC140" s="11">
        <f>'underlying numbers'!AC140/'underlying numbers'!AB140</f>
        <v>0.88770199999999999</v>
      </c>
      <c r="AD140" s="11">
        <f>'underlying numbers'!AD140/'underlying numbers'!AB140</f>
        <v>0.79963519999999999</v>
      </c>
      <c r="AE140" s="1">
        <v>4168</v>
      </c>
      <c r="AF140" s="11">
        <f>'underlying numbers'!AF140/'underlying numbers'!AE140</f>
        <v>0.89443380000000006</v>
      </c>
      <c r="AG140" s="11">
        <f>'underlying numbers'!AG140/'underlying numbers'!AE140</f>
        <v>0.8243762</v>
      </c>
    </row>
    <row r="141" spans="1:33" x14ac:dyDescent="0.25">
      <c r="A141" t="s">
        <v>290</v>
      </c>
      <c r="B141" t="s">
        <v>291</v>
      </c>
      <c r="C141" t="s">
        <v>285</v>
      </c>
      <c r="D141" s="1">
        <v>5119</v>
      </c>
      <c r="E141" s="11">
        <f>'underlying numbers'!E141/'underlying numbers'!D141</f>
        <v>0.78700000000000003</v>
      </c>
      <c r="F141" s="11">
        <f>'underlying numbers'!F141/'underlying numbers'!D141</f>
        <v>0.47599999999999998</v>
      </c>
      <c r="G141" s="1">
        <v>4916</v>
      </c>
      <c r="H141" s="11">
        <f>'underlying numbers'!H141/'underlying numbers'!G141</f>
        <v>0.79</v>
      </c>
      <c r="I141" s="11">
        <f>'underlying numbers'!I141/'underlying numbers'!G141</f>
        <v>0.502</v>
      </c>
      <c r="J141" s="1">
        <v>4825</v>
      </c>
      <c r="K141" s="11">
        <f>'underlying numbers'!K141/'underlying numbers'!J141</f>
        <v>0.77900000000000003</v>
      </c>
      <c r="L141" s="11">
        <f>'underlying numbers'!L141/'underlying numbers'!J141</f>
        <v>0.52500000000000002</v>
      </c>
      <c r="M141" s="1">
        <v>4615</v>
      </c>
      <c r="N141" s="11">
        <f>'underlying numbers'!N141/'underlying numbers'!M141</f>
        <v>0.81</v>
      </c>
      <c r="O141" s="11">
        <f>'underlying numbers'!O141/'underlying numbers'!M141</f>
        <v>0.56999999999999995</v>
      </c>
      <c r="P141" s="1">
        <v>4223</v>
      </c>
      <c r="Q141" s="11">
        <f>'underlying numbers'!Q141/'underlying numbers'!P141</f>
        <v>0.84560740000000001</v>
      </c>
      <c r="R141" s="11">
        <f>'underlying numbers'!R141/'underlying numbers'!P141</f>
        <v>0.59010190000000007</v>
      </c>
      <c r="S141" s="1">
        <v>4317</v>
      </c>
      <c r="T141" s="11">
        <f>'underlying numbers'!T141/'underlying numbers'!S141</f>
        <v>0.83877690000000005</v>
      </c>
      <c r="U141" s="11">
        <f>'underlying numbers'!U141/'underlying numbers'!S141</f>
        <v>0.64396580000000003</v>
      </c>
      <c r="V141" s="1">
        <v>4650</v>
      </c>
      <c r="W141" s="11">
        <f>'underlying numbers'!W141/'underlying numbers'!V141</f>
        <v>0.8735484</v>
      </c>
      <c r="X141" s="11">
        <f>'underlying numbers'!X141/'underlying numbers'!V141</f>
        <v>0.70817200000000002</v>
      </c>
      <c r="Y141" s="1">
        <v>4687</v>
      </c>
      <c r="Z141" s="11">
        <f>'underlying numbers'!Z141/'underlying numbers'!Y141</f>
        <v>0.89993599999999996</v>
      </c>
      <c r="AA141" s="11">
        <f>'underlying numbers'!AA141/'underlying numbers'!Y141</f>
        <v>0.77320250000000001</v>
      </c>
      <c r="AB141" s="1">
        <v>4762</v>
      </c>
      <c r="AC141" s="11">
        <f>'underlying numbers'!AC141/'underlying numbers'!AB141</f>
        <v>0.897312</v>
      </c>
      <c r="AD141" s="11">
        <f>'underlying numbers'!AD141/'underlying numbers'!AB141</f>
        <v>0.750525</v>
      </c>
      <c r="AE141" s="1">
        <v>5036</v>
      </c>
      <c r="AF141" s="11">
        <f>'underlying numbers'!AF141/'underlying numbers'!AE141</f>
        <v>0.89833200000000002</v>
      </c>
      <c r="AG141" s="11">
        <f>'underlying numbers'!AG141/'underlying numbers'!AE141</f>
        <v>0.73113590000000006</v>
      </c>
    </row>
    <row r="142" spans="1:33" x14ac:dyDescent="0.25">
      <c r="A142" t="s">
        <v>292</v>
      </c>
      <c r="B142" t="s">
        <v>293</v>
      </c>
      <c r="C142" t="s">
        <v>285</v>
      </c>
      <c r="D142" s="1">
        <v>3611</v>
      </c>
      <c r="E142" s="11">
        <f>'underlying numbers'!E142/'underlying numbers'!D142</f>
        <v>0.78</v>
      </c>
      <c r="F142" s="11">
        <f>'underlying numbers'!F142/'underlying numbers'!D142</f>
        <v>0.49899999999999994</v>
      </c>
      <c r="G142" s="1">
        <v>3643</v>
      </c>
      <c r="H142" s="11">
        <f>'underlying numbers'!H142/'underlying numbers'!G142</f>
        <v>0.71099999999999997</v>
      </c>
      <c r="I142" s="11">
        <f>'underlying numbers'!I142/'underlying numbers'!G142</f>
        <v>0.47699999999999998</v>
      </c>
      <c r="J142" s="1">
        <v>3542</v>
      </c>
      <c r="K142" s="11">
        <f>'underlying numbers'!K142/'underlying numbers'!J142</f>
        <v>0.72899999999999998</v>
      </c>
      <c r="L142" s="11">
        <f>'underlying numbers'!L142/'underlying numbers'!J142</f>
        <v>0.46300000000000002</v>
      </c>
      <c r="M142" s="1">
        <v>3392</v>
      </c>
      <c r="N142" s="11">
        <f>'underlying numbers'!N142/'underlying numbers'!M142</f>
        <v>0.72899999999999998</v>
      </c>
      <c r="O142" s="11">
        <f>'underlying numbers'!O142/'underlying numbers'!M142</f>
        <v>0.47599999999999998</v>
      </c>
      <c r="P142" s="1">
        <v>3552</v>
      </c>
      <c r="Q142" s="11">
        <f>'underlying numbers'!Q142/'underlying numbers'!P142</f>
        <v>0.70551799999999987</v>
      </c>
      <c r="R142" s="11">
        <f>'underlying numbers'!R142/'underlying numbers'!P142</f>
        <v>0.44397530000000002</v>
      </c>
      <c r="S142" s="8">
        <v>3504</v>
      </c>
      <c r="T142" s="11">
        <f>'underlying numbers'!T142/'underlying numbers'!S142</f>
        <v>0.69634703196347036</v>
      </c>
      <c r="U142" s="11">
        <f>'underlying numbers'!U142/'underlying numbers'!S142</f>
        <v>0.4634703196347032</v>
      </c>
      <c r="V142" s="1">
        <v>3840</v>
      </c>
      <c r="W142" s="11">
        <f>'underlying numbers'!W142/'underlying numbers'!V142</f>
        <v>0.828125</v>
      </c>
      <c r="X142" s="11">
        <f>'underlying numbers'!X142/'underlying numbers'!V142</f>
        <v>0.63124999999999998</v>
      </c>
      <c r="Y142" s="1">
        <v>3893</v>
      </c>
      <c r="Z142" s="11">
        <f>'underlying numbers'!Z142/'underlying numbers'!Y142</f>
        <v>0.88774720000000007</v>
      </c>
      <c r="AA142" s="11">
        <f>'underlying numbers'!AA142/'underlying numbers'!Y142</f>
        <v>0.72694579999999998</v>
      </c>
      <c r="AB142" s="1">
        <v>4119</v>
      </c>
      <c r="AC142" s="11">
        <f>'underlying numbers'!AC142/'underlying numbers'!AB142</f>
        <v>0.88540909999999995</v>
      </c>
      <c r="AD142" s="11">
        <f>'underlying numbers'!AD142/'underlying numbers'!AB142</f>
        <v>0.75188159999999993</v>
      </c>
      <c r="AE142" s="1">
        <v>4132</v>
      </c>
      <c r="AF142" s="11">
        <f>'underlying numbers'!AF142/'underlying numbers'!AE142</f>
        <v>0.87705709999999992</v>
      </c>
      <c r="AG142" s="11">
        <f>'underlying numbers'!AG142/'underlying numbers'!AE142</f>
        <v>0.76331070000000001</v>
      </c>
    </row>
    <row r="143" spans="1:33" x14ac:dyDescent="0.25">
      <c r="A143" t="s">
        <v>294</v>
      </c>
      <c r="B143" t="s">
        <v>295</v>
      </c>
      <c r="C143" t="s">
        <v>285</v>
      </c>
      <c r="D143" s="1">
        <v>3464</v>
      </c>
      <c r="E143" s="11">
        <f>'underlying numbers'!E143/'underlying numbers'!D143</f>
        <v>0.7679999999999999</v>
      </c>
      <c r="F143" s="11">
        <f>'underlying numbers'!F143/'underlying numbers'!D143</f>
        <v>0.51500000000000001</v>
      </c>
      <c r="G143" s="1">
        <v>3189</v>
      </c>
      <c r="H143" s="11">
        <f>'underlying numbers'!H143/'underlying numbers'!G143</f>
        <v>0.76400000000000001</v>
      </c>
      <c r="I143" s="11">
        <f>'underlying numbers'!I143/'underlying numbers'!G143</f>
        <v>0.55500000000000005</v>
      </c>
      <c r="J143" s="1">
        <v>3290</v>
      </c>
      <c r="K143" s="11">
        <f>'underlying numbers'!K143/'underlying numbers'!J143</f>
        <v>0.76900000000000002</v>
      </c>
      <c r="L143" s="11">
        <f>'underlying numbers'!L143/'underlying numbers'!J143</f>
        <v>0.48000000000000004</v>
      </c>
      <c r="M143" s="1">
        <v>3226</v>
      </c>
      <c r="N143" s="11">
        <f>'underlying numbers'!N143/'underlying numbers'!M143</f>
        <v>0.75900000000000001</v>
      </c>
      <c r="O143" s="11">
        <f>'underlying numbers'!O143/'underlying numbers'!M143</f>
        <v>0.502</v>
      </c>
      <c r="P143" s="1">
        <v>2450</v>
      </c>
      <c r="Q143" s="11">
        <f>'underlying numbers'!Q143/'underlying numbers'!P143</f>
        <v>0.68122439999999995</v>
      </c>
      <c r="R143" s="11">
        <f>'underlying numbers'!R143/'underlying numbers'!P143</f>
        <v>0.46857140000000008</v>
      </c>
      <c r="S143" s="1">
        <v>3711</v>
      </c>
      <c r="T143" s="11">
        <f>'underlying numbers'!T143/'underlying numbers'!S143</f>
        <v>0.72837509999999994</v>
      </c>
      <c r="U143" s="11">
        <f>'underlying numbers'!U143/'underlying numbers'!S143</f>
        <v>0.5144166</v>
      </c>
      <c r="V143" s="1">
        <v>3785</v>
      </c>
      <c r="W143" s="11">
        <f>'underlying numbers'!W143/'underlying numbers'!V143</f>
        <v>0.77014529999999992</v>
      </c>
      <c r="X143" s="11">
        <f>'underlying numbers'!X143/'underlying numbers'!V143</f>
        <v>0.54636719999999994</v>
      </c>
      <c r="Y143" s="1">
        <v>3792</v>
      </c>
      <c r="Z143" s="11">
        <f>'underlying numbers'!Z143/'underlying numbers'!Y143</f>
        <v>0.83649789999999991</v>
      </c>
      <c r="AA143" s="11">
        <f>'underlying numbers'!AA143/'underlying numbers'!Y143</f>
        <v>0.68011600000000005</v>
      </c>
      <c r="AB143" s="1">
        <v>3889</v>
      </c>
      <c r="AC143" s="11">
        <f>'underlying numbers'!AC143/'underlying numbers'!AB143</f>
        <v>0.83723330000000007</v>
      </c>
      <c r="AD143" s="11">
        <f>'underlying numbers'!AD143/'underlying numbers'!AB143</f>
        <v>0.68938029999999995</v>
      </c>
      <c r="AE143" s="1">
        <v>4192</v>
      </c>
      <c r="AF143" s="11">
        <f>'underlying numbers'!AF143/'underlying numbers'!AE143</f>
        <v>0.85830150000000005</v>
      </c>
      <c r="AG143" s="11">
        <f>'underlying numbers'!AG143/'underlying numbers'!AE143</f>
        <v>0.71397900000000003</v>
      </c>
    </row>
    <row r="144" spans="1:33" x14ac:dyDescent="0.25">
      <c r="A144" t="s">
        <v>296</v>
      </c>
      <c r="B144" t="s">
        <v>297</v>
      </c>
      <c r="C144" t="s">
        <v>285</v>
      </c>
      <c r="D144" s="1">
        <v>3374</v>
      </c>
      <c r="E144" s="11">
        <f>'underlying numbers'!E144/'underlying numbers'!D144</f>
        <v>0.76300000000000001</v>
      </c>
      <c r="F144" s="11">
        <f>'underlying numbers'!F144/'underlying numbers'!D144</f>
        <v>0.48399999999999993</v>
      </c>
      <c r="G144" s="1">
        <v>3177</v>
      </c>
      <c r="H144" s="11">
        <f>'underlying numbers'!H144/'underlying numbers'!G144</f>
        <v>0.72899999999999998</v>
      </c>
      <c r="I144" s="11">
        <f>'underlying numbers'!I144/'underlying numbers'!G144</f>
        <v>0.47099999999999997</v>
      </c>
      <c r="J144" s="1">
        <v>3397</v>
      </c>
      <c r="K144" s="11">
        <f>'underlying numbers'!K144/'underlying numbers'!J144</f>
        <v>0.72099999999999997</v>
      </c>
      <c r="L144" s="11">
        <f>'underlying numbers'!L144/'underlying numbers'!J144</f>
        <v>0.42699999999999999</v>
      </c>
      <c r="M144" s="1">
        <v>3155</v>
      </c>
      <c r="N144" s="11">
        <f>'underlying numbers'!N144/'underlying numbers'!M144</f>
        <v>0.73199999999999998</v>
      </c>
      <c r="O144" s="11">
        <f>'underlying numbers'!O144/'underlying numbers'!M144</f>
        <v>0.46800000000000008</v>
      </c>
      <c r="P144" s="1">
        <v>3112</v>
      </c>
      <c r="Q144" s="11">
        <f>'underlying numbers'!Q144/'underlying numbers'!P144</f>
        <v>0.70758349999999992</v>
      </c>
      <c r="R144" s="11">
        <f>'underlying numbers'!R144/'underlying numbers'!P144</f>
        <v>0.47879179999999999</v>
      </c>
      <c r="S144" s="1">
        <v>3309</v>
      </c>
      <c r="T144" s="11">
        <f>'underlying numbers'!T144/'underlying numbers'!S144</f>
        <v>0.67150199999999993</v>
      </c>
      <c r="U144" s="11">
        <f>'underlying numbers'!U144/'underlying numbers'!S144</f>
        <v>0.44666060000000007</v>
      </c>
      <c r="V144" s="1">
        <v>3736</v>
      </c>
      <c r="W144" s="11">
        <f>'underlying numbers'!W144/'underlying numbers'!V144</f>
        <v>0.79041759999999994</v>
      </c>
      <c r="X144" s="11">
        <f>'underlying numbers'!X144/'underlying numbers'!V144</f>
        <v>0.51365099999999997</v>
      </c>
      <c r="Y144" s="1">
        <v>3932</v>
      </c>
      <c r="Z144" s="11">
        <f>'underlying numbers'!Z144/'underlying numbers'!Y144</f>
        <v>0.85172939999999997</v>
      </c>
      <c r="AA144" s="11">
        <f>'underlying numbers'!AA144/'underlying numbers'!Y144</f>
        <v>0.61927770000000004</v>
      </c>
      <c r="AB144" s="1">
        <v>4201</v>
      </c>
      <c r="AC144" s="11">
        <f>'underlying numbers'!AC144/'underlying numbers'!AB144</f>
        <v>0.85313019999999995</v>
      </c>
      <c r="AD144" s="11">
        <f>'underlying numbers'!AD144/'underlying numbers'!AB144</f>
        <v>0.65770050000000002</v>
      </c>
      <c r="AE144" s="1">
        <v>4270</v>
      </c>
      <c r="AF144" s="11">
        <f>'underlying numbers'!AF144/'underlying numbers'!AE144</f>
        <v>0.86674479999999998</v>
      </c>
      <c r="AG144" s="11">
        <f>'underlying numbers'!AG144/'underlying numbers'!AE144</f>
        <v>0.69742389999999999</v>
      </c>
    </row>
    <row r="145" spans="1:33" x14ac:dyDescent="0.25">
      <c r="A145" t="s">
        <v>298</v>
      </c>
      <c r="B145" t="s">
        <v>299</v>
      </c>
      <c r="C145" t="s">
        <v>285</v>
      </c>
      <c r="D145" s="1">
        <v>2749</v>
      </c>
      <c r="E145" s="11">
        <f>'underlying numbers'!E145/'underlying numbers'!D145</f>
        <v>0.78700000000000003</v>
      </c>
      <c r="F145" s="11">
        <f>'underlying numbers'!F145/'underlying numbers'!D145</f>
        <v>0.5</v>
      </c>
      <c r="G145" s="1">
        <v>2740</v>
      </c>
      <c r="H145" s="11">
        <f>'underlying numbers'!H145/'underlying numbers'!G145</f>
        <v>0.80900000000000016</v>
      </c>
      <c r="I145" s="11">
        <f>'underlying numbers'!I145/'underlying numbers'!G145</f>
        <v>0.53900000000000003</v>
      </c>
      <c r="J145" s="1">
        <v>3170</v>
      </c>
      <c r="K145" s="11">
        <f>'underlying numbers'!K145/'underlying numbers'!J145</f>
        <v>0.70100000000000007</v>
      </c>
      <c r="L145" s="11">
        <f>'underlying numbers'!L145/'underlying numbers'!J145</f>
        <v>0.51700000000000002</v>
      </c>
      <c r="M145" s="1">
        <v>3288</v>
      </c>
      <c r="N145" s="11">
        <f>'underlying numbers'!N145/'underlying numbers'!M145</f>
        <v>0.65699999999999992</v>
      </c>
      <c r="O145" s="11">
        <f>'underlying numbers'!O145/'underlying numbers'!M145</f>
        <v>0.51100000000000001</v>
      </c>
      <c r="P145" s="1">
        <v>3420</v>
      </c>
      <c r="Q145" s="11">
        <f>'underlying numbers'!Q145/'underlying numbers'!P145</f>
        <v>0.62602340000000001</v>
      </c>
      <c r="R145" s="11">
        <f>'underlying numbers'!R145/'underlying numbers'!P145</f>
        <v>0.49970760000000003</v>
      </c>
      <c r="S145" s="1">
        <v>3507</v>
      </c>
      <c r="T145" s="11">
        <f>'underlying numbers'!T145/'underlying numbers'!S145</f>
        <v>0.65868260000000012</v>
      </c>
      <c r="U145" s="11">
        <f>'underlying numbers'!U145/'underlying numbers'!S145</f>
        <v>0.47390929999999998</v>
      </c>
      <c r="V145" s="1">
        <v>3462</v>
      </c>
      <c r="W145" s="11">
        <f>'underlying numbers'!W145/'underlying numbers'!V145</f>
        <v>0.82293470000000002</v>
      </c>
      <c r="X145" s="11">
        <f>'underlying numbers'!X145/'underlying numbers'!V145</f>
        <v>0.71403819999999996</v>
      </c>
      <c r="Y145" s="1">
        <v>3522</v>
      </c>
      <c r="Z145" s="11">
        <f>'underlying numbers'!Z145/'underlying numbers'!Y145</f>
        <v>0.88472459999999997</v>
      </c>
      <c r="AA145" s="11">
        <f>'underlying numbers'!AA145/'underlying numbers'!Y145</f>
        <v>0.78478139999999996</v>
      </c>
      <c r="AB145" s="1">
        <v>4068</v>
      </c>
      <c r="AC145" s="11">
        <f>'underlying numbers'!AC145/'underlying numbers'!AB145</f>
        <v>0.92182889999999995</v>
      </c>
      <c r="AD145" s="11">
        <f>'underlying numbers'!AD145/'underlying numbers'!AB145</f>
        <v>0.86651920000000004</v>
      </c>
      <c r="AE145" s="1">
        <v>4364</v>
      </c>
      <c r="AF145" s="11">
        <f>'underlying numbers'!AF145/'underlying numbers'!AE145</f>
        <v>0.88359300000000007</v>
      </c>
      <c r="AG145" s="11">
        <f>'underlying numbers'!AG145/'underlying numbers'!AE145</f>
        <v>0.79651700000000003</v>
      </c>
    </row>
    <row r="146" spans="1:33" x14ac:dyDescent="0.25">
      <c r="A146" t="s">
        <v>300</v>
      </c>
      <c r="B146" t="s">
        <v>301</v>
      </c>
      <c r="C146" t="s">
        <v>285</v>
      </c>
      <c r="D146" s="1">
        <v>1919</v>
      </c>
      <c r="E146" s="11">
        <f>'underlying numbers'!E146/'underlying numbers'!D146</f>
        <v>0.84199999999999997</v>
      </c>
      <c r="F146" s="11">
        <f>'underlying numbers'!F146/'underlying numbers'!D146</f>
        <v>0.53200000000000003</v>
      </c>
      <c r="G146" s="1">
        <v>1993</v>
      </c>
      <c r="H146" s="11">
        <f>'underlying numbers'!H146/'underlying numbers'!G146</f>
        <v>0.83699999999999997</v>
      </c>
      <c r="I146" s="11">
        <f>'underlying numbers'!I146/'underlying numbers'!G146</f>
        <v>0.57999999999999996</v>
      </c>
      <c r="J146" s="1">
        <v>2123</v>
      </c>
      <c r="K146" s="11">
        <f>'underlying numbers'!K146/'underlying numbers'!J146</f>
        <v>0.77500000000000002</v>
      </c>
      <c r="L146" s="11">
        <f>'underlying numbers'!L146/'underlying numbers'!J146</f>
        <v>0.61099999999999999</v>
      </c>
      <c r="M146" s="1">
        <v>2121</v>
      </c>
      <c r="N146" s="11">
        <f>'underlying numbers'!N146/'underlying numbers'!M146</f>
        <v>0.76900000000000002</v>
      </c>
      <c r="O146" s="11">
        <f>'underlying numbers'!O146/'underlying numbers'!M146</f>
        <v>0.64100000000000001</v>
      </c>
      <c r="P146" s="1">
        <v>2005</v>
      </c>
      <c r="Q146" s="11">
        <f>'underlying numbers'!Q146/'underlying numbers'!P146</f>
        <v>0.73067329999999997</v>
      </c>
      <c r="R146" s="11">
        <f>'underlying numbers'!R146/'underlying numbers'!P146</f>
        <v>0.61296759999999995</v>
      </c>
      <c r="S146" s="1">
        <v>2477</v>
      </c>
      <c r="T146" s="11">
        <f>'underlying numbers'!T146/'underlying numbers'!S146</f>
        <v>0.73072270000000006</v>
      </c>
      <c r="U146" s="11">
        <f>'underlying numbers'!U146/'underlying numbers'!S146</f>
        <v>0.61203069999999993</v>
      </c>
      <c r="V146" s="6">
        <v>2728</v>
      </c>
      <c r="W146" s="15">
        <f>'underlying numbers'!W146/'underlying numbers'!V146</f>
        <v>0.76392961876832843</v>
      </c>
      <c r="X146" s="15">
        <f>'underlying numbers'!X146/'underlying numbers'!V146</f>
        <v>0.60777126099706746</v>
      </c>
      <c r="Y146" s="1">
        <v>2634</v>
      </c>
      <c r="Z146" s="11">
        <f>'underlying numbers'!Z146/'underlying numbers'!Y146</f>
        <v>0.8572514</v>
      </c>
      <c r="AA146" s="11">
        <f>'underlying numbers'!AA146/'underlying numbers'!Y146</f>
        <v>0.74753230000000004</v>
      </c>
      <c r="AB146" s="1">
        <v>2714</v>
      </c>
      <c r="AC146" s="11">
        <f>'underlying numbers'!AC146/'underlying numbers'!AB146</f>
        <v>0.8496684000000001</v>
      </c>
      <c r="AD146" s="11">
        <f>'underlying numbers'!AD146/'underlying numbers'!AB146</f>
        <v>0.75755340000000015</v>
      </c>
      <c r="AE146" s="1">
        <v>2901</v>
      </c>
      <c r="AF146" s="11">
        <f>'underlying numbers'!AF146/'underlying numbers'!AE146</f>
        <v>0.89176150000000021</v>
      </c>
      <c r="AG146" s="11">
        <f>'underlying numbers'!AG146/'underlying numbers'!AE146</f>
        <v>0.79386420000000002</v>
      </c>
    </row>
    <row r="147" spans="1:33" x14ac:dyDescent="0.25">
      <c r="A147" t="s">
        <v>302</v>
      </c>
      <c r="B147" t="s">
        <v>303</v>
      </c>
      <c r="C147" t="s">
        <v>285</v>
      </c>
      <c r="D147" s="1">
        <v>4129</v>
      </c>
      <c r="E147" s="11">
        <f>'underlying numbers'!E147/'underlying numbers'!D147</f>
        <v>0.81399999999999995</v>
      </c>
      <c r="F147" s="11">
        <f>'underlying numbers'!F147/'underlying numbers'!D147</f>
        <v>0.51100000000000001</v>
      </c>
      <c r="G147" s="1">
        <v>3886</v>
      </c>
      <c r="H147" s="11">
        <f>'underlying numbers'!H147/'underlying numbers'!G147</f>
        <v>0.81299999999999994</v>
      </c>
      <c r="I147" s="11">
        <f>'underlying numbers'!I147/'underlying numbers'!G147</f>
        <v>0.57499999999999996</v>
      </c>
      <c r="J147" s="1">
        <v>4209</v>
      </c>
      <c r="K147" s="11">
        <f>'underlying numbers'!K147/'underlying numbers'!J147</f>
        <v>0.81200000000000006</v>
      </c>
      <c r="L147" s="11">
        <f>'underlying numbers'!L147/'underlying numbers'!J147</f>
        <v>0.66</v>
      </c>
      <c r="M147" s="1">
        <v>4181</v>
      </c>
      <c r="N147" s="11">
        <f>'underlying numbers'!N147/'underlying numbers'!M147</f>
        <v>0.77400000000000002</v>
      </c>
      <c r="O147" s="11">
        <f>'underlying numbers'!O147/'underlying numbers'!M147</f>
        <v>0.63900000000000001</v>
      </c>
      <c r="P147" s="1">
        <v>4302</v>
      </c>
      <c r="Q147" s="11">
        <f>'underlying numbers'!Q147/'underlying numbers'!P147</f>
        <v>0.77103679999999997</v>
      </c>
      <c r="R147" s="11">
        <f>'underlying numbers'!R147/'underlying numbers'!P147</f>
        <v>0.67945139999999993</v>
      </c>
      <c r="S147" s="1">
        <v>4081</v>
      </c>
      <c r="T147" s="11">
        <f>'underlying numbers'!T147/'underlying numbers'!S147</f>
        <v>0.77530010000000005</v>
      </c>
      <c r="U147" s="11">
        <f>'underlying numbers'!U147/'underlying numbers'!S147</f>
        <v>0.68463610000000008</v>
      </c>
      <c r="V147" s="1">
        <v>5228</v>
      </c>
      <c r="W147" s="11">
        <f>'underlying numbers'!W147/'underlying numbers'!V147</f>
        <v>0.8578806000000001</v>
      </c>
      <c r="X147" s="11">
        <f>'underlying numbers'!X147/'underlying numbers'!V147</f>
        <v>0.78940319999999997</v>
      </c>
      <c r="Y147" s="1">
        <v>5027</v>
      </c>
      <c r="Z147" s="11">
        <f>'underlying numbers'!Z147/'underlying numbers'!Y147</f>
        <v>0.88502090000000011</v>
      </c>
      <c r="AA147" s="11">
        <f>'underlying numbers'!AA147/'underlying numbers'!Y147</f>
        <v>0.81380549999999996</v>
      </c>
      <c r="AB147" s="1">
        <v>5231</v>
      </c>
      <c r="AC147" s="11">
        <f>'underlying numbers'!AC147/'underlying numbers'!AB147</f>
        <v>0.87879940000000001</v>
      </c>
      <c r="AD147" s="11">
        <f>'underlying numbers'!AD147/'underlying numbers'!AB147</f>
        <v>0.79774420000000001</v>
      </c>
      <c r="AE147" s="1">
        <v>5499</v>
      </c>
      <c r="AF147" s="11">
        <f>'underlying numbers'!AF147/'underlying numbers'!AE147</f>
        <v>0.85542829999999981</v>
      </c>
      <c r="AG147" s="11">
        <f>'underlying numbers'!AG147/'underlying numbers'!AE147</f>
        <v>0.76977630000000008</v>
      </c>
    </row>
    <row r="148" spans="1:33" x14ac:dyDescent="0.25">
      <c r="A148" t="s">
        <v>304</v>
      </c>
      <c r="B148" t="s">
        <v>305</v>
      </c>
      <c r="C148" t="s">
        <v>285</v>
      </c>
      <c r="D148" s="1">
        <v>2923</v>
      </c>
      <c r="E148" s="11">
        <f>'underlying numbers'!E148/'underlying numbers'!D148</f>
        <v>0.56200000000000006</v>
      </c>
      <c r="F148" s="11">
        <f>'underlying numbers'!F148/'underlying numbers'!D148</f>
        <v>0.54800000000000004</v>
      </c>
      <c r="G148" s="1">
        <v>2320</v>
      </c>
      <c r="H148" s="11">
        <f>'underlying numbers'!H148/'underlying numbers'!G148</f>
        <v>0.78400000000000003</v>
      </c>
      <c r="I148" s="11">
        <f>'underlying numbers'!I148/'underlying numbers'!G148</f>
        <v>0.59299999999999997</v>
      </c>
      <c r="J148" s="1">
        <v>2202</v>
      </c>
      <c r="K148" s="11">
        <f>'underlying numbers'!K148/'underlying numbers'!J148</f>
        <v>0.76700000000000002</v>
      </c>
      <c r="L148" s="11">
        <f>'underlying numbers'!L148/'underlying numbers'!J148</f>
        <v>0.61099999999999999</v>
      </c>
      <c r="M148" s="1">
        <v>2696</v>
      </c>
      <c r="N148" s="11">
        <f>'underlying numbers'!N148/'underlying numbers'!M148</f>
        <v>0.68100000000000005</v>
      </c>
      <c r="O148" s="11">
        <f>'underlying numbers'!O148/'underlying numbers'!M148</f>
        <v>0.50600000000000001</v>
      </c>
      <c r="P148" s="1">
        <v>2593</v>
      </c>
      <c r="Q148" s="11">
        <f>'underlying numbers'!Q148/'underlying numbers'!P148</f>
        <v>0.70458929999999997</v>
      </c>
      <c r="R148" s="11">
        <f>'underlying numbers'!R148/'underlying numbers'!P148</f>
        <v>0.50443499999999997</v>
      </c>
      <c r="S148" s="1">
        <v>2569</v>
      </c>
      <c r="T148" s="11">
        <f>'underlying numbers'!T148/'underlying numbers'!S148</f>
        <v>0.72713120000000009</v>
      </c>
      <c r="U148" s="11">
        <f>'underlying numbers'!U148/'underlying numbers'!S148</f>
        <v>0.51187240000000001</v>
      </c>
      <c r="V148" s="1">
        <v>2692</v>
      </c>
      <c r="W148" s="11">
        <f>'underlying numbers'!W148/'underlying numbers'!V148</f>
        <v>0.78120350000000005</v>
      </c>
      <c r="X148" s="11">
        <f>'underlying numbers'!X148/'underlying numbers'!V148</f>
        <v>0.58172360000000001</v>
      </c>
      <c r="Y148" s="1">
        <v>2846</v>
      </c>
      <c r="Z148" s="11">
        <f>'underlying numbers'!Z148/'underlying numbers'!Y148</f>
        <v>0.79339420000000016</v>
      </c>
      <c r="AA148" s="11">
        <f>'underlying numbers'!AA148/'underlying numbers'!Y148</f>
        <v>0.60470840000000003</v>
      </c>
      <c r="AB148" s="1">
        <v>2811</v>
      </c>
      <c r="AC148" s="11">
        <f>'underlying numbers'!AC148/'underlying numbers'!AB148</f>
        <v>0.88189249999999997</v>
      </c>
      <c r="AD148" s="11">
        <f>'underlying numbers'!AD148/'underlying numbers'!AB148</f>
        <v>0.79011030000000004</v>
      </c>
      <c r="AE148" s="1">
        <v>3004</v>
      </c>
      <c r="AF148" s="11">
        <f>'underlying numbers'!AF148/'underlying numbers'!AE148</f>
        <v>0.9231026</v>
      </c>
      <c r="AG148" s="11">
        <f>'underlying numbers'!AG148/'underlying numbers'!AE148</f>
        <v>0.84920100000000021</v>
      </c>
    </row>
    <row r="149" spans="1:33" s="4" customFormat="1" x14ac:dyDescent="0.25">
      <c r="A149" s="4" t="s">
        <v>456</v>
      </c>
      <c r="B149" s="4" t="s">
        <v>433</v>
      </c>
      <c r="D149" s="5">
        <f>SUM(D138:D148)</f>
        <v>35485</v>
      </c>
      <c r="E149" s="11">
        <f>'underlying numbers'!E149/'underlying numbers'!D149</f>
        <v>0.77220588981259686</v>
      </c>
      <c r="F149" s="11">
        <f>'underlying numbers'!F149/'underlying numbers'!D149</f>
        <v>0.50691720445258559</v>
      </c>
      <c r="G149" s="5">
        <f t="shared" ref="G149:AE149" si="19">SUM(G138:G148)</f>
        <v>34113</v>
      </c>
      <c r="H149" s="11">
        <f>'underlying numbers'!H149/'underlying numbers'!G149</f>
        <v>0.78296291736288215</v>
      </c>
      <c r="I149" s="11">
        <f>'underlying numbers'!I149/'underlying numbers'!G149</f>
        <v>0.54058819218479759</v>
      </c>
      <c r="J149" s="5">
        <f t="shared" si="19"/>
        <v>34977</v>
      </c>
      <c r="K149" s="11">
        <f>'underlying numbers'!K149/'underlying numbers'!J149</f>
        <v>0.76900300197272498</v>
      </c>
      <c r="L149" s="11">
        <f>'underlying numbers'!L149/'underlying numbers'!J149</f>
        <v>0.52267936072276056</v>
      </c>
      <c r="M149" s="5">
        <f t="shared" si="19"/>
        <v>34227</v>
      </c>
      <c r="N149" s="11">
        <f>'underlying numbers'!N149/'underlying numbers'!M149</f>
        <v>0.76613962661057056</v>
      </c>
      <c r="O149" s="11">
        <f>'underlying numbers'!O149/'underlying numbers'!M149</f>
        <v>0.52325412685891248</v>
      </c>
      <c r="P149" s="5">
        <f t="shared" si="19"/>
        <v>33454</v>
      </c>
      <c r="Q149" s="11">
        <f>'underlying numbers'!Q149/'underlying numbers'!P149</f>
        <v>0.72837328419322056</v>
      </c>
      <c r="R149" s="11">
        <f>'underlying numbers'!R149/'underlying numbers'!P149</f>
        <v>0.52857656947450216</v>
      </c>
      <c r="S149" s="5">
        <f t="shared" si="19"/>
        <v>36202</v>
      </c>
      <c r="T149" s="11">
        <f>'underlying numbers'!T149/'underlying numbers'!S149</f>
        <v>0.72600959897795703</v>
      </c>
      <c r="U149" s="11">
        <f>'underlying numbers'!U149/'underlying numbers'!S149</f>
        <v>0.52853434560797741</v>
      </c>
      <c r="V149" s="5">
        <f t="shared" si="19"/>
        <v>40009</v>
      </c>
      <c r="W149" s="11">
        <f>'underlying numbers'!W149/'underlying numbers'!V149</f>
        <v>0.81264214575970417</v>
      </c>
      <c r="X149" s="11">
        <f>'underlying numbers'!X149/'underlying numbers'!V149</f>
        <v>0.6230598027243871</v>
      </c>
      <c r="Y149" s="5">
        <f t="shared" si="19"/>
        <v>40523</v>
      </c>
      <c r="Z149" s="11">
        <f>'underlying numbers'!Z149/'underlying numbers'!Y149</f>
        <v>0.85832737179626395</v>
      </c>
      <c r="AA149" s="11">
        <f>'underlying numbers'!AA149/'underlying numbers'!Y149</f>
        <v>0.72092393016805267</v>
      </c>
      <c r="AB149" s="5">
        <f t="shared" si="19"/>
        <v>41888</v>
      </c>
      <c r="AC149" s="11">
        <f>'underlying numbers'!AC149/'underlying numbers'!AB149</f>
        <v>0.88015660127244055</v>
      </c>
      <c r="AD149" s="11">
        <f>'underlying numbers'!AD149/'underlying numbers'!AB149</f>
        <v>0.7662337697574485</v>
      </c>
      <c r="AE149" s="5">
        <f t="shared" si="19"/>
        <v>44138</v>
      </c>
      <c r="AF149" s="11">
        <f>'underlying numbers'!AF149/'underlying numbers'!AE149</f>
        <v>0.88936971308849511</v>
      </c>
      <c r="AG149" s="11">
        <f>'underlying numbers'!AG149/'underlying numbers'!AE149</f>
        <v>0.7814808148420862</v>
      </c>
    </row>
    <row r="150" spans="1:33" x14ac:dyDescent="0.25">
      <c r="A150" t="s">
        <v>306</v>
      </c>
      <c r="B150" t="s">
        <v>307</v>
      </c>
      <c r="C150" t="s">
        <v>308</v>
      </c>
      <c r="D150" s="1">
        <v>1238</v>
      </c>
      <c r="E150" s="11">
        <f>'underlying numbers'!E150/'underlying numbers'!D150</f>
        <v>0.91400000000000015</v>
      </c>
      <c r="F150" s="11">
        <f>'underlying numbers'!F150/'underlying numbers'!D150</f>
        <v>0.75</v>
      </c>
      <c r="G150" s="1">
        <v>1301</v>
      </c>
      <c r="H150" s="11">
        <f>'underlying numbers'!H150/'underlying numbers'!G150</f>
        <v>0.92100000000000004</v>
      </c>
      <c r="I150" s="11">
        <f>'underlying numbers'!I150/'underlying numbers'!G150</f>
        <v>0.78700000000000003</v>
      </c>
      <c r="J150" s="1">
        <v>1200</v>
      </c>
      <c r="K150" s="11">
        <f>'underlying numbers'!K150/'underlying numbers'!J150</f>
        <v>0.90800000000000014</v>
      </c>
      <c r="L150" s="11">
        <f>'underlying numbers'!L150/'underlying numbers'!J150</f>
        <v>0.73799999999999999</v>
      </c>
      <c r="M150" s="1">
        <v>1139</v>
      </c>
      <c r="N150" s="11">
        <f>'underlying numbers'!N150/'underlying numbers'!M150</f>
        <v>0.89200000000000002</v>
      </c>
      <c r="O150" s="11">
        <f>'underlying numbers'!O150/'underlying numbers'!M150</f>
        <v>0.71399999999999997</v>
      </c>
      <c r="P150" s="1">
        <v>1107</v>
      </c>
      <c r="Q150" s="11">
        <f>'underlying numbers'!Q150/'underlying numbers'!P150</f>
        <v>0.90153570000000005</v>
      </c>
      <c r="R150" s="11">
        <f>'underlying numbers'!R150/'underlying numbers'!P150</f>
        <v>0.77326110000000003</v>
      </c>
      <c r="S150" s="1">
        <v>1081</v>
      </c>
      <c r="T150" s="11">
        <f>'underlying numbers'!T150/'underlying numbers'!S150</f>
        <v>0.90009249999999996</v>
      </c>
      <c r="U150" s="11">
        <f>'underlying numbers'!U150/'underlying numbers'!S150</f>
        <v>0.79000919999999997</v>
      </c>
      <c r="V150" s="1">
        <v>1116</v>
      </c>
      <c r="W150" s="11">
        <f>'underlying numbers'!W150/'underlying numbers'!V150</f>
        <v>0.91577059999999999</v>
      </c>
      <c r="X150" s="11">
        <f>'underlying numbers'!X150/'underlying numbers'!V150</f>
        <v>0.79121859999999999</v>
      </c>
      <c r="Y150" s="1">
        <v>1142</v>
      </c>
      <c r="Z150" s="11">
        <f>'underlying numbers'!Z150/'underlying numbers'!Y150</f>
        <v>0.93520139999999996</v>
      </c>
      <c r="AA150" s="11">
        <f>'underlying numbers'!AA150/'underlying numbers'!Y150</f>
        <v>0.81173379999999995</v>
      </c>
      <c r="AB150" s="1">
        <v>1179</v>
      </c>
      <c r="AC150" s="11">
        <f>'underlying numbers'!AC150/'underlying numbers'!AB150</f>
        <v>0.93638679999999996</v>
      </c>
      <c r="AD150" s="11">
        <f>'underlying numbers'!AD150/'underlying numbers'!AB150</f>
        <v>0.76505509999999999</v>
      </c>
      <c r="AE150" s="1">
        <v>1158</v>
      </c>
      <c r="AF150" s="11">
        <f>'underlying numbers'!AF150/'underlying numbers'!AE150</f>
        <v>0.92573400000000006</v>
      </c>
      <c r="AG150" s="11">
        <f>'underlying numbers'!AG150/'underlying numbers'!AE150</f>
        <v>0.79447329999999994</v>
      </c>
    </row>
    <row r="151" spans="1:33" x14ac:dyDescent="0.25">
      <c r="A151" t="s">
        <v>309</v>
      </c>
      <c r="B151" t="s">
        <v>310</v>
      </c>
      <c r="C151" t="s">
        <v>308</v>
      </c>
      <c r="D151" s="1">
        <v>3238</v>
      </c>
      <c r="E151" s="11">
        <f>'underlying numbers'!E151/'underlying numbers'!D151</f>
        <v>0.90200000000000002</v>
      </c>
      <c r="F151" s="11">
        <f>'underlying numbers'!F151/'underlying numbers'!D151</f>
        <v>0.71199999999999986</v>
      </c>
      <c r="G151" s="1">
        <v>2970</v>
      </c>
      <c r="H151" s="11">
        <f>'underlying numbers'!H151/'underlying numbers'!G151</f>
        <v>0.91300000000000003</v>
      </c>
      <c r="I151" s="11">
        <f>'underlying numbers'!I151/'underlying numbers'!G151</f>
        <v>0.74299999999999999</v>
      </c>
      <c r="J151" s="1">
        <v>2929</v>
      </c>
      <c r="K151" s="11">
        <f>'underlying numbers'!K151/'underlying numbers'!J151</f>
        <v>0.89700000000000002</v>
      </c>
      <c r="L151" s="11">
        <f>'underlying numbers'!L151/'underlying numbers'!J151</f>
        <v>0.71399999999999997</v>
      </c>
      <c r="M151" s="1">
        <v>2800</v>
      </c>
      <c r="N151" s="11">
        <f>'underlying numbers'!N151/'underlying numbers'!M151</f>
        <v>0.86399999999999999</v>
      </c>
      <c r="O151" s="11">
        <f>'underlying numbers'!O151/'underlying numbers'!M151</f>
        <v>0.7</v>
      </c>
      <c r="P151" s="1">
        <v>2816</v>
      </c>
      <c r="Q151" s="11">
        <f>'underlying numbers'!Q151/'underlying numbers'!P151</f>
        <v>0.85866480000000001</v>
      </c>
      <c r="R151" s="11">
        <f>'underlying numbers'!R151/'underlying numbers'!P151</f>
        <v>0.67436080000000009</v>
      </c>
      <c r="S151" s="1">
        <v>2860</v>
      </c>
      <c r="T151" s="11">
        <f>'underlying numbers'!T151/'underlying numbers'!S151</f>
        <v>0.83811189999999991</v>
      </c>
      <c r="U151" s="11">
        <f>'underlying numbers'!U151/'underlying numbers'!S151</f>
        <v>0.64615390000000006</v>
      </c>
      <c r="V151" s="1">
        <v>2727</v>
      </c>
      <c r="W151" s="11">
        <f>'underlying numbers'!W151/'underlying numbers'!V151</f>
        <v>0.91712500000000019</v>
      </c>
      <c r="X151" s="11">
        <f>'underlying numbers'!X151/'underlying numbers'!V151</f>
        <v>0.78804550000000007</v>
      </c>
      <c r="Y151" s="1">
        <v>2863</v>
      </c>
      <c r="Z151" s="11">
        <f>'underlying numbers'!Z151/'underlying numbers'!Y151</f>
        <v>0.93258819999999998</v>
      </c>
      <c r="AA151" s="11">
        <f>'underlying numbers'!AA151/'underlying numbers'!Y151</f>
        <v>0.85539640000000006</v>
      </c>
      <c r="AB151" s="1">
        <v>2917</v>
      </c>
      <c r="AC151" s="11">
        <f>'underlying numbers'!AC151/'underlying numbers'!AB151</f>
        <v>0.9396641</v>
      </c>
      <c r="AD151" s="11">
        <f>'underlying numbers'!AD151/'underlying numbers'!AB151</f>
        <v>0.89132679999999997</v>
      </c>
      <c r="AE151" s="1">
        <v>2986</v>
      </c>
      <c r="AF151" s="11">
        <f>'underlying numbers'!AF151/'underlying numbers'!AE151</f>
        <v>0.93503010000000009</v>
      </c>
      <c r="AG151" s="11">
        <f>'underlying numbers'!AG151/'underlying numbers'!AE151</f>
        <v>0.89484260000000004</v>
      </c>
    </row>
    <row r="152" spans="1:33" x14ac:dyDescent="0.25">
      <c r="A152" t="s">
        <v>311</v>
      </c>
      <c r="B152" t="s">
        <v>312</v>
      </c>
      <c r="C152" t="s">
        <v>308</v>
      </c>
      <c r="D152" s="1">
        <v>2650</v>
      </c>
      <c r="E152" s="11">
        <f>'underlying numbers'!E152/'underlying numbers'!D152</f>
        <v>0.97399999999999998</v>
      </c>
      <c r="F152" s="11">
        <f>'underlying numbers'!F152/'underlying numbers'!D152</f>
        <v>0.86899999999999999</v>
      </c>
      <c r="G152" s="1">
        <v>2420</v>
      </c>
      <c r="H152" s="11">
        <f>'underlying numbers'!H152/'underlying numbers'!G152</f>
        <v>0.9900000000000001</v>
      </c>
      <c r="I152" s="11">
        <f>'underlying numbers'!I152/'underlying numbers'!G152</f>
        <v>0.93800000000000006</v>
      </c>
      <c r="J152" s="1">
        <v>2411</v>
      </c>
      <c r="K152" s="11">
        <f>'underlying numbers'!K152/'underlying numbers'!J152</f>
        <v>0.96499999999999986</v>
      </c>
      <c r="L152" s="11">
        <f>'underlying numbers'!L152/'underlying numbers'!J152</f>
        <v>0.86899999999999999</v>
      </c>
      <c r="M152" s="1">
        <v>2341</v>
      </c>
      <c r="N152" s="11">
        <f>'underlying numbers'!N152/'underlying numbers'!M152</f>
        <v>0.94899999999999995</v>
      </c>
      <c r="O152" s="11">
        <f>'underlying numbers'!O152/'underlying numbers'!M152</f>
        <v>0.85299999999999998</v>
      </c>
      <c r="P152" s="1">
        <v>2316</v>
      </c>
      <c r="Q152" s="11">
        <f>'underlying numbers'!Q152/'underlying numbers'!P152</f>
        <v>0.93998270000000006</v>
      </c>
      <c r="R152" s="11">
        <f>'underlying numbers'!R152/'underlying numbers'!P152</f>
        <v>0.85449050000000004</v>
      </c>
      <c r="S152" s="1">
        <v>2364</v>
      </c>
      <c r="T152" s="11">
        <f>'underlying numbers'!T152/'underlying numbers'!S152</f>
        <v>0.94923859999999993</v>
      </c>
      <c r="U152" s="11">
        <f>'underlying numbers'!U152/'underlying numbers'!S152</f>
        <v>0.76692049999999989</v>
      </c>
      <c r="V152" s="1">
        <v>2402</v>
      </c>
      <c r="W152" s="11">
        <f>'underlying numbers'!W152/'underlying numbers'!V152</f>
        <v>0.96003330000000009</v>
      </c>
      <c r="X152" s="11">
        <f>'underlying numbers'!X152/'underlying numbers'!V152</f>
        <v>0.91507080000000007</v>
      </c>
      <c r="Y152" s="1">
        <v>2561</v>
      </c>
      <c r="Z152" s="11">
        <f>'underlying numbers'!Z152/'underlying numbers'!Y152</f>
        <v>0.96759079999999997</v>
      </c>
      <c r="AA152" s="11">
        <f>'underlying numbers'!AA152/'underlying numbers'!Y152</f>
        <v>0.92971500000000007</v>
      </c>
      <c r="AB152" s="1">
        <v>2550</v>
      </c>
      <c r="AC152" s="11">
        <f>'underlying numbers'!AC152/'underlying numbers'!AB152</f>
        <v>0.9592157</v>
      </c>
      <c r="AD152" s="11">
        <f>'underlying numbers'!AD152/'underlying numbers'!AB152</f>
        <v>0.92745090000000008</v>
      </c>
      <c r="AE152" s="1">
        <v>2782</v>
      </c>
      <c r="AF152" s="11">
        <f>'underlying numbers'!AF152/'underlying numbers'!AE152</f>
        <v>0.96621139999999983</v>
      </c>
      <c r="AG152" s="11">
        <f>'underlying numbers'!AG152/'underlying numbers'!AE152</f>
        <v>0.93386049999999998</v>
      </c>
    </row>
    <row r="153" spans="1:33" x14ac:dyDescent="0.25">
      <c r="A153" t="s">
        <v>313</v>
      </c>
      <c r="B153" t="s">
        <v>314</v>
      </c>
      <c r="C153" t="s">
        <v>308</v>
      </c>
      <c r="D153" s="3">
        <v>5581.5</v>
      </c>
      <c r="E153" s="11">
        <f>'underlying numbers'!E153/'underlying numbers'!D153</f>
        <v>0.91579324554331276</v>
      </c>
      <c r="F153" s="11">
        <f>'underlying numbers'!F153/'underlying numbers'!D153</f>
        <v>0.7789124787243572</v>
      </c>
      <c r="G153" s="1">
        <v>5920</v>
      </c>
      <c r="H153" s="11">
        <f>'underlying numbers'!H153/'underlying numbers'!G153</f>
        <v>0.68040033783783804</v>
      </c>
      <c r="I153" s="11">
        <f>'underlying numbers'!I153/'underlying numbers'!G153</f>
        <v>0.55534527027027003</v>
      </c>
      <c r="J153" s="3">
        <v>5581.5</v>
      </c>
      <c r="K153" s="11">
        <f>'underlying numbers'!K153/'underlying numbers'!J153</f>
        <v>0.90862671324912658</v>
      </c>
      <c r="L153" s="11">
        <f>'underlying numbers'!L153/'underlying numbers'!J153</f>
        <v>0.75651706530502549</v>
      </c>
      <c r="M153" s="3">
        <v>5581.5</v>
      </c>
      <c r="N153" s="11">
        <f>'underlying numbers'!N153/'underlying numbers'!M153</f>
        <v>0.89321866881662637</v>
      </c>
      <c r="O153" s="11">
        <f>'underlying numbers'!O153/'underlying numbers'!M153</f>
        <v>0.76708770043895014</v>
      </c>
      <c r="P153" s="1">
        <v>5467</v>
      </c>
      <c r="Q153" s="11">
        <f>'underlying numbers'!Q153/'underlying numbers'!P153</f>
        <v>0.91567589999999988</v>
      </c>
      <c r="R153" s="11">
        <f>'underlying numbers'!R153/'underlying numbers'!P153</f>
        <v>0.7243461000000001</v>
      </c>
      <c r="S153" s="1">
        <v>5555</v>
      </c>
      <c r="T153" s="11">
        <f>'underlying numbers'!T153/'underlying numbers'!S153</f>
        <v>0.91125109999999998</v>
      </c>
      <c r="U153" s="11">
        <f>'underlying numbers'!U153/'underlying numbers'!S153</f>
        <v>0.74671460000000001</v>
      </c>
      <c r="V153" s="1">
        <v>6052</v>
      </c>
      <c r="W153" s="11">
        <f>'underlying numbers'!W153/'underlying numbers'!V153</f>
        <v>0.91688700000000001</v>
      </c>
      <c r="X153" s="11">
        <f>'underlying numbers'!X153/'underlying numbers'!V153</f>
        <v>0.80832789999999999</v>
      </c>
      <c r="Y153" s="1">
        <v>6078</v>
      </c>
      <c r="Z153" s="11">
        <f>'underlying numbers'!Z153/'underlying numbers'!Y153</f>
        <v>0.9249754</v>
      </c>
      <c r="AA153" s="11">
        <f>'underlying numbers'!AA153/'underlying numbers'!Y153</f>
        <v>0.84962159999999998</v>
      </c>
      <c r="AB153" s="1">
        <v>6143</v>
      </c>
      <c r="AC153" s="11">
        <f>'underlying numbers'!AC153/'underlying numbers'!AB153</f>
        <v>0.92755979999999993</v>
      </c>
      <c r="AD153" s="11">
        <f>'underlying numbers'!AD153/'underlying numbers'!AB153</f>
        <v>0.8639100999999999</v>
      </c>
      <c r="AE153" s="1">
        <v>6347</v>
      </c>
      <c r="AF153" s="11">
        <f>'underlying numbers'!AF153/'underlying numbers'!AE153</f>
        <v>0.94532839999999985</v>
      </c>
      <c r="AG153" s="11">
        <f>'underlying numbers'!AG153/'underlying numbers'!AE153</f>
        <v>0.87521670000000007</v>
      </c>
    </row>
    <row r="154" spans="1:33" x14ac:dyDescent="0.25">
      <c r="A154" t="s">
        <v>315</v>
      </c>
      <c r="B154" t="s">
        <v>316</v>
      </c>
      <c r="C154" t="s">
        <v>308</v>
      </c>
      <c r="D154" s="1">
        <v>3574</v>
      </c>
      <c r="E154" s="11">
        <f>'underlying numbers'!E154/'underlying numbers'!D154</f>
        <v>0.95625825405707898</v>
      </c>
      <c r="F154" s="11">
        <f>'underlying numbers'!F154/'underlying numbers'!D154</f>
        <v>0.82926245103525498</v>
      </c>
      <c r="G154" s="1">
        <v>3496</v>
      </c>
      <c r="H154" s="11">
        <f>'underlying numbers'!H154/'underlying numbers'!G154</f>
        <v>0.95318792906178496</v>
      </c>
      <c r="I154" s="11">
        <f>'underlying numbers'!I154/'underlying numbers'!G154</f>
        <v>0.81927889016018296</v>
      </c>
      <c r="J154" s="1">
        <v>3391</v>
      </c>
      <c r="K154" s="11">
        <f>'underlying numbers'!K154/'underlying numbers'!J154</f>
        <v>0.92943792391624902</v>
      </c>
      <c r="L154" s="11">
        <f>'underlying numbers'!L154/'underlying numbers'!J154</f>
        <v>0.76135181362430004</v>
      </c>
      <c r="M154" s="1">
        <v>3292</v>
      </c>
      <c r="N154" s="11">
        <f>'underlying numbers'!N154/'underlying numbers'!M154</f>
        <v>0.92285267314702302</v>
      </c>
      <c r="O154" s="11">
        <f>'underlying numbers'!O154/'underlying numbers'!M154</f>
        <v>0.77595230862697506</v>
      </c>
      <c r="P154" s="1">
        <v>3237</v>
      </c>
      <c r="Q154" s="11">
        <f>'underlying numbers'!Q154/'underlying numbers'!P154</f>
        <v>0.91813409999999995</v>
      </c>
      <c r="R154" s="11">
        <f>'underlying numbers'!R154/'underlying numbers'!P154</f>
        <v>0.77695400000000003</v>
      </c>
      <c r="S154" s="1">
        <v>3244</v>
      </c>
      <c r="T154" s="11">
        <f>'underlying numbers'!T154/'underlying numbers'!S154</f>
        <v>0.91214550000000005</v>
      </c>
      <c r="U154" s="11">
        <f>'underlying numbers'!U154/'underlying numbers'!S154</f>
        <v>0.7518495999999999</v>
      </c>
      <c r="V154" s="1">
        <v>3397</v>
      </c>
      <c r="W154" s="11">
        <f>'underlying numbers'!W154/'underlying numbers'!V154</f>
        <v>0.92022369999999998</v>
      </c>
      <c r="X154" s="11">
        <f>'underlying numbers'!X154/'underlying numbers'!V154</f>
        <v>0.76714740000000015</v>
      </c>
      <c r="Y154" s="1">
        <v>3385</v>
      </c>
      <c r="Z154" s="11">
        <f>'underlying numbers'!Z154/'underlying numbers'!Y154</f>
        <v>0.91462329999999992</v>
      </c>
      <c r="AA154" s="11">
        <f>'underlying numbers'!AA154/'underlying numbers'!Y154</f>
        <v>0.83574590000000004</v>
      </c>
      <c r="AB154" s="1">
        <v>3555</v>
      </c>
      <c r="AC154" s="11">
        <f>'underlying numbers'!AC154/'underlying numbers'!AB154</f>
        <v>0.92855130000000008</v>
      </c>
      <c r="AD154" s="11">
        <f>'underlying numbers'!AD154/'underlying numbers'!AB154</f>
        <v>0.87398030000000004</v>
      </c>
      <c r="AE154" s="1">
        <v>3634</v>
      </c>
      <c r="AF154" s="11">
        <f>'underlying numbers'!AF154/'underlying numbers'!AE154</f>
        <v>0.93973580000000001</v>
      </c>
      <c r="AG154" s="11">
        <f>'underlying numbers'!AG154/'underlying numbers'!AE154</f>
        <v>0.8723169999999999</v>
      </c>
    </row>
    <row r="155" spans="1:33" s="4" customFormat="1" x14ac:dyDescent="0.25">
      <c r="A155" s="4" t="s">
        <v>453</v>
      </c>
      <c r="B155" s="4" t="s">
        <v>433</v>
      </c>
      <c r="D155" s="5">
        <f>SUM(D150:D154)</f>
        <v>16281.5</v>
      </c>
      <c r="E155" s="11">
        <f>'underlying numbers'!E155/'underlying numbers'!D155</f>
        <v>0.93127015324140905</v>
      </c>
      <c r="F155" s="11">
        <f>'underlying numbers'!F155/'underlying numbers'!D155</f>
        <v>0.78912200964284629</v>
      </c>
      <c r="G155" s="5">
        <f t="shared" ref="G155:AE155" si="20">SUM(G150:G154)</f>
        <v>16107</v>
      </c>
      <c r="H155" s="11">
        <f>'underlying numbers'!H155/'underlying numbers'!G155</f>
        <v>0.8484476314645808</v>
      </c>
      <c r="I155" s="11">
        <f>'underlying numbers'!I155/'underlying numbers'!G155</f>
        <v>0.72343701496243851</v>
      </c>
      <c r="J155" s="5">
        <f t="shared" si="20"/>
        <v>15512.5</v>
      </c>
      <c r="K155" s="11">
        <f>'underlying numbers'!K155/'underlying numbers'!J155</f>
        <v>0.91969392425463337</v>
      </c>
      <c r="L155" s="11">
        <f>'underlying numbers'!L155/'underlying numbers'!J155</f>
        <v>0.765596067687349</v>
      </c>
      <c r="M155" s="5">
        <f t="shared" si="20"/>
        <v>15153.5</v>
      </c>
      <c r="N155" s="11">
        <f>'underlying numbers'!N155/'underlying numbers'!M155</f>
        <v>0.90278338337677777</v>
      </c>
      <c r="O155" s="11">
        <f>'underlying numbers'!O155/'underlying numbers'!M155</f>
        <v>0.76589923120071268</v>
      </c>
      <c r="P155" s="5">
        <f t="shared" si="20"/>
        <v>14943</v>
      </c>
      <c r="Q155" s="11">
        <f>'underlying numbers'!Q155/'underlying numbers'!P155</f>
        <v>0.90818445137522574</v>
      </c>
      <c r="R155" s="11">
        <f>'underlying numbers'!R155/'underlying numbers'!P155</f>
        <v>0.75011713010774272</v>
      </c>
      <c r="S155" s="5">
        <f t="shared" si="20"/>
        <v>15104</v>
      </c>
      <c r="T155" s="11">
        <f>'underlying numbers'!T155/'underlying numbers'!S155</f>
        <v>0.90274099175052969</v>
      </c>
      <c r="U155" s="11">
        <f>'underlying numbers'!U155/'underlying numbers'!S155</f>
        <v>0.73503706743908892</v>
      </c>
      <c r="V155" s="5">
        <f t="shared" si="20"/>
        <v>15694</v>
      </c>
      <c r="W155" s="11">
        <f>'underlying numbers'!W155/'underlying numbers'!V155</f>
        <v>0.92417483650439658</v>
      </c>
      <c r="X155" s="11">
        <f>'underlying numbers'!X155/'underlying numbers'!V155</f>
        <v>0.8110105942589525</v>
      </c>
      <c r="Y155" s="5">
        <f t="shared" si="20"/>
        <v>16029</v>
      </c>
      <c r="Z155" s="11">
        <f>'underlying numbers'!Z155/'underlying numbers'!Y155</f>
        <v>0.93168634387048466</v>
      </c>
      <c r="AA155" s="11">
        <f>'underlying numbers'!AA155/'underlying numbers'!Y155</f>
        <v>0.85782019864620385</v>
      </c>
      <c r="AB155" s="5">
        <f t="shared" si="20"/>
        <v>16344</v>
      </c>
      <c r="AC155" s="11">
        <f>'underlying numbers'!AC155/'underlying numbers'!AB155</f>
        <v>0.93551150115026926</v>
      </c>
      <c r="AD155" s="11">
        <f>'underlying numbers'!AD155/'underlying numbers'!AB155</f>
        <v>0.87377629370411158</v>
      </c>
      <c r="AE155" s="5">
        <f t="shared" si="20"/>
        <v>16907</v>
      </c>
      <c r="AF155" s="11">
        <f>'underlying numbers'!AF155/'underlying numbers'!AE155</f>
        <v>0.94440168080676645</v>
      </c>
      <c r="AG155" s="11">
        <f>'underlying numbers'!AG155/'underlying numbers'!AE155</f>
        <v>0.88217900094043888</v>
      </c>
    </row>
    <row r="156" spans="1:33" x14ac:dyDescent="0.25">
      <c r="A156" t="s">
        <v>317</v>
      </c>
      <c r="B156" t="s">
        <v>318</v>
      </c>
      <c r="C156" t="s">
        <v>319</v>
      </c>
      <c r="D156" s="1">
        <v>2773</v>
      </c>
      <c r="E156" s="11">
        <f>'underlying numbers'!E156/'underlying numbers'!D156</f>
        <v>0.81999999999999984</v>
      </c>
      <c r="F156" s="11">
        <f>'underlying numbers'!F156/'underlying numbers'!D156</f>
        <v>0.56899999999999995</v>
      </c>
      <c r="G156" s="1">
        <v>2728</v>
      </c>
      <c r="H156" s="11">
        <f>'underlying numbers'!H156/'underlying numbers'!G156</f>
        <v>0.82399999999999995</v>
      </c>
      <c r="I156" s="11">
        <f>'underlying numbers'!I156/'underlying numbers'!G156</f>
        <v>0.59599999999999997</v>
      </c>
      <c r="J156" s="1">
        <v>2671</v>
      </c>
      <c r="K156" s="11">
        <f>'underlying numbers'!K156/'underlying numbers'!J156</f>
        <v>0.78800000000000003</v>
      </c>
      <c r="L156" s="11">
        <f>'underlying numbers'!L156/'underlying numbers'!J156</f>
        <v>0.55700000000000005</v>
      </c>
      <c r="M156" s="1">
        <v>2619</v>
      </c>
      <c r="N156" s="11">
        <f>'underlying numbers'!N156/'underlying numbers'!M156</f>
        <v>0.78100000000000003</v>
      </c>
      <c r="O156" s="11">
        <f>'underlying numbers'!O156/'underlying numbers'!M156</f>
        <v>0.58499999999999996</v>
      </c>
      <c r="P156" s="1">
        <v>2644</v>
      </c>
      <c r="Q156" s="11">
        <f>'underlying numbers'!Q156/'underlying numbers'!P156</f>
        <v>0.77987899999999988</v>
      </c>
      <c r="R156" s="11">
        <f>'underlying numbers'!R156/'underlying numbers'!P156</f>
        <v>0.60400910000000008</v>
      </c>
      <c r="S156" s="1">
        <v>2658</v>
      </c>
      <c r="T156" s="11">
        <f>'underlying numbers'!T156/'underlying numbers'!S156</f>
        <v>0.8024831</v>
      </c>
      <c r="U156" s="11">
        <f>'underlying numbers'!U156/'underlying numbers'!S156</f>
        <v>0.62227240000000006</v>
      </c>
      <c r="V156" s="1">
        <v>2816</v>
      </c>
      <c r="W156" s="11">
        <f>'underlying numbers'!W156/'underlying numbers'!V156</f>
        <v>0.84872150000000002</v>
      </c>
      <c r="X156" s="11">
        <f>'underlying numbers'!X156/'underlying numbers'!V156</f>
        <v>0.68821019999999999</v>
      </c>
      <c r="Y156" s="1">
        <v>2774</v>
      </c>
      <c r="Z156" s="11">
        <f>'underlying numbers'!Z156/'underlying numbers'!Y156</f>
        <v>0.8767123</v>
      </c>
      <c r="AA156" s="11">
        <f>'underlying numbers'!AA156/'underlying numbers'!Y156</f>
        <v>0.75775049999999977</v>
      </c>
      <c r="AB156" s="1">
        <v>2912</v>
      </c>
      <c r="AC156" s="11">
        <f>'underlying numbers'!AC156/'underlying numbers'!AB156</f>
        <v>0.88804939999999999</v>
      </c>
      <c r="AD156" s="11">
        <f>'underlying numbers'!AD156/'underlying numbers'!AB156</f>
        <v>0.76820060000000001</v>
      </c>
      <c r="AE156" s="1">
        <v>2959</v>
      </c>
      <c r="AF156" s="11">
        <f>'underlying numbers'!AF156/'underlying numbers'!AE156</f>
        <v>0.9097668000000001</v>
      </c>
      <c r="AG156" s="11">
        <f>'underlying numbers'!AG156/'underlying numbers'!AE156</f>
        <v>0.82020950000000004</v>
      </c>
    </row>
    <row r="157" spans="1:33" x14ac:dyDescent="0.25">
      <c r="A157" t="s">
        <v>320</v>
      </c>
      <c r="B157" t="s">
        <v>321</v>
      </c>
      <c r="C157" t="s">
        <v>319</v>
      </c>
      <c r="D157" s="1">
        <v>6481</v>
      </c>
      <c r="E157" s="11">
        <f>'underlying numbers'!E157/'underlying numbers'!D157</f>
        <v>0.86951442678599</v>
      </c>
      <c r="F157" s="11">
        <f>'underlying numbers'!F157/'underlying numbers'!D157</f>
        <v>0.67942694028699302</v>
      </c>
      <c r="G157" s="1">
        <v>12827</v>
      </c>
      <c r="H157" s="11">
        <f>'underlying numbers'!H157/'underlying numbers'!G157</f>
        <v>0.82864535744913104</v>
      </c>
      <c r="I157" s="11">
        <f>'underlying numbers'!I157/'underlying numbers'!G157</f>
        <v>0.61516161222421495</v>
      </c>
      <c r="J157" s="1">
        <v>10602</v>
      </c>
      <c r="K157" s="11">
        <f>'underlying numbers'!K157/'underlying numbers'!J157</f>
        <v>0.82892095830975299</v>
      </c>
      <c r="L157" s="11">
        <f>'underlying numbers'!L157/'underlying numbers'!J157</f>
        <v>0.66084097340124504</v>
      </c>
      <c r="M157" s="1">
        <v>10501</v>
      </c>
      <c r="N157" s="11">
        <f>'underlying numbers'!N157/'underlying numbers'!M157</f>
        <v>0.77672697838301097</v>
      </c>
      <c r="O157" s="11">
        <f>'underlying numbers'!O157/'underlying numbers'!M157</f>
        <v>0.61509951433196797</v>
      </c>
      <c r="P157" s="1">
        <v>13347</v>
      </c>
      <c r="Q157" s="11">
        <f>'underlying numbers'!Q157/'underlying numbers'!P157</f>
        <v>0.73597060000000003</v>
      </c>
      <c r="R157" s="11">
        <f>'underlying numbers'!R157/'underlying numbers'!P157</f>
        <v>0.616618</v>
      </c>
      <c r="S157" s="1">
        <v>13536</v>
      </c>
      <c r="T157" s="11">
        <f>'underlying numbers'!T157/'underlying numbers'!S157</f>
        <v>0.74519800000000003</v>
      </c>
      <c r="U157" s="11">
        <f>'underlying numbers'!U157/'underlying numbers'!S157</f>
        <v>0.59463650000000001</v>
      </c>
      <c r="V157" s="1">
        <v>13802</v>
      </c>
      <c r="W157" s="11">
        <f>'underlying numbers'!W157/'underlying numbers'!V157</f>
        <v>0.8</v>
      </c>
      <c r="X157" s="11">
        <f>'underlying numbers'!X157/'underlying numbers'!V157</f>
        <v>0.64399999999999991</v>
      </c>
      <c r="Y157" s="1">
        <v>13672</v>
      </c>
      <c r="Z157" s="11">
        <f>'underlying numbers'!Z157/'underlying numbers'!Y157</f>
        <v>0.8320654999999999</v>
      </c>
      <c r="AA157" s="11">
        <f>'underlying numbers'!AA157/'underlying numbers'!Y157</f>
        <v>0.70128729999999995</v>
      </c>
      <c r="AB157" s="1">
        <v>14272</v>
      </c>
      <c r="AC157" s="11">
        <f>'underlying numbers'!AC157/'underlying numbers'!AB157</f>
        <v>0.80640420000000002</v>
      </c>
      <c r="AD157" s="11">
        <f>'underlying numbers'!AD157/'underlying numbers'!AB157</f>
        <v>0.70067260000000009</v>
      </c>
      <c r="AE157" s="1">
        <v>15206</v>
      </c>
      <c r="AF157" s="11">
        <f>'underlying numbers'!AF157/'underlying numbers'!AE157</f>
        <v>0.8280942</v>
      </c>
      <c r="AG157" s="11">
        <f>'underlying numbers'!AG157/'underlying numbers'!AE157</f>
        <v>0.75220310000000001</v>
      </c>
    </row>
    <row r="158" spans="1:33" x14ac:dyDescent="0.25">
      <c r="A158" t="s">
        <v>322</v>
      </c>
      <c r="B158" t="s">
        <v>323</v>
      </c>
      <c r="C158" t="s">
        <v>319</v>
      </c>
      <c r="D158" s="1">
        <v>7159</v>
      </c>
      <c r="E158" s="11">
        <f>'underlying numbers'!E158/'underlying numbers'!D158</f>
        <v>0.94090613214136087</v>
      </c>
      <c r="F158" s="11">
        <f>'underlying numbers'!F158/'underlying numbers'!D158</f>
        <v>0.83444838664617915</v>
      </c>
      <c r="G158" s="1">
        <v>7686</v>
      </c>
      <c r="H158" s="11">
        <f>'underlying numbers'!H158/'underlying numbers'!G158</f>
        <v>0.92864884205048104</v>
      </c>
      <c r="I158" s="11">
        <f>'underlying numbers'!I158/'underlying numbers'!G158</f>
        <v>0.81221129326047403</v>
      </c>
      <c r="J158" s="1">
        <v>8465</v>
      </c>
      <c r="K158" s="11">
        <f>'underlying numbers'!K158/'underlying numbers'!J158</f>
        <v>0.92002327229769598</v>
      </c>
      <c r="L158" s="11">
        <f>'underlying numbers'!L158/'underlying numbers'!J158</f>
        <v>0.80498310691080899</v>
      </c>
      <c r="M158" s="1">
        <v>8159</v>
      </c>
      <c r="N158" s="11">
        <f>'underlying numbers'!N158/'underlying numbers'!M158</f>
        <v>0.89772827552396095</v>
      </c>
      <c r="O158" s="11">
        <f>'underlying numbers'!O158/'underlying numbers'!M158</f>
        <v>0.80913163377864905</v>
      </c>
      <c r="P158" s="1">
        <v>7985</v>
      </c>
      <c r="Q158" s="11">
        <f>'underlying numbers'!Q158/'underlying numbers'!P158</f>
        <v>0.88653720000000003</v>
      </c>
      <c r="R158" s="11">
        <f>'underlying numbers'!R158/'underlying numbers'!P158</f>
        <v>0.79924859999999998</v>
      </c>
      <c r="S158" s="1">
        <v>8088</v>
      </c>
      <c r="T158" s="11">
        <f>'underlying numbers'!T158/'underlying numbers'!S158</f>
        <v>0.89898610000000001</v>
      </c>
      <c r="U158" s="11">
        <f>'underlying numbers'!U158/'underlying numbers'!S158</f>
        <v>0.8152819</v>
      </c>
      <c r="V158" s="1">
        <v>8988</v>
      </c>
      <c r="W158" s="11">
        <f>'underlying numbers'!W158/'underlying numbers'!V158</f>
        <v>0.90364929999999999</v>
      </c>
      <c r="X158" s="11">
        <f>'underlying numbers'!X158/'underlying numbers'!V158</f>
        <v>0.81820210000000004</v>
      </c>
      <c r="Y158" s="1">
        <v>8959</v>
      </c>
      <c r="Z158" s="11">
        <f>'underlying numbers'!Z158/'underlying numbers'!Y158</f>
        <v>0.92956800000000006</v>
      </c>
      <c r="AA158" s="11">
        <f>'underlying numbers'!AA158/'underlying numbers'!Y158</f>
        <v>0.85545260000000001</v>
      </c>
      <c r="AB158" s="1">
        <v>8871</v>
      </c>
      <c r="AC158" s="11">
        <f>'underlying numbers'!AC158/'underlying numbers'!AB158</f>
        <v>0.92819300000000005</v>
      </c>
      <c r="AD158" s="11">
        <f>'underlying numbers'!AD158/'underlying numbers'!AB158</f>
        <v>0.8522151</v>
      </c>
      <c r="AE158" s="1">
        <v>9161</v>
      </c>
      <c r="AF158" s="11">
        <f>'underlying numbers'!AF158/'underlying numbers'!AE158</f>
        <v>0.94061779999999995</v>
      </c>
      <c r="AG158" s="11">
        <f>'underlying numbers'!AG158/'underlying numbers'!AE158</f>
        <v>0.87217549999999999</v>
      </c>
    </row>
    <row r="159" spans="1:33" x14ac:dyDescent="0.25">
      <c r="A159" t="s">
        <v>324</v>
      </c>
      <c r="B159" t="s">
        <v>325</v>
      </c>
      <c r="C159" t="s">
        <v>319</v>
      </c>
      <c r="D159" s="1">
        <v>3585</v>
      </c>
      <c r="E159" s="11">
        <f>'underlying numbers'!E159/'underlying numbers'!D159</f>
        <v>0.91835453277545298</v>
      </c>
      <c r="F159" s="11">
        <f>'underlying numbers'!F159/'underlying numbers'!D159</f>
        <v>0.76413472803347304</v>
      </c>
      <c r="G159" s="1">
        <v>3480</v>
      </c>
      <c r="H159" s="11">
        <f>'underlying numbers'!H159/'underlying numbers'!G159</f>
        <v>0.92107068965517203</v>
      </c>
      <c r="I159" s="11">
        <f>'underlying numbers'!I159/'underlying numbers'!G159</f>
        <v>0.79210603448275896</v>
      </c>
      <c r="J159" s="1">
        <v>3335</v>
      </c>
      <c r="K159" s="11">
        <f>'underlying numbers'!K159/'underlying numbers'!J159</f>
        <v>0.905558020989505</v>
      </c>
      <c r="L159" s="11">
        <f>'underlying numbers'!L159/'underlying numbers'!J159</f>
        <v>0.77657931034482797</v>
      </c>
      <c r="M159" s="1">
        <v>3332</v>
      </c>
      <c r="N159" s="11">
        <f>'underlying numbers'!N159/'underlying numbers'!M159</f>
        <v>0.89620168067226902</v>
      </c>
      <c r="O159" s="11">
        <f>'underlying numbers'!O159/'underlying numbers'!M159</f>
        <v>0.79815846338535401</v>
      </c>
      <c r="P159" s="1">
        <v>3265</v>
      </c>
      <c r="Q159" s="11">
        <f>'underlying numbers'!Q159/'underlying numbers'!P159</f>
        <v>0.88667689999999988</v>
      </c>
      <c r="R159" s="11">
        <f>'underlying numbers'!R159/'underlying numbers'!P159</f>
        <v>0.79081170000000001</v>
      </c>
      <c r="S159" s="1">
        <v>3316</v>
      </c>
      <c r="T159" s="11">
        <f>'underlying numbers'!T159/'underlying numbers'!S159</f>
        <v>0.8998794</v>
      </c>
      <c r="U159" s="11">
        <f>'underlying numbers'!U159/'underlying numbers'!S159</f>
        <v>0.80759960000000008</v>
      </c>
      <c r="V159" s="1">
        <v>3477</v>
      </c>
      <c r="W159" s="11">
        <f>'underlying numbers'!W159/'underlying numbers'!V159</f>
        <v>0.90900000000000014</v>
      </c>
      <c r="X159" s="11">
        <f>'underlying numbers'!X159/'underlying numbers'!V159</f>
        <v>0.82100000000000006</v>
      </c>
      <c r="Y159" s="1">
        <v>3462</v>
      </c>
      <c r="Z159" s="11">
        <f>'underlying numbers'!Z159/'underlying numbers'!Y159</f>
        <v>0.92500000000000016</v>
      </c>
      <c r="AA159" s="11">
        <f>'underlying numbers'!AA159/'underlying numbers'!Y159</f>
        <v>0.84400000000000008</v>
      </c>
      <c r="AB159" s="1">
        <v>3440</v>
      </c>
      <c r="AC159" s="11">
        <f>'underlying numbers'!AC159/'underlying numbers'!AB159</f>
        <v>0.92441860000000009</v>
      </c>
      <c r="AD159" s="11">
        <f>'underlying numbers'!AD159/'underlying numbers'!AB159</f>
        <v>0.83255809999999997</v>
      </c>
      <c r="AE159" s="1">
        <v>3603</v>
      </c>
      <c r="AF159" s="11">
        <f>'underlying numbers'!AF159/'underlying numbers'!AE159</f>
        <v>0.93089090000000008</v>
      </c>
      <c r="AG159" s="11">
        <f>'underlying numbers'!AG159/'underlying numbers'!AE159</f>
        <v>0.83735780000000004</v>
      </c>
    </row>
    <row r="160" spans="1:33" x14ac:dyDescent="0.25">
      <c r="A160" t="s">
        <v>326</v>
      </c>
      <c r="B160" t="s">
        <v>327</v>
      </c>
      <c r="C160" t="s">
        <v>319</v>
      </c>
      <c r="D160" s="1">
        <v>2084</v>
      </c>
      <c r="E160" s="11">
        <f>'underlying numbers'!E160/'underlying numbers'!D160</f>
        <v>0.90200000000000002</v>
      </c>
      <c r="F160" s="11">
        <f>'underlying numbers'!F160/'underlying numbers'!D160</f>
        <v>0.73599999999999999</v>
      </c>
      <c r="G160" s="1">
        <v>2002</v>
      </c>
      <c r="H160" s="11">
        <f>'underlying numbers'!H160/'underlying numbers'!G160</f>
        <v>0.91200000000000003</v>
      </c>
      <c r="I160" s="11">
        <f>'underlying numbers'!I160/'underlying numbers'!G160</f>
        <v>0.749</v>
      </c>
      <c r="J160" s="1">
        <v>1752</v>
      </c>
      <c r="K160" s="11">
        <f>'underlying numbers'!K160/'underlying numbers'!J160</f>
        <v>0.90459817351598204</v>
      </c>
      <c r="L160" s="11">
        <f>'underlying numbers'!L160/'underlying numbers'!J160</f>
        <v>0.76517808219178096</v>
      </c>
      <c r="M160" s="1">
        <v>976</v>
      </c>
      <c r="N160" s="11">
        <f>'underlying numbers'!N160/'underlying numbers'!M160</f>
        <v>0.89400000000000002</v>
      </c>
      <c r="O160" s="11">
        <f>'underlying numbers'!O160/'underlying numbers'!M160</f>
        <v>0.77500000000000002</v>
      </c>
      <c r="P160" s="1">
        <v>1560</v>
      </c>
      <c r="Q160" s="11">
        <f>'underlying numbers'!Q160/'underlying numbers'!P160</f>
        <v>0.88910259999999985</v>
      </c>
      <c r="R160" s="11">
        <f>'underlying numbers'!R160/'underlying numbers'!P160</f>
        <v>0.76410259999999985</v>
      </c>
      <c r="S160" s="1">
        <v>1653</v>
      </c>
      <c r="T160" s="11">
        <f>'underlying numbers'!T160/'underlying numbers'!S160</f>
        <v>0.87779790000000002</v>
      </c>
      <c r="U160" s="11">
        <f>'underlying numbers'!U160/'underlying numbers'!S160</f>
        <v>0.78100429999999987</v>
      </c>
      <c r="V160" s="1">
        <v>1647</v>
      </c>
      <c r="W160" s="11">
        <f>'underlying numbers'!W160/'underlying numbers'!V160</f>
        <v>0.90649670000000004</v>
      </c>
      <c r="X160" s="11">
        <f>'underlying numbers'!X160/'underlying numbers'!V160</f>
        <v>0.77838489999999994</v>
      </c>
      <c r="Y160" s="1">
        <v>1770</v>
      </c>
      <c r="Z160" s="11">
        <f>'underlying numbers'!Z160/'underlying numbers'!Y160</f>
        <v>0.90508480000000002</v>
      </c>
      <c r="AA160" s="11">
        <f>'underlying numbers'!AA160/'underlying numbers'!Y160</f>
        <v>0.82259890000000002</v>
      </c>
      <c r="AB160" s="1">
        <v>1757</v>
      </c>
      <c r="AC160" s="11">
        <f>'underlying numbers'!AC160/'underlying numbers'!AB160</f>
        <v>0.9277177000000002</v>
      </c>
      <c r="AD160" s="11">
        <f>'underlying numbers'!AD160/'underlying numbers'!AB160</f>
        <v>0.82868530000000007</v>
      </c>
      <c r="AE160" s="1">
        <v>1844</v>
      </c>
      <c r="AF160" s="11">
        <f>'underlying numbers'!AF160/'underlying numbers'!AE160</f>
        <v>0.9251627</v>
      </c>
      <c r="AG160" s="11">
        <f>'underlying numbers'!AG160/'underlying numbers'!AE160</f>
        <v>0.85141</v>
      </c>
    </row>
    <row r="161" spans="1:33" s="4" customFormat="1" x14ac:dyDescent="0.25">
      <c r="A161" s="4" t="s">
        <v>457</v>
      </c>
      <c r="B161" s="4" t="s">
        <v>433</v>
      </c>
      <c r="D161" s="5">
        <f>SUM(D156:D160)</f>
        <v>22082</v>
      </c>
      <c r="E161" s="11">
        <f>'underlying numbers'!E161/'underlying numbers'!D161</f>
        <v>0.89743678108866964</v>
      </c>
      <c r="F161" s="11">
        <f>'underlying numbers'!F161/'underlying numbers'!D161</f>
        <v>0.73490924735078333</v>
      </c>
      <c r="G161" s="5">
        <f t="shared" ref="G161:AE161" si="21">SUM(G156:G160)</f>
        <v>28723</v>
      </c>
      <c r="H161" s="11">
        <f>'underlying numbers'!H161/'underlying numbers'!G161</f>
        <v>0.87197197367962953</v>
      </c>
      <c r="I161" s="11">
        <f>'underlying numbers'!I161/'underlying numbers'!G161</f>
        <v>0.69683699474288929</v>
      </c>
      <c r="J161" s="5">
        <f t="shared" si="21"/>
        <v>26825</v>
      </c>
      <c r="K161" s="11">
        <f>'underlying numbers'!K161/'underlying numbers'!J161</f>
        <v>0.86806549860205018</v>
      </c>
      <c r="L161" s="11">
        <f>'underlying numbers'!L161/'underlying numbers'!J161</f>
        <v>0.71719101584342959</v>
      </c>
      <c r="M161" s="5">
        <f t="shared" si="21"/>
        <v>25587</v>
      </c>
      <c r="N161" s="11">
        <f>'underlying numbers'!N161/'underlying numbers'!M161</f>
        <v>0.83577996638918195</v>
      </c>
      <c r="O161" s="11">
        <f>'underlying numbers'!O161/'underlying numbers'!M161</f>
        <v>0.70382788134599572</v>
      </c>
      <c r="P161" s="5">
        <f t="shared" si="21"/>
        <v>28801</v>
      </c>
      <c r="Q161" s="11">
        <f>'underlying numbers'!Q161/'underlying numbers'!P161</f>
        <v>0.80712473006840058</v>
      </c>
      <c r="R161" s="11">
        <f>'underlying numbers'!R161/'underlying numbers'!P161</f>
        <v>0.69383010429846181</v>
      </c>
      <c r="S161" s="5">
        <f t="shared" si="21"/>
        <v>29251</v>
      </c>
      <c r="T161" s="11">
        <f>'underlying numbers'!T161/'underlying numbers'!S161</f>
        <v>0.81795493500051286</v>
      </c>
      <c r="U161" s="11">
        <f>'underlying numbers'!U161/'underlying numbers'!S161</f>
        <v>0.69283101746606945</v>
      </c>
      <c r="V161" s="5">
        <f t="shared" si="21"/>
        <v>30730</v>
      </c>
      <c r="W161" s="11">
        <f>'underlying numbers'!W161/'underlying numbers'!V161</f>
        <v>0.85282111022779039</v>
      </c>
      <c r="X161" s="11">
        <f>'underlying numbers'!X161/'underlying numbers'!V161</f>
        <v>0.72623186880247315</v>
      </c>
      <c r="Y161" s="5">
        <f t="shared" si="21"/>
        <v>30637</v>
      </c>
      <c r="Z161" s="11">
        <f>'underlying numbers'!Z161/'underlying numbers'!Y161</f>
        <v>0.87934031544211233</v>
      </c>
      <c r="AA161" s="11">
        <f>'underlying numbers'!AA161/'underlying numbers'!Y161</f>
        <v>0.77461656653719357</v>
      </c>
      <c r="AB161" s="5">
        <f t="shared" si="21"/>
        <v>31252</v>
      </c>
      <c r="AC161" s="11">
        <f>'underlying numbers'!AC161/'underlying numbers'!AB161</f>
        <v>0.86839244467874055</v>
      </c>
      <c r="AD161" s="11">
        <f>'underlying numbers'!AD161/'underlying numbers'!AB161</f>
        <v>0.77169459818891595</v>
      </c>
      <c r="AE161" s="5">
        <f t="shared" si="21"/>
        <v>32773</v>
      </c>
      <c r="AF161" s="11">
        <f>'underlying numbers'!AF161/'underlying numbers'!AE161</f>
        <v>0.88368473937997738</v>
      </c>
      <c r="AG161" s="11">
        <f>'underlying numbers'!AG161/'underlying numbers'!AE161</f>
        <v>0.80682269545052332</v>
      </c>
    </row>
    <row r="162" spans="1:33" x14ac:dyDescent="0.25">
      <c r="A162" t="s">
        <v>328</v>
      </c>
      <c r="B162" t="s">
        <v>329</v>
      </c>
      <c r="C162" t="s">
        <v>330</v>
      </c>
      <c r="D162" s="1">
        <v>5446</v>
      </c>
      <c r="E162" s="11">
        <f>'underlying numbers'!E162/'underlying numbers'!D162</f>
        <v>0.94624035989717192</v>
      </c>
      <c r="F162" s="11">
        <f>'underlying numbers'!F162/'underlying numbers'!D162</f>
        <v>0.81232757987513804</v>
      </c>
      <c r="G162" s="1">
        <v>6074</v>
      </c>
      <c r="H162" s="11">
        <f>'underlying numbers'!H162/'underlying numbers'!G162</f>
        <v>0.93864076391175499</v>
      </c>
      <c r="I162" s="11">
        <f>'underlying numbers'!I162/'underlying numbers'!G162</f>
        <v>0.81265031280869304</v>
      </c>
      <c r="J162" s="1">
        <v>6327</v>
      </c>
      <c r="K162" s="11">
        <f>'underlying numbers'!K162/'underlying numbers'!J162</f>
        <v>0.91078520625889092</v>
      </c>
      <c r="L162" s="11">
        <f>'underlying numbers'!L162/'underlying numbers'!J162</f>
        <v>0.72668895211000495</v>
      </c>
      <c r="M162" s="1">
        <v>5801</v>
      </c>
      <c r="N162" s="11">
        <f>'underlying numbers'!N162/'underlying numbers'!M162</f>
        <v>0.88938372694363099</v>
      </c>
      <c r="O162" s="11">
        <f>'underlying numbers'!O162/'underlying numbers'!M162</f>
        <v>0.76853749353559697</v>
      </c>
      <c r="P162" s="1">
        <v>5343</v>
      </c>
      <c r="Q162" s="11">
        <f>'underlying numbers'!Q162/'underlying numbers'!P162</f>
        <v>0.86917469999999997</v>
      </c>
      <c r="R162" s="11">
        <f>'underlying numbers'!R162/'underlying numbers'!P162</f>
        <v>0.75313490000000005</v>
      </c>
      <c r="S162" s="1">
        <v>3688</v>
      </c>
      <c r="T162" s="11">
        <f>'underlying numbers'!T162/'underlying numbers'!S162</f>
        <v>0.88937100000000002</v>
      </c>
      <c r="U162" s="11">
        <f>'underlying numbers'!U162/'underlying numbers'!S162</f>
        <v>0.70390459999999999</v>
      </c>
      <c r="V162" s="1">
        <v>5813</v>
      </c>
      <c r="W162" s="11">
        <f>'underlying numbers'!W162/'underlying numbers'!V162</f>
        <v>0.92000690000000007</v>
      </c>
      <c r="X162" s="11">
        <f>'underlying numbers'!X162/'underlying numbers'!V162</f>
        <v>0.8269396</v>
      </c>
      <c r="Y162" s="1">
        <v>6031</v>
      </c>
      <c r="Z162" s="11">
        <f>'underlying numbers'!Z162/'underlying numbers'!Y162</f>
        <v>0.94014259999999994</v>
      </c>
      <c r="AA162" s="11">
        <f>'underlying numbers'!AA162/'underlying numbers'!Y162</f>
        <v>0.88658590000000004</v>
      </c>
      <c r="AB162" s="1">
        <v>6109</v>
      </c>
      <c r="AC162" s="11">
        <f>'underlying numbers'!AC162/'underlying numbers'!AB162</f>
        <v>0.93354069999999989</v>
      </c>
      <c r="AD162" s="11">
        <f>'underlying numbers'!AD162/'underlying numbers'!AB162</f>
        <v>0.87297420000000003</v>
      </c>
      <c r="AE162" s="1">
        <v>6391</v>
      </c>
      <c r="AF162" s="11">
        <f>'underlying numbers'!AF162/'underlying numbers'!AE162</f>
        <v>0.95540599999999998</v>
      </c>
      <c r="AG162" s="11">
        <f>'underlying numbers'!AG162/'underlying numbers'!AE162</f>
        <v>0.90173680000000001</v>
      </c>
    </row>
    <row r="163" spans="1:33" x14ac:dyDescent="0.25">
      <c r="A163" t="s">
        <v>331</v>
      </c>
      <c r="B163" t="s">
        <v>332</v>
      </c>
      <c r="C163" t="s">
        <v>330</v>
      </c>
      <c r="D163" s="1">
        <v>6290</v>
      </c>
      <c r="E163" s="11">
        <f>'underlying numbers'!E163/'underlying numbers'!D163</f>
        <v>0.95909825119236902</v>
      </c>
      <c r="F163" s="11">
        <f>'underlying numbers'!F163/'underlying numbers'!D163</f>
        <v>0.81413036565977803</v>
      </c>
      <c r="G163" s="1">
        <v>7539</v>
      </c>
      <c r="H163" s="11">
        <f>'underlying numbers'!H163/'underlying numbers'!G163</f>
        <v>0.94738705398594003</v>
      </c>
      <c r="I163" s="11">
        <f>'underlying numbers'!I163/'underlying numbers'!G163</f>
        <v>0.82579135163814799</v>
      </c>
      <c r="J163" s="1">
        <v>7364</v>
      </c>
      <c r="K163" s="11">
        <f>'underlying numbers'!K163/'underlying numbers'!J163</f>
        <v>0.93690168386746298</v>
      </c>
      <c r="L163" s="11">
        <f>'underlying numbers'!L163/'underlying numbers'!J163</f>
        <v>0.81469622487778404</v>
      </c>
      <c r="M163" s="1">
        <v>7236</v>
      </c>
      <c r="N163" s="11">
        <f>'underlying numbers'!N163/'underlying numbers'!M163</f>
        <v>0.92448203427307896</v>
      </c>
      <c r="O163" s="11">
        <f>'underlying numbers'!O163/'underlying numbers'!M163</f>
        <v>0.79533637368711996</v>
      </c>
      <c r="P163" s="1">
        <v>6694</v>
      </c>
      <c r="Q163" s="11">
        <f>'underlying numbers'!Q163/'underlying numbers'!P163</f>
        <v>0.90991940000000004</v>
      </c>
      <c r="R163" s="11">
        <f>'underlying numbers'!R163/'underlying numbers'!P163</f>
        <v>0.79294889999999985</v>
      </c>
      <c r="S163" s="1">
        <v>6947</v>
      </c>
      <c r="T163" s="11">
        <f>'underlying numbers'!T163/'underlying numbers'!S163</f>
        <v>0.92629910000000004</v>
      </c>
      <c r="U163" s="11">
        <f>'underlying numbers'!U163/'underlying numbers'!S163</f>
        <v>0.80768680000000004</v>
      </c>
      <c r="V163" s="1">
        <v>7351</v>
      </c>
      <c r="W163" s="11">
        <f>'underlying numbers'!W163/'underlying numbers'!V163</f>
        <v>0.94150450000000008</v>
      </c>
      <c r="X163" s="11">
        <f>'underlying numbers'!X163/'underlying numbers'!V163</f>
        <v>0.84410289999999999</v>
      </c>
      <c r="Y163" s="1">
        <v>7219</v>
      </c>
      <c r="Z163" s="11">
        <f>'underlying numbers'!Z163/'underlying numbers'!Y163</f>
        <v>0.94860789999999995</v>
      </c>
      <c r="AA163" s="11">
        <f>'underlying numbers'!AA163/'underlying numbers'!Y163</f>
        <v>0.87740680000000004</v>
      </c>
      <c r="AB163" s="1">
        <v>7373</v>
      </c>
      <c r="AC163" s="11">
        <f>'underlying numbers'!AC163/'underlying numbers'!AB163</f>
        <v>0.96080290000000002</v>
      </c>
      <c r="AD163" s="11">
        <f>'underlying numbers'!AD163/'underlying numbers'!AB163</f>
        <v>0.92689539999999992</v>
      </c>
      <c r="AE163" s="1">
        <v>7893</v>
      </c>
      <c r="AF163" s="11">
        <f>'underlying numbers'!AF163/'underlying numbers'!AE163</f>
        <v>0.95008239999999999</v>
      </c>
      <c r="AG163" s="11">
        <f>'underlying numbers'!AG163/'underlying numbers'!AE163</f>
        <v>0.91220070000000009</v>
      </c>
    </row>
    <row r="164" spans="1:33" x14ac:dyDescent="0.25">
      <c r="A164" t="s">
        <v>333</v>
      </c>
      <c r="B164" t="s">
        <v>334</v>
      </c>
      <c r="C164" t="s">
        <v>330</v>
      </c>
      <c r="D164" s="1">
        <v>5560</v>
      </c>
      <c r="E164" s="11">
        <f>'underlying numbers'!E164/'underlying numbers'!D164</f>
        <v>0.76854856115107895</v>
      </c>
      <c r="F164" s="11">
        <f>'underlying numbers'!F164/'underlying numbers'!D164</f>
        <v>0.56700395683453197</v>
      </c>
      <c r="G164" s="1">
        <v>5602</v>
      </c>
      <c r="H164" s="11">
        <f>'underlying numbers'!H164/'underlying numbers'!G164</f>
        <v>0.73135915744377</v>
      </c>
      <c r="I164" s="11">
        <f>'underlying numbers'!I164/'underlying numbers'!G164</f>
        <v>0.56640878257765104</v>
      </c>
      <c r="J164" s="1">
        <v>2619</v>
      </c>
      <c r="K164" s="11">
        <f>'underlying numbers'!K164/'underlying numbers'!J164</f>
        <v>0.73699999999999999</v>
      </c>
      <c r="L164" s="11">
        <f>'underlying numbers'!L164/'underlying numbers'!J164</f>
        <v>0.54800000000000004</v>
      </c>
      <c r="M164" s="1">
        <v>5537</v>
      </c>
      <c r="N164" s="11">
        <f>'underlying numbers'!N164/'underlying numbers'!M164</f>
        <v>0.72046631750045198</v>
      </c>
      <c r="O164" s="11">
        <f>'underlying numbers'!O164/'underlying numbers'!M164</f>
        <v>0.56426855698031397</v>
      </c>
      <c r="P164" s="1">
        <v>5937</v>
      </c>
      <c r="Q164" s="11">
        <f>'underlying numbers'!Q164/'underlying numbers'!P164</f>
        <v>0.73521979999999998</v>
      </c>
      <c r="R164" s="11">
        <f>'underlying numbers'!R164/'underlying numbers'!P164</f>
        <v>0.55937340000000002</v>
      </c>
      <c r="S164" s="1">
        <v>6111</v>
      </c>
      <c r="T164" s="11">
        <f>'underlying numbers'!T164/'underlying numbers'!S164</f>
        <v>0.7674685</v>
      </c>
      <c r="U164" s="11">
        <f>'underlying numbers'!U164/'underlying numbers'!S164</f>
        <v>0.58468330000000002</v>
      </c>
      <c r="V164" s="1">
        <v>5879</v>
      </c>
      <c r="W164" s="11">
        <f>'underlying numbers'!W164/'underlying numbers'!V164</f>
        <v>0.83432559999999989</v>
      </c>
      <c r="X164" s="11">
        <f>'underlying numbers'!X164/'underlying numbers'!V164</f>
        <v>0.70403130000000003</v>
      </c>
      <c r="Y164" s="1">
        <v>5943</v>
      </c>
      <c r="Z164" s="11">
        <f>'underlying numbers'!Z164/'underlying numbers'!Y164</f>
        <v>0.84485949999999999</v>
      </c>
      <c r="AA164" s="11">
        <f>'underlying numbers'!AA164/'underlying numbers'!Y164</f>
        <v>0.76459700000000008</v>
      </c>
      <c r="AB164" s="1">
        <v>5970</v>
      </c>
      <c r="AC164" s="11">
        <f>'underlying numbers'!AC164/'underlying numbers'!AB164</f>
        <v>0.94757120000000017</v>
      </c>
      <c r="AD164" s="11">
        <f>'underlying numbers'!AD164/'underlying numbers'!AB164</f>
        <v>0.85376879999999999</v>
      </c>
      <c r="AE164" s="1">
        <v>6303</v>
      </c>
      <c r="AF164" s="11">
        <f>'underlying numbers'!AF164/'underlying numbers'!AE164</f>
        <v>0.92908130000000011</v>
      </c>
      <c r="AG164" s="11">
        <f>'underlying numbers'!AG164/'underlying numbers'!AE164</f>
        <v>0.87593209999999999</v>
      </c>
    </row>
    <row r="165" spans="1:33" x14ac:dyDescent="0.25">
      <c r="A165" t="s">
        <v>335</v>
      </c>
      <c r="B165" t="s">
        <v>336</v>
      </c>
      <c r="C165" t="s">
        <v>330</v>
      </c>
      <c r="D165" s="3">
        <v>5197</v>
      </c>
      <c r="E165" s="11">
        <f>'underlying numbers'!E165/'underlying numbers'!D165</f>
        <v>0.90667692899749852</v>
      </c>
      <c r="F165" s="11">
        <f>'underlying numbers'!F165/'underlying numbers'!D165</f>
        <v>0.75966903983067158</v>
      </c>
      <c r="G165" s="1">
        <v>4373</v>
      </c>
      <c r="H165" s="11">
        <f>'underlying numbers'!H165/'underlying numbers'!G165</f>
        <v>0.91011845415046899</v>
      </c>
      <c r="I165" s="11">
        <f>'underlying numbers'!I165/'underlying numbers'!G165</f>
        <v>0.70640269837640102</v>
      </c>
      <c r="J165" s="3">
        <v>5197</v>
      </c>
      <c r="K165" s="11">
        <f>'underlying numbers'!K165/'underlying numbers'!J165</f>
        <v>0.89263036367134885</v>
      </c>
      <c r="L165" s="11">
        <f>'underlying numbers'!L165/'underlying numbers'!J165</f>
        <v>0.7413892630363671</v>
      </c>
      <c r="M165" s="3">
        <v>5197</v>
      </c>
      <c r="N165" s="11">
        <f>'underlying numbers'!N165/'underlying numbers'!M165</f>
        <v>0.88397152203194151</v>
      </c>
      <c r="O165" s="11">
        <f>'underlying numbers'!O165/'underlying numbers'!M165</f>
        <v>0.73273042139695976</v>
      </c>
      <c r="P165" s="1">
        <v>4646</v>
      </c>
      <c r="Q165" s="11">
        <f>'underlying numbers'!Q165/'underlying numbers'!P165</f>
        <v>0.86741279999999998</v>
      </c>
      <c r="R165" s="11">
        <f>'underlying numbers'!R165/'underlying numbers'!P165</f>
        <v>0.68080070000000004</v>
      </c>
      <c r="S165" s="1">
        <v>4976</v>
      </c>
      <c r="T165" s="11">
        <f>'underlying numbers'!T165/'underlying numbers'!S165</f>
        <v>0.88102900000000006</v>
      </c>
      <c r="U165" s="11">
        <f>'underlying numbers'!U165/'underlying numbers'!S165</f>
        <v>0.67443730000000002</v>
      </c>
      <c r="V165" s="1">
        <v>5232</v>
      </c>
      <c r="W165" s="11">
        <f>'underlying numbers'!W165/'underlying numbers'!V165</f>
        <v>0.89392199999999999</v>
      </c>
      <c r="X165" s="11">
        <f>'underlying numbers'!X165/'underlying numbers'!V165</f>
        <v>0.71196490000000001</v>
      </c>
      <c r="Y165" s="1">
        <v>5234</v>
      </c>
      <c r="Z165" s="11">
        <f>'underlying numbers'!Z165/'underlying numbers'!Y165</f>
        <v>0.90924719999999992</v>
      </c>
      <c r="AA165" s="11">
        <f>'underlying numbers'!AA165/'underlying numbers'!Y165</f>
        <v>0.79633170000000009</v>
      </c>
      <c r="AB165" s="1">
        <v>5430</v>
      </c>
      <c r="AC165" s="11">
        <f>'underlying numbers'!AC165/'underlying numbers'!AB165</f>
        <v>0.91012890000000002</v>
      </c>
      <c r="AD165" s="11">
        <f>'underlying numbers'!AD165/'underlying numbers'!AB165</f>
        <v>0.83407000000000009</v>
      </c>
      <c r="AE165" s="1">
        <v>5843</v>
      </c>
      <c r="AF165" s="11">
        <f>'underlying numbers'!AF165/'underlying numbers'!AE165</f>
        <v>0.91425639999999997</v>
      </c>
      <c r="AG165" s="11">
        <f>'underlying numbers'!AG165/'underlying numbers'!AE165</f>
        <v>0.84562720000000002</v>
      </c>
    </row>
    <row r="166" spans="1:33" s="4" customFormat="1" x14ac:dyDescent="0.25">
      <c r="A166" s="4" t="s">
        <v>458</v>
      </c>
      <c r="B166" s="4" t="s">
        <v>433</v>
      </c>
      <c r="D166" s="5">
        <f t="shared" ref="D166:AE166" si="22">SUM(D162:D165)</f>
        <v>22493</v>
      </c>
      <c r="E166" s="11">
        <f>'underlying numbers'!E166/'underlying numbers'!D166</f>
        <v>0.89677157337838431</v>
      </c>
      <c r="F166" s="11">
        <f>'underlying numbers'!F166/'underlying numbers'!D166</f>
        <v>0.74002391855243865</v>
      </c>
      <c r="G166" s="5">
        <f t="shared" si="22"/>
        <v>23588</v>
      </c>
      <c r="H166" s="11">
        <f>'underlying numbers'!H166/'underlying numbers'!G166</f>
        <v>0.88692034085128046</v>
      </c>
      <c r="I166" s="11">
        <f>'underlying numbers'!I166/'underlying numbers'!G166</f>
        <v>0.73867220620654583</v>
      </c>
      <c r="J166" s="5">
        <f t="shared" si="22"/>
        <v>21507</v>
      </c>
      <c r="K166" s="11">
        <f>'underlying numbers'!K166/'underlying numbers'!J166</f>
        <v>0.89417794206537404</v>
      </c>
      <c r="L166" s="11">
        <f>'underlying numbers'!L166/'underlying numbers'!J166</f>
        <v>0.73861514855628407</v>
      </c>
      <c r="M166" s="5">
        <f t="shared" si="22"/>
        <v>23771</v>
      </c>
      <c r="N166" s="11">
        <f>'underlying numbers'!N166/'underlying numbers'!M166</f>
        <v>0.85953847124647698</v>
      </c>
      <c r="O166" s="11">
        <f>'underlying numbers'!O166/'underlying numbers'!M166</f>
        <v>0.72128623112195511</v>
      </c>
      <c r="P166" s="5">
        <f t="shared" si="22"/>
        <v>22620</v>
      </c>
      <c r="Q166" s="11">
        <f>'underlying numbers'!Q166/'underlying numbers'!P166</f>
        <v>0.84571179076480996</v>
      </c>
      <c r="R166" s="11">
        <f>'underlying numbers'!R166/'underlying numbers'!P166</f>
        <v>0.69920422790893011</v>
      </c>
      <c r="S166" s="5">
        <f t="shared" si="22"/>
        <v>21722</v>
      </c>
      <c r="T166" s="11">
        <f>'underlying numbers'!T166/'underlying numbers'!S166</f>
        <v>0.86497561933523637</v>
      </c>
      <c r="U166" s="11">
        <f>'underlying numbers'!U166/'underlying numbers'!S166</f>
        <v>0.69680508311849731</v>
      </c>
      <c r="V166" s="5">
        <f t="shared" si="22"/>
        <v>24275</v>
      </c>
      <c r="W166" s="11">
        <f>'underlying numbers'!W166/'underlying numbers'!V166</f>
        <v>0.90014417283625137</v>
      </c>
      <c r="X166" s="11">
        <f>'underlying numbers'!X166/'underlying numbers'!V166</f>
        <v>0.77759014138825955</v>
      </c>
      <c r="Y166" s="5">
        <f t="shared" si="22"/>
        <v>24427</v>
      </c>
      <c r="Z166" s="11">
        <f>'underlying numbers'!Z166/'underlying numbers'!Y166</f>
        <v>0.9128423590289434</v>
      </c>
      <c r="AA166" s="11">
        <f>'underlying numbers'!AA166/'underlying numbers'!Y166</f>
        <v>0.83485484672288868</v>
      </c>
      <c r="AB166" s="5">
        <f t="shared" si="22"/>
        <v>24882</v>
      </c>
      <c r="AC166" s="11">
        <f>'underlying numbers'!AC166/'underlying numbers'!AB166</f>
        <v>0.93987621208102246</v>
      </c>
      <c r="AD166" s="11">
        <f>'underlying numbers'!AD166/'underlying numbers'!AB166</f>
        <v>0.87585399115826712</v>
      </c>
      <c r="AE166" s="5">
        <f t="shared" si="22"/>
        <v>26430</v>
      </c>
      <c r="AF166" s="11">
        <f>'underlying numbers'!AF166/'underlying numbers'!AE166</f>
        <v>0.93844115430571318</v>
      </c>
      <c r="AG166" s="11">
        <f>'underlying numbers'!AG166/'underlying numbers'!AE166</f>
        <v>0.88630343434733261</v>
      </c>
    </row>
    <row r="167" spans="1:33" x14ac:dyDescent="0.25">
      <c r="A167" t="s">
        <v>337</v>
      </c>
      <c r="B167" t="s">
        <v>338</v>
      </c>
      <c r="C167" t="s">
        <v>339</v>
      </c>
      <c r="D167" s="1">
        <v>1762</v>
      </c>
      <c r="E167" s="11">
        <f>'underlying numbers'!E167/'underlying numbers'!D167</f>
        <v>0.95299999999999996</v>
      </c>
      <c r="F167" s="11">
        <f>'underlying numbers'!F167/'underlying numbers'!D167</f>
        <v>0.84</v>
      </c>
      <c r="G167" s="1">
        <v>1978</v>
      </c>
      <c r="H167" s="11">
        <f>'underlying numbers'!H167/'underlying numbers'!G167</f>
        <v>0.94699999999999995</v>
      </c>
      <c r="I167" s="11">
        <f>'underlying numbers'!I167/'underlying numbers'!G167</f>
        <v>0.81</v>
      </c>
      <c r="J167" s="1">
        <v>2006</v>
      </c>
      <c r="K167" s="11">
        <f>'underlying numbers'!K167/'underlying numbers'!J167</f>
        <v>0.93100000000000005</v>
      </c>
      <c r="L167" s="11">
        <f>'underlying numbers'!L167/'underlying numbers'!J167</f>
        <v>0.76500000000000001</v>
      </c>
      <c r="M167" s="1">
        <v>1931</v>
      </c>
      <c r="N167" s="11">
        <f>'underlying numbers'!N167/'underlying numbers'!M167</f>
        <v>0.90900000000000003</v>
      </c>
      <c r="O167" s="11">
        <f>'underlying numbers'!O167/'underlying numbers'!M167</f>
        <v>0.77600000000000002</v>
      </c>
      <c r="P167" s="1">
        <v>1909</v>
      </c>
      <c r="Q167" s="11">
        <f>'underlying numbers'!Q167/'underlying numbers'!P167</f>
        <v>0.90466220000000008</v>
      </c>
      <c r="R167" s="11">
        <f>'underlying numbers'!R167/'underlying numbers'!P167</f>
        <v>0.74122580000000005</v>
      </c>
      <c r="S167" s="1">
        <v>1986</v>
      </c>
      <c r="T167" s="11">
        <f>'underlying numbers'!T167/'underlying numbers'!S167</f>
        <v>0.91238669999999999</v>
      </c>
      <c r="U167" s="11">
        <f>'underlying numbers'!U167/'underlying numbers'!S167</f>
        <v>0.76132929999999999</v>
      </c>
      <c r="V167" s="1">
        <v>2085</v>
      </c>
      <c r="W167" s="11">
        <f>'underlying numbers'!W167/'underlying numbers'!V167</f>
        <v>0.90551559999999998</v>
      </c>
      <c r="X167" s="11">
        <f>'underlying numbers'!X167/'underlying numbers'!V167</f>
        <v>0.78273380000000004</v>
      </c>
      <c r="Y167" s="1">
        <v>2194</v>
      </c>
      <c r="Z167" s="11">
        <f>'underlying numbers'!Z167/'underlying numbers'!Y167</f>
        <v>0.92525069999999998</v>
      </c>
      <c r="AA167" s="11">
        <f>'underlying numbers'!AA167/'underlying numbers'!Y167</f>
        <v>0.82497719999999997</v>
      </c>
      <c r="AB167" s="1">
        <v>2260</v>
      </c>
      <c r="AC167" s="11">
        <f>'underlying numbers'!AC167/'underlying numbers'!AB167</f>
        <v>0.93805310000000008</v>
      </c>
      <c r="AD167" s="11">
        <f>'underlying numbers'!AD167/'underlying numbers'!AB167</f>
        <v>0.83849560000000001</v>
      </c>
      <c r="AE167" s="1">
        <v>2591</v>
      </c>
      <c r="AF167" s="11">
        <f>'underlying numbers'!AF167/'underlying numbers'!AE167</f>
        <v>0.89733699999999983</v>
      </c>
      <c r="AG167" s="11">
        <f>'underlying numbers'!AG167/'underlying numbers'!AE167</f>
        <v>0.83751450000000016</v>
      </c>
    </row>
    <row r="168" spans="1:33" x14ac:dyDescent="0.25">
      <c r="A168" t="s">
        <v>340</v>
      </c>
      <c r="B168" t="s">
        <v>341</v>
      </c>
      <c r="C168" t="s">
        <v>339</v>
      </c>
      <c r="D168" s="1">
        <v>2543</v>
      </c>
      <c r="E168" s="11">
        <f>'underlying numbers'!E168/'underlying numbers'!D168</f>
        <v>0.95299999999999996</v>
      </c>
      <c r="F168" s="11">
        <f>'underlying numbers'!F168/'underlying numbers'!D168</f>
        <v>0.84499999999999997</v>
      </c>
      <c r="G168" s="1">
        <v>2555</v>
      </c>
      <c r="H168" s="11">
        <f>'underlying numbers'!H168/'underlying numbers'!G168</f>
        <v>0.93300000000000005</v>
      </c>
      <c r="I168" s="11">
        <f>'underlying numbers'!I168/'underlying numbers'!G168</f>
        <v>0.83799999999999986</v>
      </c>
      <c r="J168" s="1">
        <v>2511</v>
      </c>
      <c r="K168" s="11">
        <f>'underlying numbers'!K168/'underlying numbers'!J168</f>
        <v>0.91200000000000003</v>
      </c>
      <c r="L168" s="11">
        <f>'underlying numbers'!L168/'underlying numbers'!J168</f>
        <v>0.78700000000000003</v>
      </c>
      <c r="M168" s="1">
        <v>2373</v>
      </c>
      <c r="N168" s="11">
        <f>'underlying numbers'!N168/'underlying numbers'!M168</f>
        <v>0.90700000000000003</v>
      </c>
      <c r="O168" s="11">
        <f>'underlying numbers'!O168/'underlying numbers'!M168</f>
        <v>0.79900000000000004</v>
      </c>
      <c r="P168" s="1">
        <v>2451</v>
      </c>
      <c r="Q168" s="11">
        <f>'underlying numbers'!Q168/'underlying numbers'!P168</f>
        <v>0.90820080000000014</v>
      </c>
      <c r="R168" s="11">
        <f>'underlying numbers'!R168/'underlying numbers'!P168</f>
        <v>0.82292950000000009</v>
      </c>
      <c r="S168" s="1">
        <v>2494</v>
      </c>
      <c r="T168" s="11">
        <f>'underlying numbers'!T168/'underlying numbers'!S168</f>
        <v>0.90497190000000005</v>
      </c>
      <c r="U168" s="11">
        <f>'underlying numbers'!U168/'underlying numbers'!S168</f>
        <v>0.82798720000000003</v>
      </c>
      <c r="V168" s="1">
        <v>2631</v>
      </c>
      <c r="W168" s="11">
        <f>'underlying numbers'!W168/'underlying numbers'!V168</f>
        <v>0.90649950000000001</v>
      </c>
      <c r="X168" s="11">
        <f>'underlying numbers'!X168/'underlying numbers'!V168</f>
        <v>0.83010260000000002</v>
      </c>
      <c r="Y168" s="1">
        <v>2671</v>
      </c>
      <c r="Z168" s="11">
        <f>'underlying numbers'!Z168/'underlying numbers'!Y168</f>
        <v>0.92736799999999986</v>
      </c>
      <c r="AA168" s="11">
        <f>'underlying numbers'!AA168/'underlying numbers'!Y168</f>
        <v>0.87046049999999997</v>
      </c>
      <c r="AB168" s="1">
        <v>2883</v>
      </c>
      <c r="AC168" s="11">
        <f>'underlying numbers'!AC168/'underlying numbers'!AB168</f>
        <v>0.93721819999999989</v>
      </c>
      <c r="AD168" s="11">
        <f>'underlying numbers'!AD168/'underlying numbers'!AB168</f>
        <v>0.86680539999999995</v>
      </c>
      <c r="AE168" s="1">
        <v>2990</v>
      </c>
      <c r="AF168" s="11">
        <f>'underlying numbers'!AF168/'underlying numbers'!AE168</f>
        <v>0.94247490000000012</v>
      </c>
      <c r="AG168" s="11">
        <f>'underlying numbers'!AG168/'underlying numbers'!AE168</f>
        <v>0.89799330000000011</v>
      </c>
    </row>
    <row r="169" spans="1:33" x14ac:dyDescent="0.25">
      <c r="A169" t="s">
        <v>342</v>
      </c>
      <c r="B169" t="s">
        <v>343</v>
      </c>
      <c r="C169" t="s">
        <v>339</v>
      </c>
      <c r="D169" s="1">
        <v>15296</v>
      </c>
      <c r="E169" s="11">
        <f>'underlying numbers'!E169/'underlying numbers'!D169</f>
        <v>0.91927824267782399</v>
      </c>
      <c r="F169" s="11">
        <f>'underlying numbers'!F169/'underlying numbers'!D169</f>
        <v>0.77672404550209195</v>
      </c>
      <c r="G169" s="1">
        <v>13684</v>
      </c>
      <c r="H169" s="11">
        <f>'underlying numbers'!H169/'underlying numbers'!G169</f>
        <v>0.93155130078924309</v>
      </c>
      <c r="I169" s="11">
        <f>'underlying numbers'!I169/'underlying numbers'!G169</f>
        <v>0.80991471791873704</v>
      </c>
      <c r="J169" s="1">
        <v>14786</v>
      </c>
      <c r="K169" s="11">
        <f>'underlying numbers'!K169/'underlying numbers'!J169</f>
        <v>0.908486338428243</v>
      </c>
      <c r="L169" s="11">
        <f>'underlying numbers'!L169/'underlying numbers'!J169</f>
        <v>0.76490078452590304</v>
      </c>
      <c r="M169" s="1">
        <v>14122</v>
      </c>
      <c r="N169" s="11">
        <f>'underlying numbers'!N169/'underlying numbers'!M169</f>
        <v>0.89054963886135097</v>
      </c>
      <c r="O169" s="11">
        <f>'underlying numbers'!O169/'underlying numbers'!M169</f>
        <v>0.78760055232969783</v>
      </c>
      <c r="P169" s="1">
        <v>12247</v>
      </c>
      <c r="Q169" s="11">
        <f>'underlying numbers'!Q169/'underlying numbers'!P169</f>
        <v>0.87278520000000015</v>
      </c>
      <c r="R169" s="11">
        <f>'underlying numbers'!R169/'underlying numbers'!P169</f>
        <v>0.77790480000000006</v>
      </c>
      <c r="S169" s="1">
        <v>13661</v>
      </c>
      <c r="T169" s="11">
        <f>'underlying numbers'!T169/'underlying numbers'!S169</f>
        <v>0.89312639999999999</v>
      </c>
      <c r="U169" s="11">
        <f>'underlying numbers'!U169/'underlying numbers'!S169</f>
        <v>0.79730619999999996</v>
      </c>
      <c r="V169" s="1">
        <v>14771</v>
      </c>
      <c r="W169" s="11">
        <f>'underlying numbers'!W169/'underlying numbers'!V169</f>
        <v>0.89600000000000013</v>
      </c>
      <c r="X169" s="11">
        <f>'underlying numbers'!X169/'underlying numbers'!V169</f>
        <v>0.82499999999999996</v>
      </c>
      <c r="Y169" s="1">
        <v>14715</v>
      </c>
      <c r="Z169" s="11">
        <f>'underlying numbers'!Z169/'underlying numbers'!Y169</f>
        <v>0.92500000000000004</v>
      </c>
      <c r="AA169" s="11">
        <f>'underlying numbers'!AA169/'underlying numbers'!Y169</f>
        <v>0.8680000000000001</v>
      </c>
      <c r="AB169" s="1">
        <v>14676</v>
      </c>
      <c r="AC169" s="11">
        <f>'underlying numbers'!AC169/'underlying numbers'!AB169</f>
        <v>0.92845460000000002</v>
      </c>
      <c r="AD169" s="11">
        <f>'underlying numbers'!AD169/'underlying numbers'!AB169</f>
        <v>0.86603980000000014</v>
      </c>
      <c r="AE169" s="1">
        <v>15375</v>
      </c>
      <c r="AF169" s="11">
        <f>'underlying numbers'!AF169/'underlying numbers'!AE169</f>
        <v>0.92253660000000004</v>
      </c>
      <c r="AG169" s="11">
        <f>'underlying numbers'!AG169/'underlying numbers'!AE169</f>
        <v>0.88448780000000005</v>
      </c>
    </row>
    <row r="170" spans="1:33" x14ac:dyDescent="0.25">
      <c r="A170" t="s">
        <v>344</v>
      </c>
      <c r="B170" t="s">
        <v>345</v>
      </c>
      <c r="C170" t="s">
        <v>339</v>
      </c>
      <c r="D170" s="1">
        <v>3636</v>
      </c>
      <c r="E170" s="11">
        <f>'underlying numbers'!E170/'underlying numbers'!D170</f>
        <v>0.93408168316831697</v>
      </c>
      <c r="F170" s="11">
        <f>'underlying numbers'!F170/'underlying numbers'!D170</f>
        <v>0.77581490649064899</v>
      </c>
      <c r="G170" s="1">
        <v>3747</v>
      </c>
      <c r="H170" s="11">
        <f>'underlying numbers'!H170/'underlying numbers'!G170</f>
        <v>0.906708566853483</v>
      </c>
      <c r="I170" s="11">
        <f>'underlying numbers'!I170/'underlying numbers'!G170</f>
        <v>0.796504670402989</v>
      </c>
      <c r="J170" s="1">
        <v>3631</v>
      </c>
      <c r="K170" s="11">
        <f>'underlying numbers'!K170/'underlying numbers'!J170</f>
        <v>0.90943844670889595</v>
      </c>
      <c r="L170" s="11">
        <f>'underlying numbers'!L170/'underlying numbers'!J170</f>
        <v>0.81385706416964987</v>
      </c>
      <c r="M170" s="1">
        <v>3518</v>
      </c>
      <c r="N170" s="11">
        <f>'underlying numbers'!N170/'underlying numbers'!M170</f>
        <v>0.89403752131893099</v>
      </c>
      <c r="O170" s="11">
        <f>'underlying numbers'!O170/'underlying numbers'!M170</f>
        <v>0.80027458783399696</v>
      </c>
      <c r="P170" s="1">
        <v>3486</v>
      </c>
      <c r="Q170" s="11">
        <f>'underlying numbers'!Q170/'underlying numbers'!P170</f>
        <v>0.86374070000000003</v>
      </c>
      <c r="R170" s="11">
        <f>'underlying numbers'!R170/'underlying numbers'!P170</f>
        <v>0.78772229999999999</v>
      </c>
      <c r="S170" s="1">
        <v>3693</v>
      </c>
      <c r="T170" s="11">
        <f>'underlying numbers'!T170/'underlying numbers'!S170</f>
        <v>0.8906039</v>
      </c>
      <c r="U170" s="11">
        <f>'underlying numbers'!U170/'underlying numbers'!S170</f>
        <v>0.84782020000000002</v>
      </c>
      <c r="V170" s="1">
        <v>3568</v>
      </c>
      <c r="W170" s="11">
        <f>'underlying numbers'!W170/'underlying numbers'!V170</f>
        <v>0.92200000000000015</v>
      </c>
      <c r="X170" s="11">
        <f>'underlying numbers'!X170/'underlying numbers'!V170</f>
        <v>0.81099999999999994</v>
      </c>
      <c r="Y170" s="1">
        <v>3635</v>
      </c>
      <c r="Z170" s="11">
        <f>'underlying numbers'!Z170/'underlying numbers'!Y170</f>
        <v>0.93299999999999994</v>
      </c>
      <c r="AA170" s="11">
        <f>'underlying numbers'!AA170/'underlying numbers'!Y170</f>
        <v>0.83799999999999986</v>
      </c>
      <c r="AB170" s="1">
        <v>3644</v>
      </c>
      <c r="AC170" s="11">
        <f>'underlying numbers'!AC170/'underlying numbers'!AB170</f>
        <v>0.92892430000000004</v>
      </c>
      <c r="AD170" s="11">
        <f>'underlying numbers'!AD170/'underlying numbers'!AB170</f>
        <v>0.83973659999999994</v>
      </c>
      <c r="AE170" s="1">
        <v>3779</v>
      </c>
      <c r="AF170" s="11">
        <f>'underlying numbers'!AF170/'underlying numbers'!AE170</f>
        <v>0.92140780000000011</v>
      </c>
      <c r="AG170" s="11">
        <f>'underlying numbers'!AG170/'underlying numbers'!AE170</f>
        <v>0.80153479999999999</v>
      </c>
    </row>
    <row r="171" spans="1:33" x14ac:dyDescent="0.25">
      <c r="A171" t="s">
        <v>346</v>
      </c>
      <c r="B171" t="s">
        <v>347</v>
      </c>
      <c r="C171" t="s">
        <v>339</v>
      </c>
      <c r="D171" s="1">
        <v>3190</v>
      </c>
      <c r="E171" s="11">
        <f>'underlying numbers'!E171/'underlying numbers'!D171</f>
        <v>0.94100752351097205</v>
      </c>
      <c r="F171" s="11">
        <f>'underlying numbers'!F171/'underlying numbers'!D171</f>
        <v>0.72044608150470202</v>
      </c>
      <c r="G171" s="1">
        <v>3267</v>
      </c>
      <c r="H171" s="11">
        <f>'underlying numbers'!H171/'underlying numbers'!G171</f>
        <v>0.85094367921640701</v>
      </c>
      <c r="I171" s="11">
        <f>'underlying numbers'!I171/'underlying numbers'!G171</f>
        <v>0.68696479951025402</v>
      </c>
      <c r="J171" s="1">
        <v>3169</v>
      </c>
      <c r="K171" s="11">
        <f>'underlying numbers'!K171/'underlying numbers'!J171</f>
        <v>0.9346266961186499</v>
      </c>
      <c r="L171" s="11">
        <f>'underlying numbers'!L171/'underlying numbers'!J171</f>
        <v>0.80155758914484088</v>
      </c>
      <c r="M171" s="1">
        <v>2986</v>
      </c>
      <c r="N171" s="11">
        <f>'underlying numbers'!N171/'underlying numbers'!M171</f>
        <v>0.91652712659075697</v>
      </c>
      <c r="O171" s="11">
        <f>'underlying numbers'!O171/'underlying numbers'!M171</f>
        <v>0.80556329537843296</v>
      </c>
      <c r="P171" s="1">
        <v>2995</v>
      </c>
      <c r="Q171" s="11">
        <f>'underlying numbers'!Q171/'underlying numbers'!P171</f>
        <v>0.86477459999999995</v>
      </c>
      <c r="R171" s="11">
        <f>'underlying numbers'!R171/'underlying numbers'!P171</f>
        <v>0.72787980000000008</v>
      </c>
      <c r="S171" s="8">
        <v>3051</v>
      </c>
      <c r="T171" s="11">
        <f>'underlying numbers'!T171/'underlying numbers'!S171</f>
        <v>0.97246804326450342</v>
      </c>
      <c r="U171" s="11">
        <f>'underlying numbers'!U171/'underlying numbers'!S171</f>
        <v>0.58112094395280234</v>
      </c>
      <c r="V171" s="1">
        <v>3280</v>
      </c>
      <c r="W171" s="11">
        <f>'underlying numbers'!W171/'underlying numbers'!V171</f>
        <v>0.95853650000000012</v>
      </c>
      <c r="X171" s="11">
        <f>'underlying numbers'!X171/'underlying numbers'!V171</f>
        <v>0.87469509999999995</v>
      </c>
      <c r="Y171" s="1">
        <v>3397</v>
      </c>
      <c r="Z171" s="11">
        <f>'underlying numbers'!Z171/'underlying numbers'!Y171</f>
        <v>0.95260529999999999</v>
      </c>
      <c r="AA171" s="11">
        <f>'underlying numbers'!AA171/'underlying numbers'!Y171</f>
        <v>0.87959959999999981</v>
      </c>
      <c r="AB171" s="1">
        <v>3431</v>
      </c>
      <c r="AC171" s="11">
        <f>'underlying numbers'!AC171/'underlying numbers'!AB171</f>
        <v>0.92538619999999983</v>
      </c>
      <c r="AD171" s="11">
        <f>'underlying numbers'!AD171/'underlying numbers'!AB171</f>
        <v>0.8280384999999999</v>
      </c>
      <c r="AE171" s="1">
        <v>3716</v>
      </c>
      <c r="AF171" s="11">
        <f>'underlying numbers'!AF171/'underlying numbers'!AE171</f>
        <v>0.93379979999999996</v>
      </c>
      <c r="AG171" s="11">
        <f>'underlying numbers'!AG171/'underlying numbers'!AE171</f>
        <v>0.70048440000000001</v>
      </c>
    </row>
    <row r="172" spans="1:33" x14ac:dyDescent="0.25">
      <c r="A172" t="s">
        <v>348</v>
      </c>
      <c r="B172" t="s">
        <v>349</v>
      </c>
      <c r="C172" t="s">
        <v>339</v>
      </c>
      <c r="D172" s="1">
        <v>1423</v>
      </c>
      <c r="E172" s="11">
        <f>'underlying numbers'!E172/'underlying numbers'!D172</f>
        <v>0.88</v>
      </c>
      <c r="F172" s="11">
        <f>'underlying numbers'!F172/'underlying numbers'!D172</f>
        <v>0.61199999999999999</v>
      </c>
      <c r="G172" s="1">
        <v>1466</v>
      </c>
      <c r="H172" s="11">
        <f>'underlying numbers'!H172/'underlying numbers'!G172</f>
        <v>0.90800000000000014</v>
      </c>
      <c r="I172" s="11">
        <f>'underlying numbers'!I172/'underlying numbers'!G172</f>
        <v>0.65600000000000003</v>
      </c>
      <c r="J172" s="1">
        <v>1305</v>
      </c>
      <c r="K172" s="11">
        <f>'underlying numbers'!K172/'underlying numbers'!J172</f>
        <v>0.872</v>
      </c>
      <c r="L172" s="11">
        <f>'underlying numbers'!L172/'underlying numbers'!J172</f>
        <v>0.61799999999999999</v>
      </c>
      <c r="M172" s="1">
        <v>1381</v>
      </c>
      <c r="N172" s="11">
        <f>'underlying numbers'!N172/'underlying numbers'!M172</f>
        <v>0.85099999999999998</v>
      </c>
      <c r="O172" s="11">
        <f>'underlying numbers'!O172/'underlying numbers'!M172</f>
        <v>0.65200000000000002</v>
      </c>
      <c r="P172" s="1">
        <v>1254</v>
      </c>
      <c r="Q172" s="11">
        <f>'underlying numbers'!Q172/'underlying numbers'!P172</f>
        <v>0.88118019999999997</v>
      </c>
      <c r="R172" s="11">
        <f>'underlying numbers'!R172/'underlying numbers'!P172</f>
        <v>0.72328550000000003</v>
      </c>
      <c r="S172" s="1">
        <v>1268</v>
      </c>
      <c r="T172" s="11">
        <f>'underlying numbers'!T172/'underlying numbers'!S172</f>
        <v>0.8824921</v>
      </c>
      <c r="U172" s="11">
        <f>'underlying numbers'!U172/'underlying numbers'!S172</f>
        <v>0.72239750000000003</v>
      </c>
      <c r="V172" s="1">
        <v>1270</v>
      </c>
      <c r="W172" s="11">
        <f>'underlying numbers'!W172/'underlying numbers'!V172</f>
        <v>0.89133859999999998</v>
      </c>
      <c r="X172" s="11">
        <f>'underlying numbers'!X172/'underlying numbers'!V172</f>
        <v>0.76535430000000004</v>
      </c>
      <c r="Y172" s="1">
        <v>1314</v>
      </c>
      <c r="Z172" s="11">
        <f>'underlying numbers'!Z172/'underlying numbers'!Y172</f>
        <v>0.91856930000000003</v>
      </c>
      <c r="AA172" s="11">
        <f>'underlying numbers'!AA172/'underlying numbers'!Y172</f>
        <v>0.78158289999999997</v>
      </c>
      <c r="AB172" s="1">
        <v>1369</v>
      </c>
      <c r="AC172" s="11">
        <f>'underlying numbers'!AC172/'underlying numbers'!AB172</f>
        <v>0.92037980000000008</v>
      </c>
      <c r="AD172" s="11">
        <f>'underlying numbers'!AD172/'underlying numbers'!AB172</f>
        <v>0.80496710000000005</v>
      </c>
      <c r="AE172" s="1">
        <v>1383</v>
      </c>
      <c r="AF172" s="11">
        <f>'underlying numbers'!AF172/'underlying numbers'!AE172</f>
        <v>0.92118579999999994</v>
      </c>
      <c r="AG172" s="11">
        <f>'underlying numbers'!AG172/'underlying numbers'!AE172</f>
        <v>0.80260310000000012</v>
      </c>
    </row>
    <row r="173" spans="1:33" s="5" customFormat="1" x14ac:dyDescent="0.25">
      <c r="A173" s="5" t="s">
        <v>459</v>
      </c>
      <c r="B173" s="4" t="s">
        <v>433</v>
      </c>
      <c r="D173" s="5">
        <f>SUM(D167:D172)</f>
        <v>27850</v>
      </c>
      <c r="E173" s="11">
        <f>'underlying numbers'!E173/'underlying numbers'!D173</f>
        <v>0.926905565529623</v>
      </c>
      <c r="F173" s="11">
        <f>'underlying numbers'!F173/'underlying numbers'!D173</f>
        <v>0.77198017953321352</v>
      </c>
      <c r="G173" s="5">
        <f t="shared" ref="G173:AE173" si="23">SUM(G167:G172)</f>
        <v>26697</v>
      </c>
      <c r="H173" s="11">
        <f>'underlying numbers'!H173/'underlying numbers'!G173</f>
        <v>0.91819032100985154</v>
      </c>
      <c r="I173" s="11">
        <f>'underlying numbers'!I173/'underlying numbers'!G173</f>
        <v>0.78722912686818725</v>
      </c>
      <c r="J173" s="5">
        <f t="shared" si="23"/>
        <v>27408</v>
      </c>
      <c r="K173" s="11">
        <f>'underlying numbers'!K173/'underlying numbers'!J173</f>
        <v>0.91186733800350284</v>
      </c>
      <c r="L173" s="11">
        <f>'underlying numbers'!L173/'underlying numbers'!J173</f>
        <v>0.77066225189725646</v>
      </c>
      <c r="M173" s="5">
        <f t="shared" si="23"/>
        <v>26311</v>
      </c>
      <c r="N173" s="11">
        <f>'underlying numbers'!N173/'underlying numbers'!M173</f>
        <v>0.89472604614039752</v>
      </c>
      <c r="O173" s="11">
        <f>'underlying numbers'!O173/'underlying numbers'!M173</f>
        <v>0.7843931435521263</v>
      </c>
      <c r="P173" s="5">
        <f t="shared" si="23"/>
        <v>24342</v>
      </c>
      <c r="Q173" s="11">
        <f>'underlying numbers'!Q173/'underlying numbers'!P173</f>
        <v>0.8770027369567005</v>
      </c>
      <c r="R173" s="11">
        <f>'underlying numbers'!R173/'underlying numbers'!P173</f>
        <v>0.77199902629611372</v>
      </c>
      <c r="S173" s="5">
        <f t="shared" si="23"/>
        <v>26153</v>
      </c>
      <c r="T173" s="11">
        <f>'underlying numbers'!T173/'underlying numbers'!S173</f>
        <v>0.90410277370473757</v>
      </c>
      <c r="U173" s="11">
        <f>'underlying numbers'!U173/'underlying numbers'!S173</f>
        <v>0.77578098472068202</v>
      </c>
      <c r="V173" s="5">
        <f t="shared" si="23"/>
        <v>27605</v>
      </c>
      <c r="W173" s="11">
        <f>'underlying numbers'!W173/'underlying numbers'!V173</f>
        <v>0.908296031606593</v>
      </c>
      <c r="X173" s="11">
        <f>'underlying numbers'!X173/'underlying numbers'!V173</f>
        <v>0.82364509337438874</v>
      </c>
      <c r="Y173" s="5">
        <f t="shared" si="23"/>
        <v>27926</v>
      </c>
      <c r="Z173" s="11">
        <f>'underlying numbers'!Z173/'underlying numbers'!Y173</f>
        <v>0.92934291442025363</v>
      </c>
      <c r="AA173" s="11">
        <f>'underlying numbers'!AA173/'underlying numbers'!Y173</f>
        <v>0.85829512798467378</v>
      </c>
      <c r="AB173" s="5">
        <f t="shared" si="23"/>
        <v>28263</v>
      </c>
      <c r="AC173" s="11">
        <f>'underlying numbers'!AC173/'underlying numbers'!AB173</f>
        <v>0.92941301113823749</v>
      </c>
      <c r="AD173" s="11">
        <f>'underlying numbers'!AD173/'underlying numbers'!AB173</f>
        <v>0.85295263605420513</v>
      </c>
      <c r="AE173" s="5">
        <f t="shared" si="23"/>
        <v>29834</v>
      </c>
      <c r="AF173" s="11">
        <f>'underlying numbers'!AF173/'underlying numbers'!AE173</f>
        <v>0.92354362262519274</v>
      </c>
      <c r="AG173" s="11">
        <f>'underlying numbers'!AG173/'underlying numbers'!AE173</f>
        <v>0.84453978978346855</v>
      </c>
    </row>
    <row r="174" spans="1:33" x14ac:dyDescent="0.25">
      <c r="A174" t="s">
        <v>350</v>
      </c>
      <c r="B174" t="s">
        <v>351</v>
      </c>
      <c r="C174" t="s">
        <v>352</v>
      </c>
      <c r="D174" s="1">
        <v>669</v>
      </c>
      <c r="E174" s="11">
        <f>'underlying numbers'!E174/'underlying numbers'!D174</f>
        <v>0.93600000000000017</v>
      </c>
      <c r="F174" s="11">
        <f>'underlying numbers'!F174/'underlying numbers'!D174</f>
        <v>0.79800000000000015</v>
      </c>
      <c r="G174" s="1">
        <v>2665</v>
      </c>
      <c r="H174" s="11">
        <f>'underlying numbers'!H174/'underlying numbers'!G174</f>
        <v>0.92200000000000004</v>
      </c>
      <c r="I174" s="11">
        <f>'underlying numbers'!I174/'underlying numbers'!G174</f>
        <v>0.77700000000000002</v>
      </c>
      <c r="J174" s="1">
        <v>2618</v>
      </c>
      <c r="K174" s="11">
        <f>'underlying numbers'!K174/'underlying numbers'!J174</f>
        <v>0.90100000000000013</v>
      </c>
      <c r="L174" s="11">
        <f>'underlying numbers'!L174/'underlying numbers'!J174</f>
        <v>0.71199999999999997</v>
      </c>
      <c r="M174" s="1">
        <v>2443</v>
      </c>
      <c r="N174" s="11">
        <f>'underlying numbers'!N174/'underlying numbers'!M174</f>
        <v>0.89500000000000002</v>
      </c>
      <c r="O174" s="11">
        <f>'underlying numbers'!O174/'underlying numbers'!M174</f>
        <v>0.752</v>
      </c>
      <c r="P174" s="1">
        <v>2503</v>
      </c>
      <c r="Q174" s="11">
        <f>'underlying numbers'!Q174/'underlying numbers'!P174</f>
        <v>0.88653620000000011</v>
      </c>
      <c r="R174" s="11">
        <f>'underlying numbers'!R174/'underlying numbers'!P174</f>
        <v>0.7311226999999999</v>
      </c>
      <c r="S174" s="1">
        <v>2517</v>
      </c>
      <c r="T174" s="11">
        <f>'underlying numbers'!T174/'underlying numbers'!S174</f>
        <v>0.8970998</v>
      </c>
      <c r="U174" s="11">
        <f>'underlying numbers'!U174/'underlying numbers'!S174</f>
        <v>0.73619389999999996</v>
      </c>
      <c r="V174" s="1">
        <v>2499</v>
      </c>
      <c r="W174" s="11">
        <f>'underlying numbers'!W174/'underlying numbers'!V174</f>
        <v>0.92316930000000008</v>
      </c>
      <c r="X174" s="11">
        <f>'underlying numbers'!X174/'underlying numbers'!V174</f>
        <v>0.7895158000000001</v>
      </c>
      <c r="Y174" s="1">
        <v>2582</v>
      </c>
      <c r="Z174" s="11">
        <f>'underlying numbers'!Z174/'underlying numbers'!Y174</f>
        <v>0.93996899999999994</v>
      </c>
      <c r="AA174" s="11">
        <f>'underlying numbers'!AA174/'underlying numbers'!Y174</f>
        <v>0.83462429999999999</v>
      </c>
      <c r="AB174" s="1">
        <v>2650</v>
      </c>
      <c r="AC174" s="11">
        <f>'underlying numbers'!AC174/'underlying numbers'!AB174</f>
        <v>0.93547169999999991</v>
      </c>
      <c r="AD174" s="11">
        <f>'underlying numbers'!AD174/'underlying numbers'!AB174</f>
        <v>0.81584909999999988</v>
      </c>
      <c r="AE174" s="1">
        <v>2597</v>
      </c>
      <c r="AF174" s="11">
        <f>'underlying numbers'!AF174/'underlying numbers'!AE174</f>
        <v>0.94147090000000011</v>
      </c>
      <c r="AG174" s="11">
        <f>'underlying numbers'!AG174/'underlying numbers'!AE174</f>
        <v>0.8563727000000001</v>
      </c>
    </row>
    <row r="175" spans="1:33" x14ac:dyDescent="0.25">
      <c r="A175" t="s">
        <v>353</v>
      </c>
      <c r="B175" t="s">
        <v>354</v>
      </c>
      <c r="C175" t="s">
        <v>352</v>
      </c>
      <c r="D175" s="3">
        <v>7828</v>
      </c>
      <c r="E175" s="11">
        <f>'underlying numbers'!E175/'underlying numbers'!D175</f>
        <v>0.91594276954522225</v>
      </c>
      <c r="F175" s="11">
        <f>'underlying numbers'!F175/'underlying numbers'!D175</f>
        <v>0.77938170669391926</v>
      </c>
      <c r="G175" s="3">
        <v>7828</v>
      </c>
      <c r="H175" s="11">
        <f>'underlying numbers'!H175/'underlying numbers'!G175</f>
        <v>0.92733350366206779</v>
      </c>
      <c r="I175" s="11">
        <f>'underlying numbers'!I175/'underlying numbers'!G175</f>
        <v>0.77148271163345261</v>
      </c>
      <c r="J175" s="1">
        <v>8280</v>
      </c>
      <c r="K175" s="11">
        <f>'underlying numbers'!K175/'underlying numbers'!J175</f>
        <v>0.86101980676328504</v>
      </c>
      <c r="L175" s="11">
        <f>'underlying numbers'!L175/'underlying numbers'!J175</f>
        <v>0.69969782608695696</v>
      </c>
      <c r="M175" s="3">
        <v>7828</v>
      </c>
      <c r="N175" s="11">
        <f>'underlying numbers'!N175/'underlying numbers'!M175</f>
        <v>0.89192641798671435</v>
      </c>
      <c r="O175" s="11">
        <f>'underlying numbers'!O175/'underlying numbers'!M175</f>
        <v>0.7641798671435871</v>
      </c>
      <c r="P175" s="1">
        <v>7380</v>
      </c>
      <c r="Q175" s="11">
        <f>'underlying numbers'!Q175/'underlying numbers'!P175</f>
        <v>0.85582659999999999</v>
      </c>
      <c r="R175" s="11">
        <f>'underlying numbers'!R175/'underlying numbers'!P175</f>
        <v>0.70867210000000003</v>
      </c>
      <c r="S175" s="1">
        <v>7796</v>
      </c>
      <c r="T175" s="11">
        <f>'underlying numbers'!T175/'underlying numbers'!S175</f>
        <v>0.84120059999999997</v>
      </c>
      <c r="U175" s="11">
        <f>'underlying numbers'!U175/'underlying numbers'!S175</f>
        <v>0.7092098</v>
      </c>
      <c r="V175" s="1">
        <v>8307</v>
      </c>
      <c r="W175" s="11">
        <f>'underlying numbers'!W175/'underlying numbers'!V175</f>
        <v>0.86625739999999996</v>
      </c>
      <c r="X175" s="11">
        <f>'underlying numbers'!X175/'underlying numbers'!V175</f>
        <v>0.74912729999999994</v>
      </c>
      <c r="Y175" s="1">
        <v>8634</v>
      </c>
      <c r="Z175" s="11">
        <f>'underlying numbers'!Z175/'underlying numbers'!Y175</f>
        <v>0.90120450000000007</v>
      </c>
      <c r="AA175" s="11">
        <f>'underlying numbers'!AA175/'underlying numbers'!Y175</f>
        <v>0.79893449999999999</v>
      </c>
      <c r="AB175" s="1">
        <v>9005</v>
      </c>
      <c r="AC175" s="11">
        <f>'underlying numbers'!AC175/'underlying numbers'!AB175</f>
        <v>0.92137699999999989</v>
      </c>
      <c r="AD175" s="11">
        <f>'underlying numbers'!AD175/'underlying numbers'!AB175</f>
        <v>0.84486400000000006</v>
      </c>
      <c r="AE175" s="1">
        <v>9258</v>
      </c>
      <c r="AF175" s="11">
        <f>'underlying numbers'!AF175/'underlying numbers'!AE175</f>
        <v>0.94242819999999994</v>
      </c>
      <c r="AG175" s="11">
        <f>'underlying numbers'!AG175/'underlying numbers'!AE175</f>
        <v>0.89122920000000005</v>
      </c>
    </row>
    <row r="176" spans="1:33" x14ac:dyDescent="0.25">
      <c r="A176" t="s">
        <v>355</v>
      </c>
      <c r="B176" t="s">
        <v>356</v>
      </c>
      <c r="C176" t="s">
        <v>352</v>
      </c>
      <c r="D176" s="1">
        <v>5566</v>
      </c>
      <c r="E176" s="11">
        <f>'underlying numbers'!E176/'underlying numbers'!D176</f>
        <v>0.94540567732662584</v>
      </c>
      <c r="F176" s="11">
        <f>'underlying numbers'!F176/'underlying numbers'!D176</f>
        <v>0.82191016888250101</v>
      </c>
      <c r="G176" s="1">
        <v>5024</v>
      </c>
      <c r="H176" s="11">
        <f>'underlying numbers'!H176/'underlying numbers'!G176</f>
        <v>0.93816401273885297</v>
      </c>
      <c r="I176" s="11">
        <f>'underlying numbers'!I176/'underlying numbers'!G176</f>
        <v>0.82051711783439496</v>
      </c>
      <c r="J176" s="1">
        <v>4782</v>
      </c>
      <c r="K176" s="11">
        <f>'underlying numbers'!K176/'underlying numbers'!J176</f>
        <v>0.93481074864073599</v>
      </c>
      <c r="L176" s="11">
        <f>'underlying numbers'!L176/'underlying numbers'!J176</f>
        <v>0.80493705562526097</v>
      </c>
      <c r="M176" s="1">
        <v>4698</v>
      </c>
      <c r="N176" s="11">
        <f>'underlying numbers'!N176/'underlying numbers'!M176</f>
        <v>0.92146551724137915</v>
      </c>
      <c r="O176" s="11">
        <f>'underlying numbers'!O176/'underlying numbers'!M176</f>
        <v>0.78832630906768797</v>
      </c>
      <c r="P176" s="8">
        <v>3720</v>
      </c>
      <c r="Q176" s="11">
        <f>'underlying numbers'!Q176/'underlying numbers'!P176</f>
        <v>0.92795698924731185</v>
      </c>
      <c r="R176" s="11">
        <f>'underlying numbers'!R176/'underlying numbers'!P176</f>
        <v>0.83602150537634412</v>
      </c>
      <c r="S176" s="1">
        <v>5058</v>
      </c>
      <c r="T176" s="11">
        <f>'underlying numbers'!T176/'underlying numbers'!S176</f>
        <v>0.9205219454329775</v>
      </c>
      <c r="U176" s="11">
        <f>'underlying numbers'!U176/'underlying numbers'!S176</f>
        <v>0.82799525504151839</v>
      </c>
      <c r="V176" s="1">
        <v>5114</v>
      </c>
      <c r="W176" s="11">
        <f>'underlying numbers'!W176/'underlying numbers'!V176</f>
        <v>0.92686742276104805</v>
      </c>
      <c r="X176" s="11">
        <f>'underlying numbers'!X176/'underlying numbers'!V176</f>
        <v>0.85529917872506844</v>
      </c>
      <c r="Y176" s="1">
        <v>5293</v>
      </c>
      <c r="Z176" s="11">
        <f>'underlying numbers'!Z176/'underlying numbers'!Y176</f>
        <v>0.94861137351218594</v>
      </c>
      <c r="AA176" s="11">
        <f>'underlying numbers'!AA176/'underlying numbers'!Y176</f>
        <v>0.8915548838088041</v>
      </c>
      <c r="AB176" s="1">
        <v>5300</v>
      </c>
      <c r="AC176" s="11">
        <f>'underlying numbers'!AC176/'underlying numbers'!AB176</f>
        <v>0.95830188679245287</v>
      </c>
      <c r="AD176" s="11">
        <f>'underlying numbers'!AD176/'underlying numbers'!AB176</f>
        <v>0.90150943396226413</v>
      </c>
      <c r="AE176" s="1">
        <v>5474</v>
      </c>
      <c r="AF176" s="11">
        <f>'underlying numbers'!AF176/'underlying numbers'!AE176</f>
        <v>0.96693459992692732</v>
      </c>
      <c r="AG176" s="11">
        <f>'underlying numbers'!AG176/'underlying numbers'!AE176</f>
        <v>0.91888929484837412</v>
      </c>
    </row>
    <row r="177" spans="1:33" x14ac:dyDescent="0.25">
      <c r="A177" t="s">
        <v>357</v>
      </c>
      <c r="B177" t="s">
        <v>358</v>
      </c>
      <c r="C177" t="s">
        <v>352</v>
      </c>
      <c r="D177" s="1">
        <v>3661</v>
      </c>
      <c r="E177" s="11">
        <f>'underlying numbers'!E177/'underlying numbers'!D177</f>
        <v>0.873</v>
      </c>
      <c r="F177" s="11">
        <f>'underlying numbers'!F177/'underlying numbers'!D177</f>
        <v>0.76200000000000012</v>
      </c>
      <c r="G177" s="1">
        <v>3719</v>
      </c>
      <c r="H177" s="11">
        <f>'underlying numbers'!H177/'underlying numbers'!G177</f>
        <v>0.85436326969615495</v>
      </c>
      <c r="I177" s="11">
        <f>'underlying numbers'!I177/'underlying numbers'!G177</f>
        <v>0.72046114546921203</v>
      </c>
      <c r="J177" s="1">
        <v>2057</v>
      </c>
      <c r="K177" s="11">
        <f>'underlying numbers'!K177/'underlying numbers'!J177</f>
        <v>0.86599999999999999</v>
      </c>
      <c r="L177" s="11">
        <f>'underlying numbers'!L177/'underlying numbers'!J177</f>
        <v>0.78</v>
      </c>
      <c r="M177" s="1">
        <v>2135</v>
      </c>
      <c r="N177" s="11">
        <f>'underlying numbers'!N177/'underlying numbers'!M177</f>
        <v>0.876</v>
      </c>
      <c r="O177" s="11">
        <f>'underlying numbers'!O177/'underlying numbers'!M177</f>
        <v>0.79600000000000004</v>
      </c>
      <c r="P177" s="1">
        <v>3597</v>
      </c>
      <c r="Q177" s="11">
        <f>'underlying numbers'!Q177/'underlying numbers'!P177</f>
        <v>0.90269669999999991</v>
      </c>
      <c r="R177" s="11">
        <f>'underlying numbers'!R177/'underlying numbers'!P177</f>
        <v>0.75535160000000001</v>
      </c>
      <c r="S177" s="1">
        <v>3493</v>
      </c>
      <c r="T177" s="11">
        <f>'underlying numbers'!T177/'underlying numbers'!S177</f>
        <v>0.88548519999999997</v>
      </c>
      <c r="U177" s="11">
        <f>'underlying numbers'!U177/'underlying numbers'!S177</f>
        <v>0.77526480000000009</v>
      </c>
      <c r="V177" s="1">
        <v>3867</v>
      </c>
      <c r="W177" s="11">
        <f>'underlying numbers'!W177/'underlying numbers'!V177</f>
        <v>0.92655810000000005</v>
      </c>
      <c r="X177" s="11">
        <f>'underlying numbers'!X177/'underlying numbers'!V177</f>
        <v>0.83734160000000002</v>
      </c>
      <c r="Y177" s="1">
        <v>3678</v>
      </c>
      <c r="Z177" s="11">
        <f>'underlying numbers'!Z177/'underlying numbers'!Y177</f>
        <v>0.94698199999999999</v>
      </c>
      <c r="AA177" s="11">
        <f>'underlying numbers'!AA177/'underlying numbers'!Y177</f>
        <v>0.88471999999999984</v>
      </c>
      <c r="AB177" s="1">
        <v>3876</v>
      </c>
      <c r="AC177" s="11">
        <f>'underlying numbers'!AC177/'underlying numbers'!AB177</f>
        <v>0.94375649999999989</v>
      </c>
      <c r="AD177" s="11">
        <f>'underlying numbers'!AD177/'underlying numbers'!AB177</f>
        <v>0.89989680000000005</v>
      </c>
      <c r="AE177" s="1">
        <v>3906</v>
      </c>
      <c r="AF177" s="11">
        <f>'underlying numbers'!AF177/'underlying numbers'!AE177</f>
        <v>0.95980549999999998</v>
      </c>
      <c r="AG177" s="11">
        <f>'underlying numbers'!AG177/'underlying numbers'!AE177</f>
        <v>0.90424989999999994</v>
      </c>
    </row>
    <row r="178" spans="1:33" x14ac:dyDescent="0.25">
      <c r="A178" t="s">
        <v>359</v>
      </c>
      <c r="B178" t="s">
        <v>360</v>
      </c>
      <c r="C178" t="s">
        <v>352</v>
      </c>
      <c r="D178" s="1">
        <v>6726</v>
      </c>
      <c r="E178" s="11">
        <f>'underlying numbers'!E178/'underlying numbers'!D178</f>
        <v>0.88341718703538497</v>
      </c>
      <c r="F178" s="11">
        <f>'underlying numbers'!F178/'underlying numbers'!D178</f>
        <v>0.79244157002676197</v>
      </c>
      <c r="G178" s="1">
        <v>6829</v>
      </c>
      <c r="H178" s="11">
        <f>'underlying numbers'!H178/'underlying numbers'!G178</f>
        <v>0.93467740518377496</v>
      </c>
      <c r="I178" s="11">
        <f>'underlying numbers'!I178/'underlying numbers'!G178</f>
        <v>0.80790393908332103</v>
      </c>
      <c r="J178" s="1">
        <v>6941</v>
      </c>
      <c r="K178" s="11">
        <f>'underlying numbers'!K178/'underlying numbers'!J178</f>
        <v>0.92008557844690997</v>
      </c>
      <c r="L178" s="11">
        <f>'underlying numbers'!L178/'underlying numbers'!J178</f>
        <v>0.82955121740383209</v>
      </c>
      <c r="M178" s="1">
        <v>6937</v>
      </c>
      <c r="N178" s="11">
        <f>'underlying numbers'!N178/'underlying numbers'!M178</f>
        <v>0.90331512181058105</v>
      </c>
      <c r="O178" s="11">
        <f>'underlying numbers'!O178/'underlying numbers'!M178</f>
        <v>0.82551174859449306</v>
      </c>
      <c r="P178" s="1">
        <v>7251</v>
      </c>
      <c r="Q178" s="11">
        <f>'underlying numbers'!Q178/'underlying numbers'!P178</f>
        <v>0.93725000000000014</v>
      </c>
      <c r="R178" s="11">
        <f>'underlying numbers'!R178/'underlying numbers'!P178</f>
        <v>0.85339949999999998</v>
      </c>
      <c r="S178" s="1">
        <v>7500</v>
      </c>
      <c r="T178" s="11">
        <f>'underlying numbers'!T178/'underlying numbers'!S178</f>
        <v>0.92133330000000002</v>
      </c>
      <c r="U178" s="11">
        <f>'underlying numbers'!U178/'underlying numbers'!S178</f>
        <v>0.84960000000000013</v>
      </c>
      <c r="V178" s="1">
        <v>7652</v>
      </c>
      <c r="W178" s="11">
        <f>'underlying numbers'!W178/'underlying numbers'!V178</f>
        <v>0.94053839999999989</v>
      </c>
      <c r="X178" s="11">
        <f>'underlying numbers'!X178/'underlying numbers'!V178</f>
        <v>0.86251959999999994</v>
      </c>
      <c r="Y178" s="1">
        <v>7902</v>
      </c>
      <c r="Z178" s="11">
        <f>'underlying numbers'!Z178/'underlying numbers'!Y178</f>
        <v>0.93406729999999993</v>
      </c>
      <c r="AA178" s="11">
        <f>'underlying numbers'!AA178/'underlying numbers'!Y178</f>
        <v>0.85801060000000007</v>
      </c>
      <c r="AB178" s="1">
        <v>8112</v>
      </c>
      <c r="AC178" s="11">
        <f>'underlying numbers'!AC178/'underlying numbers'!AB178</f>
        <v>0.93676029999999999</v>
      </c>
      <c r="AD178" s="11">
        <f>'underlying numbers'!AD178/'underlying numbers'!AB178</f>
        <v>0.85009860000000004</v>
      </c>
      <c r="AE178" s="1">
        <v>8236</v>
      </c>
      <c r="AF178" s="11">
        <f>'underlying numbers'!AF178/'underlying numbers'!AE178</f>
        <v>0.94961150000000005</v>
      </c>
      <c r="AG178" s="11">
        <f>'underlying numbers'!AG178/'underlying numbers'!AE178</f>
        <v>0.89169500000000002</v>
      </c>
    </row>
    <row r="179" spans="1:33" s="5" customFormat="1" x14ac:dyDescent="0.25">
      <c r="A179" s="5" t="s">
        <v>460</v>
      </c>
      <c r="B179" s="4" t="s">
        <v>433</v>
      </c>
      <c r="D179" s="5">
        <f>SUM(D174:D178)</f>
        <v>24450</v>
      </c>
      <c r="E179" s="11">
        <f>'underlying numbers'!E179/'underlying numbers'!D179</f>
        <v>0.90782122699386503</v>
      </c>
      <c r="F179" s="11">
        <f>'underlying numbers'!F179/'underlying numbers'!D179</f>
        <v>0.79056269938650314</v>
      </c>
      <c r="G179" s="5">
        <f t="shared" ref="G179:AE179" si="24">SUM(G174:G178)</f>
        <v>26065</v>
      </c>
      <c r="H179" s="11">
        <f>'underlying numbers'!H179/'underlying numbers'!G179</f>
        <v>0.92038832406164073</v>
      </c>
      <c r="I179" s="11">
        <f>'underlying numbers'!I179/'underlying numbers'!G179</f>
        <v>0.78376062408082359</v>
      </c>
      <c r="J179" s="5">
        <f t="shared" si="24"/>
        <v>24678</v>
      </c>
      <c r="K179" s="11">
        <f>'underlying numbers'!K179/'underlying numbers'!J179</f>
        <v>0.89658817570305549</v>
      </c>
      <c r="L179" s="11">
        <f>'underlying numbers'!L179/'underlying numbers'!J179</f>
        <v>0.76461212415917001</v>
      </c>
      <c r="M179" s="5">
        <f t="shared" si="24"/>
        <v>24041</v>
      </c>
      <c r="N179" s="11">
        <f>'underlying numbers'!N179/'underlying numbers'!M179</f>
        <v>0.89988299155609164</v>
      </c>
      <c r="O179" s="11">
        <f>'underlying numbers'!O179/'underlying numbers'!M179</f>
        <v>0.78818385258516677</v>
      </c>
      <c r="P179" s="5">
        <f t="shared" si="24"/>
        <v>24451</v>
      </c>
      <c r="Q179" s="11">
        <f>'underlying numbers'!Q179/'underlying numbers'!P179</f>
        <v>0.90098565279538678</v>
      </c>
      <c r="R179" s="11">
        <f>'underlying numbers'!R179/'underlying numbers'!P179</f>
        <v>0.78013167951413032</v>
      </c>
      <c r="S179" s="5">
        <f t="shared" si="24"/>
        <v>26364</v>
      </c>
      <c r="T179" s="11">
        <f>'underlying numbers'!T179/'underlying numbers'!S179</f>
        <v>0.89041873872705202</v>
      </c>
      <c r="U179" s="11">
        <f>'underlying numbers'!U179/'underlying numbers'!S179</f>
        <v>0.78326504299423461</v>
      </c>
      <c r="V179" s="5">
        <f t="shared" si="24"/>
        <v>27439</v>
      </c>
      <c r="W179" s="11">
        <f>'underlying numbers'!W179/'underlying numbers'!V179</f>
        <v>0.91195015532636026</v>
      </c>
      <c r="X179" s="11">
        <f>'underlying numbers'!X179/'underlying numbers'!V179</f>
        <v>0.81664785202449064</v>
      </c>
      <c r="Y179" s="5">
        <f t="shared" si="24"/>
        <v>28089</v>
      </c>
      <c r="Z179" s="11">
        <f>'underlying numbers'!Z179/'underlying numbers'!Y179</f>
        <v>0.92894012644095569</v>
      </c>
      <c r="AA179" s="11">
        <f>'underlying numbers'!AA179/'underlying numbers'!Y179</f>
        <v>0.84752039363451881</v>
      </c>
      <c r="AB179" s="5">
        <f t="shared" si="24"/>
        <v>28943</v>
      </c>
      <c r="AC179" s="11">
        <f>'underlying numbers'!AC179/'underlying numbers'!AB179</f>
        <v>0.93673771335383338</v>
      </c>
      <c r="AD179" s="11">
        <f>'underlying numbers'!AD179/'underlying numbers'!AB179</f>
        <v>0.86141727792557776</v>
      </c>
      <c r="AE179" s="5">
        <f t="shared" si="24"/>
        <v>29471</v>
      </c>
      <c r="AF179" s="11">
        <f>'underlying numbers'!AF179/'underlying numbers'!AE179</f>
        <v>0.95120629771300602</v>
      </c>
      <c r="AG179" s="11">
        <f>'underlying numbers'!AG179/'underlying numbers'!AE179</f>
        <v>0.89515116436157582</v>
      </c>
    </row>
  </sheetData>
  <customSheetViews>
    <customSheetView guid="{08EC0CBE-9C85-4092-ADCC-B618E2366753}" state="hidden" topLeftCell="A75">
      <selection activeCell="W146" sqref="W14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9"/>
  <sheetViews>
    <sheetView topLeftCell="G131" workbookViewId="0">
      <selection activeCell="V146" sqref="V146"/>
    </sheetView>
  </sheetViews>
  <sheetFormatPr defaultRowHeight="15" x14ac:dyDescent="0.25"/>
  <cols>
    <col min="1" max="1" width="8.5703125" bestFit="1" customWidth="1"/>
    <col min="2" max="2" width="34.7109375" bestFit="1" customWidth="1"/>
    <col min="3" max="3" width="81.85546875" bestFit="1" customWidth="1"/>
    <col min="4" max="11" width="11.7109375" bestFit="1" customWidth="1"/>
    <col min="12" max="12" width="11" bestFit="1" customWidth="1"/>
    <col min="13" max="13" width="11.7109375" bestFit="1" customWidth="1"/>
    <col min="14" max="15" width="11.85546875" bestFit="1" customWidth="1"/>
    <col min="16" max="16" width="11.7109375" bestFit="1" customWidth="1"/>
    <col min="17" max="18" width="11.85546875" bestFit="1" customWidth="1"/>
    <col min="19" max="19" width="11.7109375" bestFit="1" customWidth="1"/>
    <col min="20" max="21" width="11.85546875" bestFit="1" customWidth="1"/>
    <col min="22" max="22" width="11.7109375" style="7" bestFit="1" customWidth="1"/>
    <col min="23" max="24" width="11.85546875" bestFit="1" customWidth="1"/>
    <col min="25" max="25" width="11.7109375" bestFit="1" customWidth="1"/>
    <col min="26" max="27" width="11.85546875" bestFit="1" customWidth="1"/>
    <col min="28" max="28" width="11.7109375" bestFit="1" customWidth="1"/>
    <col min="29" max="30" width="11.85546875" bestFit="1" customWidth="1"/>
    <col min="31" max="31" width="11.7109375" bestFit="1" customWidth="1"/>
    <col min="32" max="32" width="10.85546875" bestFit="1" customWidth="1"/>
    <col min="33" max="33" width="11.85546875" bestFit="1" customWidth="1"/>
    <col min="257" max="257" width="8.5703125" bestFit="1" customWidth="1"/>
    <col min="258" max="258" width="34.7109375" bestFit="1" customWidth="1"/>
    <col min="259" max="259" width="81.85546875" bestFit="1" customWidth="1"/>
    <col min="260" max="267" width="11.7109375" bestFit="1" customWidth="1"/>
    <col min="268" max="268" width="11" bestFit="1" customWidth="1"/>
    <col min="269" max="269" width="11.7109375" bestFit="1" customWidth="1"/>
    <col min="270" max="271" width="11.85546875" bestFit="1" customWidth="1"/>
    <col min="272" max="272" width="11.7109375" bestFit="1" customWidth="1"/>
    <col min="273" max="274" width="11.85546875" bestFit="1" customWidth="1"/>
    <col min="275" max="275" width="11.7109375" bestFit="1" customWidth="1"/>
    <col min="276" max="277" width="11.85546875" bestFit="1" customWidth="1"/>
    <col min="278" max="278" width="11.7109375" bestFit="1" customWidth="1"/>
    <col min="279" max="280" width="11.85546875" bestFit="1" customWidth="1"/>
    <col min="281" max="281" width="11.7109375" bestFit="1" customWidth="1"/>
    <col min="282" max="283" width="11.85546875" bestFit="1" customWidth="1"/>
    <col min="284" max="284" width="11.7109375" bestFit="1" customWidth="1"/>
    <col min="285" max="286" width="11.85546875" bestFit="1" customWidth="1"/>
    <col min="287" max="287" width="11.7109375" bestFit="1" customWidth="1"/>
    <col min="288" max="288" width="10.85546875" bestFit="1" customWidth="1"/>
    <col min="289" max="289" width="11.85546875" bestFit="1" customWidth="1"/>
    <col min="513" max="513" width="8.5703125" bestFit="1" customWidth="1"/>
    <col min="514" max="514" width="34.7109375" bestFit="1" customWidth="1"/>
    <col min="515" max="515" width="81.85546875" bestFit="1" customWidth="1"/>
    <col min="516" max="523" width="11.7109375" bestFit="1" customWidth="1"/>
    <col min="524" max="524" width="11" bestFit="1" customWidth="1"/>
    <col min="525" max="525" width="11.7109375" bestFit="1" customWidth="1"/>
    <col min="526" max="527" width="11.85546875" bestFit="1" customWidth="1"/>
    <col min="528" max="528" width="11.7109375" bestFit="1" customWidth="1"/>
    <col min="529" max="530" width="11.85546875" bestFit="1" customWidth="1"/>
    <col min="531" max="531" width="11.7109375" bestFit="1" customWidth="1"/>
    <col min="532" max="533" width="11.85546875" bestFit="1" customWidth="1"/>
    <col min="534" max="534" width="11.7109375" bestFit="1" customWidth="1"/>
    <col min="535" max="536" width="11.85546875" bestFit="1" customWidth="1"/>
    <col min="537" max="537" width="11.7109375" bestFit="1" customWidth="1"/>
    <col min="538" max="539" width="11.85546875" bestFit="1" customWidth="1"/>
    <col min="540" max="540" width="11.7109375" bestFit="1" customWidth="1"/>
    <col min="541" max="542" width="11.85546875" bestFit="1" customWidth="1"/>
    <col min="543" max="543" width="11.7109375" bestFit="1" customWidth="1"/>
    <col min="544" max="544" width="10.85546875" bestFit="1" customWidth="1"/>
    <col min="545" max="545" width="11.85546875" bestFit="1" customWidth="1"/>
    <col min="769" max="769" width="8.5703125" bestFit="1" customWidth="1"/>
    <col min="770" max="770" width="34.7109375" bestFit="1" customWidth="1"/>
    <col min="771" max="771" width="81.85546875" bestFit="1" customWidth="1"/>
    <col min="772" max="779" width="11.7109375" bestFit="1" customWidth="1"/>
    <col min="780" max="780" width="11" bestFit="1" customWidth="1"/>
    <col min="781" max="781" width="11.7109375" bestFit="1" customWidth="1"/>
    <col min="782" max="783" width="11.85546875" bestFit="1" customWidth="1"/>
    <col min="784" max="784" width="11.7109375" bestFit="1" customWidth="1"/>
    <col min="785" max="786" width="11.85546875" bestFit="1" customWidth="1"/>
    <col min="787" max="787" width="11.7109375" bestFit="1" customWidth="1"/>
    <col min="788" max="789" width="11.85546875" bestFit="1" customWidth="1"/>
    <col min="790" max="790" width="11.7109375" bestFit="1" customWidth="1"/>
    <col min="791" max="792" width="11.85546875" bestFit="1" customWidth="1"/>
    <col min="793" max="793" width="11.7109375" bestFit="1" customWidth="1"/>
    <col min="794" max="795" width="11.85546875" bestFit="1" customWidth="1"/>
    <col min="796" max="796" width="11.7109375" bestFit="1" customWidth="1"/>
    <col min="797" max="798" width="11.85546875" bestFit="1" customWidth="1"/>
    <col min="799" max="799" width="11.7109375" bestFit="1" customWidth="1"/>
    <col min="800" max="800" width="10.85546875" bestFit="1" customWidth="1"/>
    <col min="801" max="801" width="11.85546875" bestFit="1" customWidth="1"/>
    <col min="1025" max="1025" width="8.5703125" bestFit="1" customWidth="1"/>
    <col min="1026" max="1026" width="34.7109375" bestFit="1" customWidth="1"/>
    <col min="1027" max="1027" width="81.85546875" bestFit="1" customWidth="1"/>
    <col min="1028" max="1035" width="11.7109375" bestFit="1" customWidth="1"/>
    <col min="1036" max="1036" width="11" bestFit="1" customWidth="1"/>
    <col min="1037" max="1037" width="11.7109375" bestFit="1" customWidth="1"/>
    <col min="1038" max="1039" width="11.85546875" bestFit="1" customWidth="1"/>
    <col min="1040" max="1040" width="11.7109375" bestFit="1" customWidth="1"/>
    <col min="1041" max="1042" width="11.85546875" bestFit="1" customWidth="1"/>
    <col min="1043" max="1043" width="11.7109375" bestFit="1" customWidth="1"/>
    <col min="1044" max="1045" width="11.85546875" bestFit="1" customWidth="1"/>
    <col min="1046" max="1046" width="11.7109375" bestFit="1" customWidth="1"/>
    <col min="1047" max="1048" width="11.85546875" bestFit="1" customWidth="1"/>
    <col min="1049" max="1049" width="11.7109375" bestFit="1" customWidth="1"/>
    <col min="1050" max="1051" width="11.85546875" bestFit="1" customWidth="1"/>
    <col min="1052" max="1052" width="11.7109375" bestFit="1" customWidth="1"/>
    <col min="1053" max="1054" width="11.85546875" bestFit="1" customWidth="1"/>
    <col min="1055" max="1055" width="11.7109375" bestFit="1" customWidth="1"/>
    <col min="1056" max="1056" width="10.85546875" bestFit="1" customWidth="1"/>
    <col min="1057" max="1057" width="11.85546875" bestFit="1" customWidth="1"/>
    <col min="1281" max="1281" width="8.5703125" bestFit="1" customWidth="1"/>
    <col min="1282" max="1282" width="34.7109375" bestFit="1" customWidth="1"/>
    <col min="1283" max="1283" width="81.85546875" bestFit="1" customWidth="1"/>
    <col min="1284" max="1291" width="11.7109375" bestFit="1" customWidth="1"/>
    <col min="1292" max="1292" width="11" bestFit="1" customWidth="1"/>
    <col min="1293" max="1293" width="11.7109375" bestFit="1" customWidth="1"/>
    <col min="1294" max="1295" width="11.85546875" bestFit="1" customWidth="1"/>
    <col min="1296" max="1296" width="11.7109375" bestFit="1" customWidth="1"/>
    <col min="1297" max="1298" width="11.85546875" bestFit="1" customWidth="1"/>
    <col min="1299" max="1299" width="11.7109375" bestFit="1" customWidth="1"/>
    <col min="1300" max="1301" width="11.85546875" bestFit="1" customWidth="1"/>
    <col min="1302" max="1302" width="11.7109375" bestFit="1" customWidth="1"/>
    <col min="1303" max="1304" width="11.85546875" bestFit="1" customWidth="1"/>
    <col min="1305" max="1305" width="11.7109375" bestFit="1" customWidth="1"/>
    <col min="1306" max="1307" width="11.85546875" bestFit="1" customWidth="1"/>
    <col min="1308" max="1308" width="11.7109375" bestFit="1" customWidth="1"/>
    <col min="1309" max="1310" width="11.85546875" bestFit="1" customWidth="1"/>
    <col min="1311" max="1311" width="11.7109375" bestFit="1" customWidth="1"/>
    <col min="1312" max="1312" width="10.85546875" bestFit="1" customWidth="1"/>
    <col min="1313" max="1313" width="11.85546875" bestFit="1" customWidth="1"/>
    <col min="1537" max="1537" width="8.5703125" bestFit="1" customWidth="1"/>
    <col min="1538" max="1538" width="34.7109375" bestFit="1" customWidth="1"/>
    <col min="1539" max="1539" width="81.85546875" bestFit="1" customWidth="1"/>
    <col min="1540" max="1547" width="11.7109375" bestFit="1" customWidth="1"/>
    <col min="1548" max="1548" width="11" bestFit="1" customWidth="1"/>
    <col min="1549" max="1549" width="11.7109375" bestFit="1" customWidth="1"/>
    <col min="1550" max="1551" width="11.85546875" bestFit="1" customWidth="1"/>
    <col min="1552" max="1552" width="11.7109375" bestFit="1" customWidth="1"/>
    <col min="1553" max="1554" width="11.85546875" bestFit="1" customWidth="1"/>
    <col min="1555" max="1555" width="11.7109375" bestFit="1" customWidth="1"/>
    <col min="1556" max="1557" width="11.85546875" bestFit="1" customWidth="1"/>
    <col min="1558" max="1558" width="11.7109375" bestFit="1" customWidth="1"/>
    <col min="1559" max="1560" width="11.85546875" bestFit="1" customWidth="1"/>
    <col min="1561" max="1561" width="11.7109375" bestFit="1" customWidth="1"/>
    <col min="1562" max="1563" width="11.85546875" bestFit="1" customWidth="1"/>
    <col min="1564" max="1564" width="11.7109375" bestFit="1" customWidth="1"/>
    <col min="1565" max="1566" width="11.85546875" bestFit="1" customWidth="1"/>
    <col min="1567" max="1567" width="11.7109375" bestFit="1" customWidth="1"/>
    <col min="1568" max="1568" width="10.85546875" bestFit="1" customWidth="1"/>
    <col min="1569" max="1569" width="11.85546875" bestFit="1" customWidth="1"/>
    <col min="1793" max="1793" width="8.5703125" bestFit="1" customWidth="1"/>
    <col min="1794" max="1794" width="34.7109375" bestFit="1" customWidth="1"/>
    <col min="1795" max="1795" width="81.85546875" bestFit="1" customWidth="1"/>
    <col min="1796" max="1803" width="11.7109375" bestFit="1" customWidth="1"/>
    <col min="1804" max="1804" width="11" bestFit="1" customWidth="1"/>
    <col min="1805" max="1805" width="11.7109375" bestFit="1" customWidth="1"/>
    <col min="1806" max="1807" width="11.85546875" bestFit="1" customWidth="1"/>
    <col min="1808" max="1808" width="11.7109375" bestFit="1" customWidth="1"/>
    <col min="1809" max="1810" width="11.85546875" bestFit="1" customWidth="1"/>
    <col min="1811" max="1811" width="11.7109375" bestFit="1" customWidth="1"/>
    <col min="1812" max="1813" width="11.85546875" bestFit="1" customWidth="1"/>
    <col min="1814" max="1814" width="11.7109375" bestFit="1" customWidth="1"/>
    <col min="1815" max="1816" width="11.85546875" bestFit="1" customWidth="1"/>
    <col min="1817" max="1817" width="11.7109375" bestFit="1" customWidth="1"/>
    <col min="1818" max="1819" width="11.85546875" bestFit="1" customWidth="1"/>
    <col min="1820" max="1820" width="11.7109375" bestFit="1" customWidth="1"/>
    <col min="1821" max="1822" width="11.85546875" bestFit="1" customWidth="1"/>
    <col min="1823" max="1823" width="11.7109375" bestFit="1" customWidth="1"/>
    <col min="1824" max="1824" width="10.85546875" bestFit="1" customWidth="1"/>
    <col min="1825" max="1825" width="11.85546875" bestFit="1" customWidth="1"/>
    <col min="2049" max="2049" width="8.5703125" bestFit="1" customWidth="1"/>
    <col min="2050" max="2050" width="34.7109375" bestFit="1" customWidth="1"/>
    <col min="2051" max="2051" width="81.85546875" bestFit="1" customWidth="1"/>
    <col min="2052" max="2059" width="11.7109375" bestFit="1" customWidth="1"/>
    <col min="2060" max="2060" width="11" bestFit="1" customWidth="1"/>
    <col min="2061" max="2061" width="11.7109375" bestFit="1" customWidth="1"/>
    <col min="2062" max="2063" width="11.85546875" bestFit="1" customWidth="1"/>
    <col min="2064" max="2064" width="11.7109375" bestFit="1" customWidth="1"/>
    <col min="2065" max="2066" width="11.85546875" bestFit="1" customWidth="1"/>
    <col min="2067" max="2067" width="11.7109375" bestFit="1" customWidth="1"/>
    <col min="2068" max="2069" width="11.85546875" bestFit="1" customWidth="1"/>
    <col min="2070" max="2070" width="11.7109375" bestFit="1" customWidth="1"/>
    <col min="2071" max="2072" width="11.85546875" bestFit="1" customWidth="1"/>
    <col min="2073" max="2073" width="11.7109375" bestFit="1" customWidth="1"/>
    <col min="2074" max="2075" width="11.85546875" bestFit="1" customWidth="1"/>
    <col min="2076" max="2076" width="11.7109375" bestFit="1" customWidth="1"/>
    <col min="2077" max="2078" width="11.85546875" bestFit="1" customWidth="1"/>
    <col min="2079" max="2079" width="11.7109375" bestFit="1" customWidth="1"/>
    <col min="2080" max="2080" width="10.85546875" bestFit="1" customWidth="1"/>
    <col min="2081" max="2081" width="11.85546875" bestFit="1" customWidth="1"/>
    <col min="2305" max="2305" width="8.5703125" bestFit="1" customWidth="1"/>
    <col min="2306" max="2306" width="34.7109375" bestFit="1" customWidth="1"/>
    <col min="2307" max="2307" width="81.85546875" bestFit="1" customWidth="1"/>
    <col min="2308" max="2315" width="11.7109375" bestFit="1" customWidth="1"/>
    <col min="2316" max="2316" width="11" bestFit="1" customWidth="1"/>
    <col min="2317" max="2317" width="11.7109375" bestFit="1" customWidth="1"/>
    <col min="2318" max="2319" width="11.85546875" bestFit="1" customWidth="1"/>
    <col min="2320" max="2320" width="11.7109375" bestFit="1" customWidth="1"/>
    <col min="2321" max="2322" width="11.85546875" bestFit="1" customWidth="1"/>
    <col min="2323" max="2323" width="11.7109375" bestFit="1" customWidth="1"/>
    <col min="2324" max="2325" width="11.85546875" bestFit="1" customWidth="1"/>
    <col min="2326" max="2326" width="11.7109375" bestFit="1" customWidth="1"/>
    <col min="2327" max="2328" width="11.85546875" bestFit="1" customWidth="1"/>
    <col min="2329" max="2329" width="11.7109375" bestFit="1" customWidth="1"/>
    <col min="2330" max="2331" width="11.85546875" bestFit="1" customWidth="1"/>
    <col min="2332" max="2332" width="11.7109375" bestFit="1" customWidth="1"/>
    <col min="2333" max="2334" width="11.85546875" bestFit="1" customWidth="1"/>
    <col min="2335" max="2335" width="11.7109375" bestFit="1" customWidth="1"/>
    <col min="2336" max="2336" width="10.85546875" bestFit="1" customWidth="1"/>
    <col min="2337" max="2337" width="11.85546875" bestFit="1" customWidth="1"/>
    <col min="2561" max="2561" width="8.5703125" bestFit="1" customWidth="1"/>
    <col min="2562" max="2562" width="34.7109375" bestFit="1" customWidth="1"/>
    <col min="2563" max="2563" width="81.85546875" bestFit="1" customWidth="1"/>
    <col min="2564" max="2571" width="11.7109375" bestFit="1" customWidth="1"/>
    <col min="2572" max="2572" width="11" bestFit="1" customWidth="1"/>
    <col min="2573" max="2573" width="11.7109375" bestFit="1" customWidth="1"/>
    <col min="2574" max="2575" width="11.85546875" bestFit="1" customWidth="1"/>
    <col min="2576" max="2576" width="11.7109375" bestFit="1" customWidth="1"/>
    <col min="2577" max="2578" width="11.85546875" bestFit="1" customWidth="1"/>
    <col min="2579" max="2579" width="11.7109375" bestFit="1" customWidth="1"/>
    <col min="2580" max="2581" width="11.85546875" bestFit="1" customWidth="1"/>
    <col min="2582" max="2582" width="11.7109375" bestFit="1" customWidth="1"/>
    <col min="2583" max="2584" width="11.85546875" bestFit="1" customWidth="1"/>
    <col min="2585" max="2585" width="11.7109375" bestFit="1" customWidth="1"/>
    <col min="2586" max="2587" width="11.85546875" bestFit="1" customWidth="1"/>
    <col min="2588" max="2588" width="11.7109375" bestFit="1" customWidth="1"/>
    <col min="2589" max="2590" width="11.85546875" bestFit="1" customWidth="1"/>
    <col min="2591" max="2591" width="11.7109375" bestFit="1" customWidth="1"/>
    <col min="2592" max="2592" width="10.85546875" bestFit="1" customWidth="1"/>
    <col min="2593" max="2593" width="11.85546875" bestFit="1" customWidth="1"/>
    <col min="2817" max="2817" width="8.5703125" bestFit="1" customWidth="1"/>
    <col min="2818" max="2818" width="34.7109375" bestFit="1" customWidth="1"/>
    <col min="2819" max="2819" width="81.85546875" bestFit="1" customWidth="1"/>
    <col min="2820" max="2827" width="11.7109375" bestFit="1" customWidth="1"/>
    <col min="2828" max="2828" width="11" bestFit="1" customWidth="1"/>
    <col min="2829" max="2829" width="11.7109375" bestFit="1" customWidth="1"/>
    <col min="2830" max="2831" width="11.85546875" bestFit="1" customWidth="1"/>
    <col min="2832" max="2832" width="11.7109375" bestFit="1" customWidth="1"/>
    <col min="2833" max="2834" width="11.85546875" bestFit="1" customWidth="1"/>
    <col min="2835" max="2835" width="11.7109375" bestFit="1" customWidth="1"/>
    <col min="2836" max="2837" width="11.85546875" bestFit="1" customWidth="1"/>
    <col min="2838" max="2838" width="11.7109375" bestFit="1" customWidth="1"/>
    <col min="2839" max="2840" width="11.85546875" bestFit="1" customWidth="1"/>
    <col min="2841" max="2841" width="11.7109375" bestFit="1" customWidth="1"/>
    <col min="2842" max="2843" width="11.85546875" bestFit="1" customWidth="1"/>
    <col min="2844" max="2844" width="11.7109375" bestFit="1" customWidth="1"/>
    <col min="2845" max="2846" width="11.85546875" bestFit="1" customWidth="1"/>
    <col min="2847" max="2847" width="11.7109375" bestFit="1" customWidth="1"/>
    <col min="2848" max="2848" width="10.85546875" bestFit="1" customWidth="1"/>
    <col min="2849" max="2849" width="11.85546875" bestFit="1" customWidth="1"/>
    <col min="3073" max="3073" width="8.5703125" bestFit="1" customWidth="1"/>
    <col min="3074" max="3074" width="34.7109375" bestFit="1" customWidth="1"/>
    <col min="3075" max="3075" width="81.85546875" bestFit="1" customWidth="1"/>
    <col min="3076" max="3083" width="11.7109375" bestFit="1" customWidth="1"/>
    <col min="3084" max="3084" width="11" bestFit="1" customWidth="1"/>
    <col min="3085" max="3085" width="11.7109375" bestFit="1" customWidth="1"/>
    <col min="3086" max="3087" width="11.85546875" bestFit="1" customWidth="1"/>
    <col min="3088" max="3088" width="11.7109375" bestFit="1" customWidth="1"/>
    <col min="3089" max="3090" width="11.85546875" bestFit="1" customWidth="1"/>
    <col min="3091" max="3091" width="11.7109375" bestFit="1" customWidth="1"/>
    <col min="3092" max="3093" width="11.85546875" bestFit="1" customWidth="1"/>
    <col min="3094" max="3094" width="11.7109375" bestFit="1" customWidth="1"/>
    <col min="3095" max="3096" width="11.85546875" bestFit="1" customWidth="1"/>
    <col min="3097" max="3097" width="11.7109375" bestFit="1" customWidth="1"/>
    <col min="3098" max="3099" width="11.85546875" bestFit="1" customWidth="1"/>
    <col min="3100" max="3100" width="11.7109375" bestFit="1" customWidth="1"/>
    <col min="3101" max="3102" width="11.85546875" bestFit="1" customWidth="1"/>
    <col min="3103" max="3103" width="11.7109375" bestFit="1" customWidth="1"/>
    <col min="3104" max="3104" width="10.85546875" bestFit="1" customWidth="1"/>
    <col min="3105" max="3105" width="11.85546875" bestFit="1" customWidth="1"/>
    <col min="3329" max="3329" width="8.5703125" bestFit="1" customWidth="1"/>
    <col min="3330" max="3330" width="34.7109375" bestFit="1" customWidth="1"/>
    <col min="3331" max="3331" width="81.85546875" bestFit="1" customWidth="1"/>
    <col min="3332" max="3339" width="11.7109375" bestFit="1" customWidth="1"/>
    <col min="3340" max="3340" width="11" bestFit="1" customWidth="1"/>
    <col min="3341" max="3341" width="11.7109375" bestFit="1" customWidth="1"/>
    <col min="3342" max="3343" width="11.85546875" bestFit="1" customWidth="1"/>
    <col min="3344" max="3344" width="11.7109375" bestFit="1" customWidth="1"/>
    <col min="3345" max="3346" width="11.85546875" bestFit="1" customWidth="1"/>
    <col min="3347" max="3347" width="11.7109375" bestFit="1" customWidth="1"/>
    <col min="3348" max="3349" width="11.85546875" bestFit="1" customWidth="1"/>
    <col min="3350" max="3350" width="11.7109375" bestFit="1" customWidth="1"/>
    <col min="3351" max="3352" width="11.85546875" bestFit="1" customWidth="1"/>
    <col min="3353" max="3353" width="11.7109375" bestFit="1" customWidth="1"/>
    <col min="3354" max="3355" width="11.85546875" bestFit="1" customWidth="1"/>
    <col min="3356" max="3356" width="11.7109375" bestFit="1" customWidth="1"/>
    <col min="3357" max="3358" width="11.85546875" bestFit="1" customWidth="1"/>
    <col min="3359" max="3359" width="11.7109375" bestFit="1" customWidth="1"/>
    <col min="3360" max="3360" width="10.85546875" bestFit="1" customWidth="1"/>
    <col min="3361" max="3361" width="11.85546875" bestFit="1" customWidth="1"/>
    <col min="3585" max="3585" width="8.5703125" bestFit="1" customWidth="1"/>
    <col min="3586" max="3586" width="34.7109375" bestFit="1" customWidth="1"/>
    <col min="3587" max="3587" width="81.85546875" bestFit="1" customWidth="1"/>
    <col min="3588" max="3595" width="11.7109375" bestFit="1" customWidth="1"/>
    <col min="3596" max="3596" width="11" bestFit="1" customWidth="1"/>
    <col min="3597" max="3597" width="11.7109375" bestFit="1" customWidth="1"/>
    <col min="3598" max="3599" width="11.85546875" bestFit="1" customWidth="1"/>
    <col min="3600" max="3600" width="11.7109375" bestFit="1" customWidth="1"/>
    <col min="3601" max="3602" width="11.85546875" bestFit="1" customWidth="1"/>
    <col min="3603" max="3603" width="11.7109375" bestFit="1" customWidth="1"/>
    <col min="3604" max="3605" width="11.85546875" bestFit="1" customWidth="1"/>
    <col min="3606" max="3606" width="11.7109375" bestFit="1" customWidth="1"/>
    <col min="3607" max="3608" width="11.85546875" bestFit="1" customWidth="1"/>
    <col min="3609" max="3609" width="11.7109375" bestFit="1" customWidth="1"/>
    <col min="3610" max="3611" width="11.85546875" bestFit="1" customWidth="1"/>
    <col min="3612" max="3612" width="11.7109375" bestFit="1" customWidth="1"/>
    <col min="3613" max="3614" width="11.85546875" bestFit="1" customWidth="1"/>
    <col min="3615" max="3615" width="11.7109375" bestFit="1" customWidth="1"/>
    <col min="3616" max="3616" width="10.85546875" bestFit="1" customWidth="1"/>
    <col min="3617" max="3617" width="11.85546875" bestFit="1" customWidth="1"/>
    <col min="3841" max="3841" width="8.5703125" bestFit="1" customWidth="1"/>
    <col min="3842" max="3842" width="34.7109375" bestFit="1" customWidth="1"/>
    <col min="3843" max="3843" width="81.85546875" bestFit="1" customWidth="1"/>
    <col min="3844" max="3851" width="11.7109375" bestFit="1" customWidth="1"/>
    <col min="3852" max="3852" width="11" bestFit="1" customWidth="1"/>
    <col min="3853" max="3853" width="11.7109375" bestFit="1" customWidth="1"/>
    <col min="3854" max="3855" width="11.85546875" bestFit="1" customWidth="1"/>
    <col min="3856" max="3856" width="11.7109375" bestFit="1" customWidth="1"/>
    <col min="3857" max="3858" width="11.85546875" bestFit="1" customWidth="1"/>
    <col min="3859" max="3859" width="11.7109375" bestFit="1" customWidth="1"/>
    <col min="3860" max="3861" width="11.85546875" bestFit="1" customWidth="1"/>
    <col min="3862" max="3862" width="11.7109375" bestFit="1" customWidth="1"/>
    <col min="3863" max="3864" width="11.85546875" bestFit="1" customWidth="1"/>
    <col min="3865" max="3865" width="11.7109375" bestFit="1" customWidth="1"/>
    <col min="3866" max="3867" width="11.85546875" bestFit="1" customWidth="1"/>
    <col min="3868" max="3868" width="11.7109375" bestFit="1" customWidth="1"/>
    <col min="3869" max="3870" width="11.85546875" bestFit="1" customWidth="1"/>
    <col min="3871" max="3871" width="11.7109375" bestFit="1" customWidth="1"/>
    <col min="3872" max="3872" width="10.85546875" bestFit="1" customWidth="1"/>
    <col min="3873" max="3873" width="11.85546875" bestFit="1" customWidth="1"/>
    <col min="4097" max="4097" width="8.5703125" bestFit="1" customWidth="1"/>
    <col min="4098" max="4098" width="34.7109375" bestFit="1" customWidth="1"/>
    <col min="4099" max="4099" width="81.85546875" bestFit="1" customWidth="1"/>
    <col min="4100" max="4107" width="11.7109375" bestFit="1" customWidth="1"/>
    <col min="4108" max="4108" width="11" bestFit="1" customWidth="1"/>
    <col min="4109" max="4109" width="11.7109375" bestFit="1" customWidth="1"/>
    <col min="4110" max="4111" width="11.85546875" bestFit="1" customWidth="1"/>
    <col min="4112" max="4112" width="11.7109375" bestFit="1" customWidth="1"/>
    <col min="4113" max="4114" width="11.85546875" bestFit="1" customWidth="1"/>
    <col min="4115" max="4115" width="11.7109375" bestFit="1" customWidth="1"/>
    <col min="4116" max="4117" width="11.85546875" bestFit="1" customWidth="1"/>
    <col min="4118" max="4118" width="11.7109375" bestFit="1" customWidth="1"/>
    <col min="4119" max="4120" width="11.85546875" bestFit="1" customWidth="1"/>
    <col min="4121" max="4121" width="11.7109375" bestFit="1" customWidth="1"/>
    <col min="4122" max="4123" width="11.85546875" bestFit="1" customWidth="1"/>
    <col min="4124" max="4124" width="11.7109375" bestFit="1" customWidth="1"/>
    <col min="4125" max="4126" width="11.85546875" bestFit="1" customWidth="1"/>
    <col min="4127" max="4127" width="11.7109375" bestFit="1" customWidth="1"/>
    <col min="4128" max="4128" width="10.85546875" bestFit="1" customWidth="1"/>
    <col min="4129" max="4129" width="11.85546875" bestFit="1" customWidth="1"/>
    <col min="4353" max="4353" width="8.5703125" bestFit="1" customWidth="1"/>
    <col min="4354" max="4354" width="34.7109375" bestFit="1" customWidth="1"/>
    <col min="4355" max="4355" width="81.85546875" bestFit="1" customWidth="1"/>
    <col min="4356" max="4363" width="11.7109375" bestFit="1" customWidth="1"/>
    <col min="4364" max="4364" width="11" bestFit="1" customWidth="1"/>
    <col min="4365" max="4365" width="11.7109375" bestFit="1" customWidth="1"/>
    <col min="4366" max="4367" width="11.85546875" bestFit="1" customWidth="1"/>
    <col min="4368" max="4368" width="11.7109375" bestFit="1" customWidth="1"/>
    <col min="4369" max="4370" width="11.85546875" bestFit="1" customWidth="1"/>
    <col min="4371" max="4371" width="11.7109375" bestFit="1" customWidth="1"/>
    <col min="4372" max="4373" width="11.85546875" bestFit="1" customWidth="1"/>
    <col min="4374" max="4374" width="11.7109375" bestFit="1" customWidth="1"/>
    <col min="4375" max="4376" width="11.85546875" bestFit="1" customWidth="1"/>
    <col min="4377" max="4377" width="11.7109375" bestFit="1" customWidth="1"/>
    <col min="4378" max="4379" width="11.85546875" bestFit="1" customWidth="1"/>
    <col min="4380" max="4380" width="11.7109375" bestFit="1" customWidth="1"/>
    <col min="4381" max="4382" width="11.85546875" bestFit="1" customWidth="1"/>
    <col min="4383" max="4383" width="11.7109375" bestFit="1" customWidth="1"/>
    <col min="4384" max="4384" width="10.85546875" bestFit="1" customWidth="1"/>
    <col min="4385" max="4385" width="11.85546875" bestFit="1" customWidth="1"/>
    <col min="4609" max="4609" width="8.5703125" bestFit="1" customWidth="1"/>
    <col min="4610" max="4610" width="34.7109375" bestFit="1" customWidth="1"/>
    <col min="4611" max="4611" width="81.85546875" bestFit="1" customWidth="1"/>
    <col min="4612" max="4619" width="11.7109375" bestFit="1" customWidth="1"/>
    <col min="4620" max="4620" width="11" bestFit="1" customWidth="1"/>
    <col min="4621" max="4621" width="11.7109375" bestFit="1" customWidth="1"/>
    <col min="4622" max="4623" width="11.85546875" bestFit="1" customWidth="1"/>
    <col min="4624" max="4624" width="11.7109375" bestFit="1" customWidth="1"/>
    <col min="4625" max="4626" width="11.85546875" bestFit="1" customWidth="1"/>
    <col min="4627" max="4627" width="11.7109375" bestFit="1" customWidth="1"/>
    <col min="4628" max="4629" width="11.85546875" bestFit="1" customWidth="1"/>
    <col min="4630" max="4630" width="11.7109375" bestFit="1" customWidth="1"/>
    <col min="4631" max="4632" width="11.85546875" bestFit="1" customWidth="1"/>
    <col min="4633" max="4633" width="11.7109375" bestFit="1" customWidth="1"/>
    <col min="4634" max="4635" width="11.85546875" bestFit="1" customWidth="1"/>
    <col min="4636" max="4636" width="11.7109375" bestFit="1" customWidth="1"/>
    <col min="4637" max="4638" width="11.85546875" bestFit="1" customWidth="1"/>
    <col min="4639" max="4639" width="11.7109375" bestFit="1" customWidth="1"/>
    <col min="4640" max="4640" width="10.85546875" bestFit="1" customWidth="1"/>
    <col min="4641" max="4641" width="11.85546875" bestFit="1" customWidth="1"/>
    <col min="4865" max="4865" width="8.5703125" bestFit="1" customWidth="1"/>
    <col min="4866" max="4866" width="34.7109375" bestFit="1" customWidth="1"/>
    <col min="4867" max="4867" width="81.85546875" bestFit="1" customWidth="1"/>
    <col min="4868" max="4875" width="11.7109375" bestFit="1" customWidth="1"/>
    <col min="4876" max="4876" width="11" bestFit="1" customWidth="1"/>
    <col min="4877" max="4877" width="11.7109375" bestFit="1" customWidth="1"/>
    <col min="4878" max="4879" width="11.85546875" bestFit="1" customWidth="1"/>
    <col min="4880" max="4880" width="11.7109375" bestFit="1" customWidth="1"/>
    <col min="4881" max="4882" width="11.85546875" bestFit="1" customWidth="1"/>
    <col min="4883" max="4883" width="11.7109375" bestFit="1" customWidth="1"/>
    <col min="4884" max="4885" width="11.85546875" bestFit="1" customWidth="1"/>
    <col min="4886" max="4886" width="11.7109375" bestFit="1" customWidth="1"/>
    <col min="4887" max="4888" width="11.85546875" bestFit="1" customWidth="1"/>
    <col min="4889" max="4889" width="11.7109375" bestFit="1" customWidth="1"/>
    <col min="4890" max="4891" width="11.85546875" bestFit="1" customWidth="1"/>
    <col min="4892" max="4892" width="11.7109375" bestFit="1" customWidth="1"/>
    <col min="4893" max="4894" width="11.85546875" bestFit="1" customWidth="1"/>
    <col min="4895" max="4895" width="11.7109375" bestFit="1" customWidth="1"/>
    <col min="4896" max="4896" width="10.85546875" bestFit="1" customWidth="1"/>
    <col min="4897" max="4897" width="11.85546875" bestFit="1" customWidth="1"/>
    <col min="5121" max="5121" width="8.5703125" bestFit="1" customWidth="1"/>
    <col min="5122" max="5122" width="34.7109375" bestFit="1" customWidth="1"/>
    <col min="5123" max="5123" width="81.85546875" bestFit="1" customWidth="1"/>
    <col min="5124" max="5131" width="11.7109375" bestFit="1" customWidth="1"/>
    <col min="5132" max="5132" width="11" bestFit="1" customWidth="1"/>
    <col min="5133" max="5133" width="11.7109375" bestFit="1" customWidth="1"/>
    <col min="5134" max="5135" width="11.85546875" bestFit="1" customWidth="1"/>
    <col min="5136" max="5136" width="11.7109375" bestFit="1" customWidth="1"/>
    <col min="5137" max="5138" width="11.85546875" bestFit="1" customWidth="1"/>
    <col min="5139" max="5139" width="11.7109375" bestFit="1" customWidth="1"/>
    <col min="5140" max="5141" width="11.85546875" bestFit="1" customWidth="1"/>
    <col min="5142" max="5142" width="11.7109375" bestFit="1" customWidth="1"/>
    <col min="5143" max="5144" width="11.85546875" bestFit="1" customWidth="1"/>
    <col min="5145" max="5145" width="11.7109375" bestFit="1" customWidth="1"/>
    <col min="5146" max="5147" width="11.85546875" bestFit="1" customWidth="1"/>
    <col min="5148" max="5148" width="11.7109375" bestFit="1" customWidth="1"/>
    <col min="5149" max="5150" width="11.85546875" bestFit="1" customWidth="1"/>
    <col min="5151" max="5151" width="11.7109375" bestFit="1" customWidth="1"/>
    <col min="5152" max="5152" width="10.85546875" bestFit="1" customWidth="1"/>
    <col min="5153" max="5153" width="11.85546875" bestFit="1" customWidth="1"/>
    <col min="5377" max="5377" width="8.5703125" bestFit="1" customWidth="1"/>
    <col min="5378" max="5378" width="34.7109375" bestFit="1" customWidth="1"/>
    <col min="5379" max="5379" width="81.85546875" bestFit="1" customWidth="1"/>
    <col min="5380" max="5387" width="11.7109375" bestFit="1" customWidth="1"/>
    <col min="5388" max="5388" width="11" bestFit="1" customWidth="1"/>
    <col min="5389" max="5389" width="11.7109375" bestFit="1" customWidth="1"/>
    <col min="5390" max="5391" width="11.85546875" bestFit="1" customWidth="1"/>
    <col min="5392" max="5392" width="11.7109375" bestFit="1" customWidth="1"/>
    <col min="5393" max="5394" width="11.85546875" bestFit="1" customWidth="1"/>
    <col min="5395" max="5395" width="11.7109375" bestFit="1" customWidth="1"/>
    <col min="5396" max="5397" width="11.85546875" bestFit="1" customWidth="1"/>
    <col min="5398" max="5398" width="11.7109375" bestFit="1" customWidth="1"/>
    <col min="5399" max="5400" width="11.85546875" bestFit="1" customWidth="1"/>
    <col min="5401" max="5401" width="11.7109375" bestFit="1" customWidth="1"/>
    <col min="5402" max="5403" width="11.85546875" bestFit="1" customWidth="1"/>
    <col min="5404" max="5404" width="11.7109375" bestFit="1" customWidth="1"/>
    <col min="5405" max="5406" width="11.85546875" bestFit="1" customWidth="1"/>
    <col min="5407" max="5407" width="11.7109375" bestFit="1" customWidth="1"/>
    <col min="5408" max="5408" width="10.85546875" bestFit="1" customWidth="1"/>
    <col min="5409" max="5409" width="11.85546875" bestFit="1" customWidth="1"/>
    <col min="5633" max="5633" width="8.5703125" bestFit="1" customWidth="1"/>
    <col min="5634" max="5634" width="34.7109375" bestFit="1" customWidth="1"/>
    <col min="5635" max="5635" width="81.85546875" bestFit="1" customWidth="1"/>
    <col min="5636" max="5643" width="11.7109375" bestFit="1" customWidth="1"/>
    <col min="5644" max="5644" width="11" bestFit="1" customWidth="1"/>
    <col min="5645" max="5645" width="11.7109375" bestFit="1" customWidth="1"/>
    <col min="5646" max="5647" width="11.85546875" bestFit="1" customWidth="1"/>
    <col min="5648" max="5648" width="11.7109375" bestFit="1" customWidth="1"/>
    <col min="5649" max="5650" width="11.85546875" bestFit="1" customWidth="1"/>
    <col min="5651" max="5651" width="11.7109375" bestFit="1" customWidth="1"/>
    <col min="5652" max="5653" width="11.85546875" bestFit="1" customWidth="1"/>
    <col min="5654" max="5654" width="11.7109375" bestFit="1" customWidth="1"/>
    <col min="5655" max="5656" width="11.85546875" bestFit="1" customWidth="1"/>
    <col min="5657" max="5657" width="11.7109375" bestFit="1" customWidth="1"/>
    <col min="5658" max="5659" width="11.85546875" bestFit="1" customWidth="1"/>
    <col min="5660" max="5660" width="11.7109375" bestFit="1" customWidth="1"/>
    <col min="5661" max="5662" width="11.85546875" bestFit="1" customWidth="1"/>
    <col min="5663" max="5663" width="11.7109375" bestFit="1" customWidth="1"/>
    <col min="5664" max="5664" width="10.85546875" bestFit="1" customWidth="1"/>
    <col min="5665" max="5665" width="11.85546875" bestFit="1" customWidth="1"/>
    <col min="5889" max="5889" width="8.5703125" bestFit="1" customWidth="1"/>
    <col min="5890" max="5890" width="34.7109375" bestFit="1" customWidth="1"/>
    <col min="5891" max="5891" width="81.85546875" bestFit="1" customWidth="1"/>
    <col min="5892" max="5899" width="11.7109375" bestFit="1" customWidth="1"/>
    <col min="5900" max="5900" width="11" bestFit="1" customWidth="1"/>
    <col min="5901" max="5901" width="11.7109375" bestFit="1" customWidth="1"/>
    <col min="5902" max="5903" width="11.85546875" bestFit="1" customWidth="1"/>
    <col min="5904" max="5904" width="11.7109375" bestFit="1" customWidth="1"/>
    <col min="5905" max="5906" width="11.85546875" bestFit="1" customWidth="1"/>
    <col min="5907" max="5907" width="11.7109375" bestFit="1" customWidth="1"/>
    <col min="5908" max="5909" width="11.85546875" bestFit="1" customWidth="1"/>
    <col min="5910" max="5910" width="11.7109375" bestFit="1" customWidth="1"/>
    <col min="5911" max="5912" width="11.85546875" bestFit="1" customWidth="1"/>
    <col min="5913" max="5913" width="11.7109375" bestFit="1" customWidth="1"/>
    <col min="5914" max="5915" width="11.85546875" bestFit="1" customWidth="1"/>
    <col min="5916" max="5916" width="11.7109375" bestFit="1" customWidth="1"/>
    <col min="5917" max="5918" width="11.85546875" bestFit="1" customWidth="1"/>
    <col min="5919" max="5919" width="11.7109375" bestFit="1" customWidth="1"/>
    <col min="5920" max="5920" width="10.85546875" bestFit="1" customWidth="1"/>
    <col min="5921" max="5921" width="11.85546875" bestFit="1" customWidth="1"/>
    <col min="6145" max="6145" width="8.5703125" bestFit="1" customWidth="1"/>
    <col min="6146" max="6146" width="34.7109375" bestFit="1" customWidth="1"/>
    <col min="6147" max="6147" width="81.85546875" bestFit="1" customWidth="1"/>
    <col min="6148" max="6155" width="11.7109375" bestFit="1" customWidth="1"/>
    <col min="6156" max="6156" width="11" bestFit="1" customWidth="1"/>
    <col min="6157" max="6157" width="11.7109375" bestFit="1" customWidth="1"/>
    <col min="6158" max="6159" width="11.85546875" bestFit="1" customWidth="1"/>
    <col min="6160" max="6160" width="11.7109375" bestFit="1" customWidth="1"/>
    <col min="6161" max="6162" width="11.85546875" bestFit="1" customWidth="1"/>
    <col min="6163" max="6163" width="11.7109375" bestFit="1" customWidth="1"/>
    <col min="6164" max="6165" width="11.85546875" bestFit="1" customWidth="1"/>
    <col min="6166" max="6166" width="11.7109375" bestFit="1" customWidth="1"/>
    <col min="6167" max="6168" width="11.85546875" bestFit="1" customWidth="1"/>
    <col min="6169" max="6169" width="11.7109375" bestFit="1" customWidth="1"/>
    <col min="6170" max="6171" width="11.85546875" bestFit="1" customWidth="1"/>
    <col min="6172" max="6172" width="11.7109375" bestFit="1" customWidth="1"/>
    <col min="6173" max="6174" width="11.85546875" bestFit="1" customWidth="1"/>
    <col min="6175" max="6175" width="11.7109375" bestFit="1" customWidth="1"/>
    <col min="6176" max="6176" width="10.85546875" bestFit="1" customWidth="1"/>
    <col min="6177" max="6177" width="11.85546875" bestFit="1" customWidth="1"/>
    <col min="6401" max="6401" width="8.5703125" bestFit="1" customWidth="1"/>
    <col min="6402" max="6402" width="34.7109375" bestFit="1" customWidth="1"/>
    <col min="6403" max="6403" width="81.85546875" bestFit="1" customWidth="1"/>
    <col min="6404" max="6411" width="11.7109375" bestFit="1" customWidth="1"/>
    <col min="6412" max="6412" width="11" bestFit="1" customWidth="1"/>
    <col min="6413" max="6413" width="11.7109375" bestFit="1" customWidth="1"/>
    <col min="6414" max="6415" width="11.85546875" bestFit="1" customWidth="1"/>
    <col min="6416" max="6416" width="11.7109375" bestFit="1" customWidth="1"/>
    <col min="6417" max="6418" width="11.85546875" bestFit="1" customWidth="1"/>
    <col min="6419" max="6419" width="11.7109375" bestFit="1" customWidth="1"/>
    <col min="6420" max="6421" width="11.85546875" bestFit="1" customWidth="1"/>
    <col min="6422" max="6422" width="11.7109375" bestFit="1" customWidth="1"/>
    <col min="6423" max="6424" width="11.85546875" bestFit="1" customWidth="1"/>
    <col min="6425" max="6425" width="11.7109375" bestFit="1" customWidth="1"/>
    <col min="6426" max="6427" width="11.85546875" bestFit="1" customWidth="1"/>
    <col min="6428" max="6428" width="11.7109375" bestFit="1" customWidth="1"/>
    <col min="6429" max="6430" width="11.85546875" bestFit="1" customWidth="1"/>
    <col min="6431" max="6431" width="11.7109375" bestFit="1" customWidth="1"/>
    <col min="6432" max="6432" width="10.85546875" bestFit="1" customWidth="1"/>
    <col min="6433" max="6433" width="11.85546875" bestFit="1" customWidth="1"/>
    <col min="6657" max="6657" width="8.5703125" bestFit="1" customWidth="1"/>
    <col min="6658" max="6658" width="34.7109375" bestFit="1" customWidth="1"/>
    <col min="6659" max="6659" width="81.85546875" bestFit="1" customWidth="1"/>
    <col min="6660" max="6667" width="11.7109375" bestFit="1" customWidth="1"/>
    <col min="6668" max="6668" width="11" bestFit="1" customWidth="1"/>
    <col min="6669" max="6669" width="11.7109375" bestFit="1" customWidth="1"/>
    <col min="6670" max="6671" width="11.85546875" bestFit="1" customWidth="1"/>
    <col min="6672" max="6672" width="11.7109375" bestFit="1" customWidth="1"/>
    <col min="6673" max="6674" width="11.85546875" bestFit="1" customWidth="1"/>
    <col min="6675" max="6675" width="11.7109375" bestFit="1" customWidth="1"/>
    <col min="6676" max="6677" width="11.85546875" bestFit="1" customWidth="1"/>
    <col min="6678" max="6678" width="11.7109375" bestFit="1" customWidth="1"/>
    <col min="6679" max="6680" width="11.85546875" bestFit="1" customWidth="1"/>
    <col min="6681" max="6681" width="11.7109375" bestFit="1" customWidth="1"/>
    <col min="6682" max="6683" width="11.85546875" bestFit="1" customWidth="1"/>
    <col min="6684" max="6684" width="11.7109375" bestFit="1" customWidth="1"/>
    <col min="6685" max="6686" width="11.85546875" bestFit="1" customWidth="1"/>
    <col min="6687" max="6687" width="11.7109375" bestFit="1" customWidth="1"/>
    <col min="6688" max="6688" width="10.85546875" bestFit="1" customWidth="1"/>
    <col min="6689" max="6689" width="11.85546875" bestFit="1" customWidth="1"/>
    <col min="6913" max="6913" width="8.5703125" bestFit="1" customWidth="1"/>
    <col min="6914" max="6914" width="34.7109375" bestFit="1" customWidth="1"/>
    <col min="6915" max="6915" width="81.85546875" bestFit="1" customWidth="1"/>
    <col min="6916" max="6923" width="11.7109375" bestFit="1" customWidth="1"/>
    <col min="6924" max="6924" width="11" bestFit="1" customWidth="1"/>
    <col min="6925" max="6925" width="11.7109375" bestFit="1" customWidth="1"/>
    <col min="6926" max="6927" width="11.85546875" bestFit="1" customWidth="1"/>
    <col min="6928" max="6928" width="11.7109375" bestFit="1" customWidth="1"/>
    <col min="6929" max="6930" width="11.85546875" bestFit="1" customWidth="1"/>
    <col min="6931" max="6931" width="11.7109375" bestFit="1" customWidth="1"/>
    <col min="6932" max="6933" width="11.85546875" bestFit="1" customWidth="1"/>
    <col min="6934" max="6934" width="11.7109375" bestFit="1" customWidth="1"/>
    <col min="6935" max="6936" width="11.85546875" bestFit="1" customWidth="1"/>
    <col min="6937" max="6937" width="11.7109375" bestFit="1" customWidth="1"/>
    <col min="6938" max="6939" width="11.85546875" bestFit="1" customWidth="1"/>
    <col min="6940" max="6940" width="11.7109375" bestFit="1" customWidth="1"/>
    <col min="6941" max="6942" width="11.85546875" bestFit="1" customWidth="1"/>
    <col min="6943" max="6943" width="11.7109375" bestFit="1" customWidth="1"/>
    <col min="6944" max="6944" width="10.85546875" bestFit="1" customWidth="1"/>
    <col min="6945" max="6945" width="11.85546875" bestFit="1" customWidth="1"/>
    <col min="7169" max="7169" width="8.5703125" bestFit="1" customWidth="1"/>
    <col min="7170" max="7170" width="34.7109375" bestFit="1" customWidth="1"/>
    <col min="7171" max="7171" width="81.85546875" bestFit="1" customWidth="1"/>
    <col min="7172" max="7179" width="11.7109375" bestFit="1" customWidth="1"/>
    <col min="7180" max="7180" width="11" bestFit="1" customWidth="1"/>
    <col min="7181" max="7181" width="11.7109375" bestFit="1" customWidth="1"/>
    <col min="7182" max="7183" width="11.85546875" bestFit="1" customWidth="1"/>
    <col min="7184" max="7184" width="11.7109375" bestFit="1" customWidth="1"/>
    <col min="7185" max="7186" width="11.85546875" bestFit="1" customWidth="1"/>
    <col min="7187" max="7187" width="11.7109375" bestFit="1" customWidth="1"/>
    <col min="7188" max="7189" width="11.85546875" bestFit="1" customWidth="1"/>
    <col min="7190" max="7190" width="11.7109375" bestFit="1" customWidth="1"/>
    <col min="7191" max="7192" width="11.85546875" bestFit="1" customWidth="1"/>
    <col min="7193" max="7193" width="11.7109375" bestFit="1" customWidth="1"/>
    <col min="7194" max="7195" width="11.85546875" bestFit="1" customWidth="1"/>
    <col min="7196" max="7196" width="11.7109375" bestFit="1" customWidth="1"/>
    <col min="7197" max="7198" width="11.85546875" bestFit="1" customWidth="1"/>
    <col min="7199" max="7199" width="11.7109375" bestFit="1" customWidth="1"/>
    <col min="7200" max="7200" width="10.85546875" bestFit="1" customWidth="1"/>
    <col min="7201" max="7201" width="11.85546875" bestFit="1" customWidth="1"/>
    <col min="7425" max="7425" width="8.5703125" bestFit="1" customWidth="1"/>
    <col min="7426" max="7426" width="34.7109375" bestFit="1" customWidth="1"/>
    <col min="7427" max="7427" width="81.85546875" bestFit="1" customWidth="1"/>
    <col min="7428" max="7435" width="11.7109375" bestFit="1" customWidth="1"/>
    <col min="7436" max="7436" width="11" bestFit="1" customWidth="1"/>
    <col min="7437" max="7437" width="11.7109375" bestFit="1" customWidth="1"/>
    <col min="7438" max="7439" width="11.85546875" bestFit="1" customWidth="1"/>
    <col min="7440" max="7440" width="11.7109375" bestFit="1" customWidth="1"/>
    <col min="7441" max="7442" width="11.85546875" bestFit="1" customWidth="1"/>
    <col min="7443" max="7443" width="11.7109375" bestFit="1" customWidth="1"/>
    <col min="7444" max="7445" width="11.85546875" bestFit="1" customWidth="1"/>
    <col min="7446" max="7446" width="11.7109375" bestFit="1" customWidth="1"/>
    <col min="7447" max="7448" width="11.85546875" bestFit="1" customWidth="1"/>
    <col min="7449" max="7449" width="11.7109375" bestFit="1" customWidth="1"/>
    <col min="7450" max="7451" width="11.85546875" bestFit="1" customWidth="1"/>
    <col min="7452" max="7452" width="11.7109375" bestFit="1" customWidth="1"/>
    <col min="7453" max="7454" width="11.85546875" bestFit="1" customWidth="1"/>
    <col min="7455" max="7455" width="11.7109375" bestFit="1" customWidth="1"/>
    <col min="7456" max="7456" width="10.85546875" bestFit="1" customWidth="1"/>
    <col min="7457" max="7457" width="11.85546875" bestFit="1" customWidth="1"/>
    <col min="7681" max="7681" width="8.5703125" bestFit="1" customWidth="1"/>
    <col min="7682" max="7682" width="34.7109375" bestFit="1" customWidth="1"/>
    <col min="7683" max="7683" width="81.85546875" bestFit="1" customWidth="1"/>
    <col min="7684" max="7691" width="11.7109375" bestFit="1" customWidth="1"/>
    <col min="7692" max="7692" width="11" bestFit="1" customWidth="1"/>
    <col min="7693" max="7693" width="11.7109375" bestFit="1" customWidth="1"/>
    <col min="7694" max="7695" width="11.85546875" bestFit="1" customWidth="1"/>
    <col min="7696" max="7696" width="11.7109375" bestFit="1" customWidth="1"/>
    <col min="7697" max="7698" width="11.85546875" bestFit="1" customWidth="1"/>
    <col min="7699" max="7699" width="11.7109375" bestFit="1" customWidth="1"/>
    <col min="7700" max="7701" width="11.85546875" bestFit="1" customWidth="1"/>
    <col min="7702" max="7702" width="11.7109375" bestFit="1" customWidth="1"/>
    <col min="7703" max="7704" width="11.85546875" bestFit="1" customWidth="1"/>
    <col min="7705" max="7705" width="11.7109375" bestFit="1" customWidth="1"/>
    <col min="7706" max="7707" width="11.85546875" bestFit="1" customWidth="1"/>
    <col min="7708" max="7708" width="11.7109375" bestFit="1" customWidth="1"/>
    <col min="7709" max="7710" width="11.85546875" bestFit="1" customWidth="1"/>
    <col min="7711" max="7711" width="11.7109375" bestFit="1" customWidth="1"/>
    <col min="7712" max="7712" width="10.85546875" bestFit="1" customWidth="1"/>
    <col min="7713" max="7713" width="11.85546875" bestFit="1" customWidth="1"/>
    <col min="7937" max="7937" width="8.5703125" bestFit="1" customWidth="1"/>
    <col min="7938" max="7938" width="34.7109375" bestFit="1" customWidth="1"/>
    <col min="7939" max="7939" width="81.85546875" bestFit="1" customWidth="1"/>
    <col min="7940" max="7947" width="11.7109375" bestFit="1" customWidth="1"/>
    <col min="7948" max="7948" width="11" bestFit="1" customWidth="1"/>
    <col min="7949" max="7949" width="11.7109375" bestFit="1" customWidth="1"/>
    <col min="7950" max="7951" width="11.85546875" bestFit="1" customWidth="1"/>
    <col min="7952" max="7952" width="11.7109375" bestFit="1" customWidth="1"/>
    <col min="7953" max="7954" width="11.85546875" bestFit="1" customWidth="1"/>
    <col min="7955" max="7955" width="11.7109375" bestFit="1" customWidth="1"/>
    <col min="7956" max="7957" width="11.85546875" bestFit="1" customWidth="1"/>
    <col min="7958" max="7958" width="11.7109375" bestFit="1" customWidth="1"/>
    <col min="7959" max="7960" width="11.85546875" bestFit="1" customWidth="1"/>
    <col min="7961" max="7961" width="11.7109375" bestFit="1" customWidth="1"/>
    <col min="7962" max="7963" width="11.85546875" bestFit="1" customWidth="1"/>
    <col min="7964" max="7964" width="11.7109375" bestFit="1" customWidth="1"/>
    <col min="7965" max="7966" width="11.85546875" bestFit="1" customWidth="1"/>
    <col min="7967" max="7967" width="11.7109375" bestFit="1" customWidth="1"/>
    <col min="7968" max="7968" width="10.85546875" bestFit="1" customWidth="1"/>
    <col min="7969" max="7969" width="11.85546875" bestFit="1" customWidth="1"/>
    <col min="8193" max="8193" width="8.5703125" bestFit="1" customWidth="1"/>
    <col min="8194" max="8194" width="34.7109375" bestFit="1" customWidth="1"/>
    <col min="8195" max="8195" width="81.85546875" bestFit="1" customWidth="1"/>
    <col min="8196" max="8203" width="11.7109375" bestFit="1" customWidth="1"/>
    <col min="8204" max="8204" width="11" bestFit="1" customWidth="1"/>
    <col min="8205" max="8205" width="11.7109375" bestFit="1" customWidth="1"/>
    <col min="8206" max="8207" width="11.85546875" bestFit="1" customWidth="1"/>
    <col min="8208" max="8208" width="11.7109375" bestFit="1" customWidth="1"/>
    <col min="8209" max="8210" width="11.85546875" bestFit="1" customWidth="1"/>
    <col min="8211" max="8211" width="11.7109375" bestFit="1" customWidth="1"/>
    <col min="8212" max="8213" width="11.85546875" bestFit="1" customWidth="1"/>
    <col min="8214" max="8214" width="11.7109375" bestFit="1" customWidth="1"/>
    <col min="8215" max="8216" width="11.85546875" bestFit="1" customWidth="1"/>
    <col min="8217" max="8217" width="11.7109375" bestFit="1" customWidth="1"/>
    <col min="8218" max="8219" width="11.85546875" bestFit="1" customWidth="1"/>
    <col min="8220" max="8220" width="11.7109375" bestFit="1" customWidth="1"/>
    <col min="8221" max="8222" width="11.85546875" bestFit="1" customWidth="1"/>
    <col min="8223" max="8223" width="11.7109375" bestFit="1" customWidth="1"/>
    <col min="8224" max="8224" width="10.85546875" bestFit="1" customWidth="1"/>
    <col min="8225" max="8225" width="11.85546875" bestFit="1" customWidth="1"/>
    <col min="8449" max="8449" width="8.5703125" bestFit="1" customWidth="1"/>
    <col min="8450" max="8450" width="34.7109375" bestFit="1" customWidth="1"/>
    <col min="8451" max="8451" width="81.85546875" bestFit="1" customWidth="1"/>
    <col min="8452" max="8459" width="11.7109375" bestFit="1" customWidth="1"/>
    <col min="8460" max="8460" width="11" bestFit="1" customWidth="1"/>
    <col min="8461" max="8461" width="11.7109375" bestFit="1" customWidth="1"/>
    <col min="8462" max="8463" width="11.85546875" bestFit="1" customWidth="1"/>
    <col min="8464" max="8464" width="11.7109375" bestFit="1" customWidth="1"/>
    <col min="8465" max="8466" width="11.85546875" bestFit="1" customWidth="1"/>
    <col min="8467" max="8467" width="11.7109375" bestFit="1" customWidth="1"/>
    <col min="8468" max="8469" width="11.85546875" bestFit="1" customWidth="1"/>
    <col min="8470" max="8470" width="11.7109375" bestFit="1" customWidth="1"/>
    <col min="8471" max="8472" width="11.85546875" bestFit="1" customWidth="1"/>
    <col min="8473" max="8473" width="11.7109375" bestFit="1" customWidth="1"/>
    <col min="8474" max="8475" width="11.85546875" bestFit="1" customWidth="1"/>
    <col min="8476" max="8476" width="11.7109375" bestFit="1" customWidth="1"/>
    <col min="8477" max="8478" width="11.85546875" bestFit="1" customWidth="1"/>
    <col min="8479" max="8479" width="11.7109375" bestFit="1" customWidth="1"/>
    <col min="8480" max="8480" width="10.85546875" bestFit="1" customWidth="1"/>
    <col min="8481" max="8481" width="11.85546875" bestFit="1" customWidth="1"/>
    <col min="8705" max="8705" width="8.5703125" bestFit="1" customWidth="1"/>
    <col min="8706" max="8706" width="34.7109375" bestFit="1" customWidth="1"/>
    <col min="8707" max="8707" width="81.85546875" bestFit="1" customWidth="1"/>
    <col min="8708" max="8715" width="11.7109375" bestFit="1" customWidth="1"/>
    <col min="8716" max="8716" width="11" bestFit="1" customWidth="1"/>
    <col min="8717" max="8717" width="11.7109375" bestFit="1" customWidth="1"/>
    <col min="8718" max="8719" width="11.85546875" bestFit="1" customWidth="1"/>
    <col min="8720" max="8720" width="11.7109375" bestFit="1" customWidth="1"/>
    <col min="8721" max="8722" width="11.85546875" bestFit="1" customWidth="1"/>
    <col min="8723" max="8723" width="11.7109375" bestFit="1" customWidth="1"/>
    <col min="8724" max="8725" width="11.85546875" bestFit="1" customWidth="1"/>
    <col min="8726" max="8726" width="11.7109375" bestFit="1" customWidth="1"/>
    <col min="8727" max="8728" width="11.85546875" bestFit="1" customWidth="1"/>
    <col min="8729" max="8729" width="11.7109375" bestFit="1" customWidth="1"/>
    <col min="8730" max="8731" width="11.85546875" bestFit="1" customWidth="1"/>
    <col min="8732" max="8732" width="11.7109375" bestFit="1" customWidth="1"/>
    <col min="8733" max="8734" width="11.85546875" bestFit="1" customWidth="1"/>
    <col min="8735" max="8735" width="11.7109375" bestFit="1" customWidth="1"/>
    <col min="8736" max="8736" width="10.85546875" bestFit="1" customWidth="1"/>
    <col min="8737" max="8737" width="11.85546875" bestFit="1" customWidth="1"/>
    <col min="8961" max="8961" width="8.5703125" bestFit="1" customWidth="1"/>
    <col min="8962" max="8962" width="34.7109375" bestFit="1" customWidth="1"/>
    <col min="8963" max="8963" width="81.85546875" bestFit="1" customWidth="1"/>
    <col min="8964" max="8971" width="11.7109375" bestFit="1" customWidth="1"/>
    <col min="8972" max="8972" width="11" bestFit="1" customWidth="1"/>
    <col min="8973" max="8973" width="11.7109375" bestFit="1" customWidth="1"/>
    <col min="8974" max="8975" width="11.85546875" bestFit="1" customWidth="1"/>
    <col min="8976" max="8976" width="11.7109375" bestFit="1" customWidth="1"/>
    <col min="8977" max="8978" width="11.85546875" bestFit="1" customWidth="1"/>
    <col min="8979" max="8979" width="11.7109375" bestFit="1" customWidth="1"/>
    <col min="8980" max="8981" width="11.85546875" bestFit="1" customWidth="1"/>
    <col min="8982" max="8982" width="11.7109375" bestFit="1" customWidth="1"/>
    <col min="8983" max="8984" width="11.85546875" bestFit="1" customWidth="1"/>
    <col min="8985" max="8985" width="11.7109375" bestFit="1" customWidth="1"/>
    <col min="8986" max="8987" width="11.85546875" bestFit="1" customWidth="1"/>
    <col min="8988" max="8988" width="11.7109375" bestFit="1" customWidth="1"/>
    <col min="8989" max="8990" width="11.85546875" bestFit="1" customWidth="1"/>
    <col min="8991" max="8991" width="11.7109375" bestFit="1" customWidth="1"/>
    <col min="8992" max="8992" width="10.85546875" bestFit="1" customWidth="1"/>
    <col min="8993" max="8993" width="11.85546875" bestFit="1" customWidth="1"/>
    <col min="9217" max="9217" width="8.5703125" bestFit="1" customWidth="1"/>
    <col min="9218" max="9218" width="34.7109375" bestFit="1" customWidth="1"/>
    <col min="9219" max="9219" width="81.85546875" bestFit="1" customWidth="1"/>
    <col min="9220" max="9227" width="11.7109375" bestFit="1" customWidth="1"/>
    <col min="9228" max="9228" width="11" bestFit="1" customWidth="1"/>
    <col min="9229" max="9229" width="11.7109375" bestFit="1" customWidth="1"/>
    <col min="9230" max="9231" width="11.85546875" bestFit="1" customWidth="1"/>
    <col min="9232" max="9232" width="11.7109375" bestFit="1" customWidth="1"/>
    <col min="9233" max="9234" width="11.85546875" bestFit="1" customWidth="1"/>
    <col min="9235" max="9235" width="11.7109375" bestFit="1" customWidth="1"/>
    <col min="9236" max="9237" width="11.85546875" bestFit="1" customWidth="1"/>
    <col min="9238" max="9238" width="11.7109375" bestFit="1" customWidth="1"/>
    <col min="9239" max="9240" width="11.85546875" bestFit="1" customWidth="1"/>
    <col min="9241" max="9241" width="11.7109375" bestFit="1" customWidth="1"/>
    <col min="9242" max="9243" width="11.85546875" bestFit="1" customWidth="1"/>
    <col min="9244" max="9244" width="11.7109375" bestFit="1" customWidth="1"/>
    <col min="9245" max="9246" width="11.85546875" bestFit="1" customWidth="1"/>
    <col min="9247" max="9247" width="11.7109375" bestFit="1" customWidth="1"/>
    <col min="9248" max="9248" width="10.85546875" bestFit="1" customWidth="1"/>
    <col min="9249" max="9249" width="11.85546875" bestFit="1" customWidth="1"/>
    <col min="9473" max="9473" width="8.5703125" bestFit="1" customWidth="1"/>
    <col min="9474" max="9474" width="34.7109375" bestFit="1" customWidth="1"/>
    <col min="9475" max="9475" width="81.85546875" bestFit="1" customWidth="1"/>
    <col min="9476" max="9483" width="11.7109375" bestFit="1" customWidth="1"/>
    <col min="9484" max="9484" width="11" bestFit="1" customWidth="1"/>
    <col min="9485" max="9485" width="11.7109375" bestFit="1" customWidth="1"/>
    <col min="9486" max="9487" width="11.85546875" bestFit="1" customWidth="1"/>
    <col min="9488" max="9488" width="11.7109375" bestFit="1" customWidth="1"/>
    <col min="9489" max="9490" width="11.85546875" bestFit="1" customWidth="1"/>
    <col min="9491" max="9491" width="11.7109375" bestFit="1" customWidth="1"/>
    <col min="9492" max="9493" width="11.85546875" bestFit="1" customWidth="1"/>
    <col min="9494" max="9494" width="11.7109375" bestFit="1" customWidth="1"/>
    <col min="9495" max="9496" width="11.85546875" bestFit="1" customWidth="1"/>
    <col min="9497" max="9497" width="11.7109375" bestFit="1" customWidth="1"/>
    <col min="9498" max="9499" width="11.85546875" bestFit="1" customWidth="1"/>
    <col min="9500" max="9500" width="11.7109375" bestFit="1" customWidth="1"/>
    <col min="9501" max="9502" width="11.85546875" bestFit="1" customWidth="1"/>
    <col min="9503" max="9503" width="11.7109375" bestFit="1" customWidth="1"/>
    <col min="9504" max="9504" width="10.85546875" bestFit="1" customWidth="1"/>
    <col min="9505" max="9505" width="11.85546875" bestFit="1" customWidth="1"/>
    <col min="9729" max="9729" width="8.5703125" bestFit="1" customWidth="1"/>
    <col min="9730" max="9730" width="34.7109375" bestFit="1" customWidth="1"/>
    <col min="9731" max="9731" width="81.85546875" bestFit="1" customWidth="1"/>
    <col min="9732" max="9739" width="11.7109375" bestFit="1" customWidth="1"/>
    <col min="9740" max="9740" width="11" bestFit="1" customWidth="1"/>
    <col min="9741" max="9741" width="11.7109375" bestFit="1" customWidth="1"/>
    <col min="9742" max="9743" width="11.85546875" bestFit="1" customWidth="1"/>
    <col min="9744" max="9744" width="11.7109375" bestFit="1" customWidth="1"/>
    <col min="9745" max="9746" width="11.85546875" bestFit="1" customWidth="1"/>
    <col min="9747" max="9747" width="11.7109375" bestFit="1" customWidth="1"/>
    <col min="9748" max="9749" width="11.85546875" bestFit="1" customWidth="1"/>
    <col min="9750" max="9750" width="11.7109375" bestFit="1" customWidth="1"/>
    <col min="9751" max="9752" width="11.85546875" bestFit="1" customWidth="1"/>
    <col min="9753" max="9753" width="11.7109375" bestFit="1" customWidth="1"/>
    <col min="9754" max="9755" width="11.85546875" bestFit="1" customWidth="1"/>
    <col min="9756" max="9756" width="11.7109375" bestFit="1" customWidth="1"/>
    <col min="9757" max="9758" width="11.85546875" bestFit="1" customWidth="1"/>
    <col min="9759" max="9759" width="11.7109375" bestFit="1" customWidth="1"/>
    <col min="9760" max="9760" width="10.85546875" bestFit="1" customWidth="1"/>
    <col min="9761" max="9761" width="11.85546875" bestFit="1" customWidth="1"/>
    <col min="9985" max="9985" width="8.5703125" bestFit="1" customWidth="1"/>
    <col min="9986" max="9986" width="34.7109375" bestFit="1" customWidth="1"/>
    <col min="9987" max="9987" width="81.85546875" bestFit="1" customWidth="1"/>
    <col min="9988" max="9995" width="11.7109375" bestFit="1" customWidth="1"/>
    <col min="9996" max="9996" width="11" bestFit="1" customWidth="1"/>
    <col min="9997" max="9997" width="11.7109375" bestFit="1" customWidth="1"/>
    <col min="9998" max="9999" width="11.85546875" bestFit="1" customWidth="1"/>
    <col min="10000" max="10000" width="11.7109375" bestFit="1" customWidth="1"/>
    <col min="10001" max="10002" width="11.85546875" bestFit="1" customWidth="1"/>
    <col min="10003" max="10003" width="11.7109375" bestFit="1" customWidth="1"/>
    <col min="10004" max="10005" width="11.85546875" bestFit="1" customWidth="1"/>
    <col min="10006" max="10006" width="11.7109375" bestFit="1" customWidth="1"/>
    <col min="10007" max="10008" width="11.85546875" bestFit="1" customWidth="1"/>
    <col min="10009" max="10009" width="11.7109375" bestFit="1" customWidth="1"/>
    <col min="10010" max="10011" width="11.85546875" bestFit="1" customWidth="1"/>
    <col min="10012" max="10012" width="11.7109375" bestFit="1" customWidth="1"/>
    <col min="10013" max="10014" width="11.85546875" bestFit="1" customWidth="1"/>
    <col min="10015" max="10015" width="11.7109375" bestFit="1" customWidth="1"/>
    <col min="10016" max="10016" width="10.85546875" bestFit="1" customWidth="1"/>
    <col min="10017" max="10017" width="11.85546875" bestFit="1" customWidth="1"/>
    <col min="10241" max="10241" width="8.5703125" bestFit="1" customWidth="1"/>
    <col min="10242" max="10242" width="34.7109375" bestFit="1" customWidth="1"/>
    <col min="10243" max="10243" width="81.85546875" bestFit="1" customWidth="1"/>
    <col min="10244" max="10251" width="11.7109375" bestFit="1" customWidth="1"/>
    <col min="10252" max="10252" width="11" bestFit="1" customWidth="1"/>
    <col min="10253" max="10253" width="11.7109375" bestFit="1" customWidth="1"/>
    <col min="10254" max="10255" width="11.85546875" bestFit="1" customWidth="1"/>
    <col min="10256" max="10256" width="11.7109375" bestFit="1" customWidth="1"/>
    <col min="10257" max="10258" width="11.85546875" bestFit="1" customWidth="1"/>
    <col min="10259" max="10259" width="11.7109375" bestFit="1" customWidth="1"/>
    <col min="10260" max="10261" width="11.85546875" bestFit="1" customWidth="1"/>
    <col min="10262" max="10262" width="11.7109375" bestFit="1" customWidth="1"/>
    <col min="10263" max="10264" width="11.85546875" bestFit="1" customWidth="1"/>
    <col min="10265" max="10265" width="11.7109375" bestFit="1" customWidth="1"/>
    <col min="10266" max="10267" width="11.85546875" bestFit="1" customWidth="1"/>
    <col min="10268" max="10268" width="11.7109375" bestFit="1" customWidth="1"/>
    <col min="10269" max="10270" width="11.85546875" bestFit="1" customWidth="1"/>
    <col min="10271" max="10271" width="11.7109375" bestFit="1" customWidth="1"/>
    <col min="10272" max="10272" width="10.85546875" bestFit="1" customWidth="1"/>
    <col min="10273" max="10273" width="11.85546875" bestFit="1" customWidth="1"/>
    <col min="10497" max="10497" width="8.5703125" bestFit="1" customWidth="1"/>
    <col min="10498" max="10498" width="34.7109375" bestFit="1" customWidth="1"/>
    <col min="10499" max="10499" width="81.85546875" bestFit="1" customWidth="1"/>
    <col min="10500" max="10507" width="11.7109375" bestFit="1" customWidth="1"/>
    <col min="10508" max="10508" width="11" bestFit="1" customWidth="1"/>
    <col min="10509" max="10509" width="11.7109375" bestFit="1" customWidth="1"/>
    <col min="10510" max="10511" width="11.85546875" bestFit="1" customWidth="1"/>
    <col min="10512" max="10512" width="11.7109375" bestFit="1" customWidth="1"/>
    <col min="10513" max="10514" width="11.85546875" bestFit="1" customWidth="1"/>
    <col min="10515" max="10515" width="11.7109375" bestFit="1" customWidth="1"/>
    <col min="10516" max="10517" width="11.85546875" bestFit="1" customWidth="1"/>
    <col min="10518" max="10518" width="11.7109375" bestFit="1" customWidth="1"/>
    <col min="10519" max="10520" width="11.85546875" bestFit="1" customWidth="1"/>
    <col min="10521" max="10521" width="11.7109375" bestFit="1" customWidth="1"/>
    <col min="10522" max="10523" width="11.85546875" bestFit="1" customWidth="1"/>
    <col min="10524" max="10524" width="11.7109375" bestFit="1" customWidth="1"/>
    <col min="10525" max="10526" width="11.85546875" bestFit="1" customWidth="1"/>
    <col min="10527" max="10527" width="11.7109375" bestFit="1" customWidth="1"/>
    <col min="10528" max="10528" width="10.85546875" bestFit="1" customWidth="1"/>
    <col min="10529" max="10529" width="11.85546875" bestFit="1" customWidth="1"/>
    <col min="10753" max="10753" width="8.5703125" bestFit="1" customWidth="1"/>
    <col min="10754" max="10754" width="34.7109375" bestFit="1" customWidth="1"/>
    <col min="10755" max="10755" width="81.85546875" bestFit="1" customWidth="1"/>
    <col min="10756" max="10763" width="11.7109375" bestFit="1" customWidth="1"/>
    <col min="10764" max="10764" width="11" bestFit="1" customWidth="1"/>
    <col min="10765" max="10765" width="11.7109375" bestFit="1" customWidth="1"/>
    <col min="10766" max="10767" width="11.85546875" bestFit="1" customWidth="1"/>
    <col min="10768" max="10768" width="11.7109375" bestFit="1" customWidth="1"/>
    <col min="10769" max="10770" width="11.85546875" bestFit="1" customWidth="1"/>
    <col min="10771" max="10771" width="11.7109375" bestFit="1" customWidth="1"/>
    <col min="10772" max="10773" width="11.85546875" bestFit="1" customWidth="1"/>
    <col min="10774" max="10774" width="11.7109375" bestFit="1" customWidth="1"/>
    <col min="10775" max="10776" width="11.85546875" bestFit="1" customWidth="1"/>
    <col min="10777" max="10777" width="11.7109375" bestFit="1" customWidth="1"/>
    <col min="10778" max="10779" width="11.85546875" bestFit="1" customWidth="1"/>
    <col min="10780" max="10780" width="11.7109375" bestFit="1" customWidth="1"/>
    <col min="10781" max="10782" width="11.85546875" bestFit="1" customWidth="1"/>
    <col min="10783" max="10783" width="11.7109375" bestFit="1" customWidth="1"/>
    <col min="10784" max="10784" width="10.85546875" bestFit="1" customWidth="1"/>
    <col min="10785" max="10785" width="11.85546875" bestFit="1" customWidth="1"/>
    <col min="11009" max="11009" width="8.5703125" bestFit="1" customWidth="1"/>
    <col min="11010" max="11010" width="34.7109375" bestFit="1" customWidth="1"/>
    <col min="11011" max="11011" width="81.85546875" bestFit="1" customWidth="1"/>
    <col min="11012" max="11019" width="11.7109375" bestFit="1" customWidth="1"/>
    <col min="11020" max="11020" width="11" bestFit="1" customWidth="1"/>
    <col min="11021" max="11021" width="11.7109375" bestFit="1" customWidth="1"/>
    <col min="11022" max="11023" width="11.85546875" bestFit="1" customWidth="1"/>
    <col min="11024" max="11024" width="11.7109375" bestFit="1" customWidth="1"/>
    <col min="11025" max="11026" width="11.85546875" bestFit="1" customWidth="1"/>
    <col min="11027" max="11027" width="11.7109375" bestFit="1" customWidth="1"/>
    <col min="11028" max="11029" width="11.85546875" bestFit="1" customWidth="1"/>
    <col min="11030" max="11030" width="11.7109375" bestFit="1" customWidth="1"/>
    <col min="11031" max="11032" width="11.85546875" bestFit="1" customWidth="1"/>
    <col min="11033" max="11033" width="11.7109375" bestFit="1" customWidth="1"/>
    <col min="11034" max="11035" width="11.85546875" bestFit="1" customWidth="1"/>
    <col min="11036" max="11036" width="11.7109375" bestFit="1" customWidth="1"/>
    <col min="11037" max="11038" width="11.85546875" bestFit="1" customWidth="1"/>
    <col min="11039" max="11039" width="11.7109375" bestFit="1" customWidth="1"/>
    <col min="11040" max="11040" width="10.85546875" bestFit="1" customWidth="1"/>
    <col min="11041" max="11041" width="11.85546875" bestFit="1" customWidth="1"/>
    <col min="11265" max="11265" width="8.5703125" bestFit="1" customWidth="1"/>
    <col min="11266" max="11266" width="34.7109375" bestFit="1" customWidth="1"/>
    <col min="11267" max="11267" width="81.85546875" bestFit="1" customWidth="1"/>
    <col min="11268" max="11275" width="11.7109375" bestFit="1" customWidth="1"/>
    <col min="11276" max="11276" width="11" bestFit="1" customWidth="1"/>
    <col min="11277" max="11277" width="11.7109375" bestFit="1" customWidth="1"/>
    <col min="11278" max="11279" width="11.85546875" bestFit="1" customWidth="1"/>
    <col min="11280" max="11280" width="11.7109375" bestFit="1" customWidth="1"/>
    <col min="11281" max="11282" width="11.85546875" bestFit="1" customWidth="1"/>
    <col min="11283" max="11283" width="11.7109375" bestFit="1" customWidth="1"/>
    <col min="11284" max="11285" width="11.85546875" bestFit="1" customWidth="1"/>
    <col min="11286" max="11286" width="11.7109375" bestFit="1" customWidth="1"/>
    <col min="11287" max="11288" width="11.85546875" bestFit="1" customWidth="1"/>
    <col min="11289" max="11289" width="11.7109375" bestFit="1" customWidth="1"/>
    <col min="11290" max="11291" width="11.85546875" bestFit="1" customWidth="1"/>
    <col min="11292" max="11292" width="11.7109375" bestFit="1" customWidth="1"/>
    <col min="11293" max="11294" width="11.85546875" bestFit="1" customWidth="1"/>
    <col min="11295" max="11295" width="11.7109375" bestFit="1" customWidth="1"/>
    <col min="11296" max="11296" width="10.85546875" bestFit="1" customWidth="1"/>
    <col min="11297" max="11297" width="11.85546875" bestFit="1" customWidth="1"/>
    <col min="11521" max="11521" width="8.5703125" bestFit="1" customWidth="1"/>
    <col min="11522" max="11522" width="34.7109375" bestFit="1" customWidth="1"/>
    <col min="11523" max="11523" width="81.85546875" bestFit="1" customWidth="1"/>
    <col min="11524" max="11531" width="11.7109375" bestFit="1" customWidth="1"/>
    <col min="11532" max="11532" width="11" bestFit="1" customWidth="1"/>
    <col min="11533" max="11533" width="11.7109375" bestFit="1" customWidth="1"/>
    <col min="11534" max="11535" width="11.85546875" bestFit="1" customWidth="1"/>
    <col min="11536" max="11536" width="11.7109375" bestFit="1" customWidth="1"/>
    <col min="11537" max="11538" width="11.85546875" bestFit="1" customWidth="1"/>
    <col min="11539" max="11539" width="11.7109375" bestFit="1" customWidth="1"/>
    <col min="11540" max="11541" width="11.85546875" bestFit="1" customWidth="1"/>
    <col min="11542" max="11542" width="11.7109375" bestFit="1" customWidth="1"/>
    <col min="11543" max="11544" width="11.85546875" bestFit="1" customWidth="1"/>
    <col min="11545" max="11545" width="11.7109375" bestFit="1" customWidth="1"/>
    <col min="11546" max="11547" width="11.85546875" bestFit="1" customWidth="1"/>
    <col min="11548" max="11548" width="11.7109375" bestFit="1" customWidth="1"/>
    <col min="11549" max="11550" width="11.85546875" bestFit="1" customWidth="1"/>
    <col min="11551" max="11551" width="11.7109375" bestFit="1" customWidth="1"/>
    <col min="11552" max="11552" width="10.85546875" bestFit="1" customWidth="1"/>
    <col min="11553" max="11553" width="11.85546875" bestFit="1" customWidth="1"/>
    <col min="11777" max="11777" width="8.5703125" bestFit="1" customWidth="1"/>
    <col min="11778" max="11778" width="34.7109375" bestFit="1" customWidth="1"/>
    <col min="11779" max="11779" width="81.85546875" bestFit="1" customWidth="1"/>
    <col min="11780" max="11787" width="11.7109375" bestFit="1" customWidth="1"/>
    <col min="11788" max="11788" width="11" bestFit="1" customWidth="1"/>
    <col min="11789" max="11789" width="11.7109375" bestFit="1" customWidth="1"/>
    <col min="11790" max="11791" width="11.85546875" bestFit="1" customWidth="1"/>
    <col min="11792" max="11792" width="11.7109375" bestFit="1" customWidth="1"/>
    <col min="11793" max="11794" width="11.85546875" bestFit="1" customWidth="1"/>
    <col min="11795" max="11795" width="11.7109375" bestFit="1" customWidth="1"/>
    <col min="11796" max="11797" width="11.85546875" bestFit="1" customWidth="1"/>
    <col min="11798" max="11798" width="11.7109375" bestFit="1" customWidth="1"/>
    <col min="11799" max="11800" width="11.85546875" bestFit="1" customWidth="1"/>
    <col min="11801" max="11801" width="11.7109375" bestFit="1" customWidth="1"/>
    <col min="11802" max="11803" width="11.85546875" bestFit="1" customWidth="1"/>
    <col min="11804" max="11804" width="11.7109375" bestFit="1" customWidth="1"/>
    <col min="11805" max="11806" width="11.85546875" bestFit="1" customWidth="1"/>
    <col min="11807" max="11807" width="11.7109375" bestFit="1" customWidth="1"/>
    <col min="11808" max="11808" width="10.85546875" bestFit="1" customWidth="1"/>
    <col min="11809" max="11809" width="11.85546875" bestFit="1" customWidth="1"/>
    <col min="12033" max="12033" width="8.5703125" bestFit="1" customWidth="1"/>
    <col min="12034" max="12034" width="34.7109375" bestFit="1" customWidth="1"/>
    <col min="12035" max="12035" width="81.85546875" bestFit="1" customWidth="1"/>
    <col min="12036" max="12043" width="11.7109375" bestFit="1" customWidth="1"/>
    <col min="12044" max="12044" width="11" bestFit="1" customWidth="1"/>
    <col min="12045" max="12045" width="11.7109375" bestFit="1" customWidth="1"/>
    <col min="12046" max="12047" width="11.85546875" bestFit="1" customWidth="1"/>
    <col min="12048" max="12048" width="11.7109375" bestFit="1" customWidth="1"/>
    <col min="12049" max="12050" width="11.85546875" bestFit="1" customWidth="1"/>
    <col min="12051" max="12051" width="11.7109375" bestFit="1" customWidth="1"/>
    <col min="12052" max="12053" width="11.85546875" bestFit="1" customWidth="1"/>
    <col min="12054" max="12054" width="11.7109375" bestFit="1" customWidth="1"/>
    <col min="12055" max="12056" width="11.85546875" bestFit="1" customWidth="1"/>
    <col min="12057" max="12057" width="11.7109375" bestFit="1" customWidth="1"/>
    <col min="12058" max="12059" width="11.85546875" bestFit="1" customWidth="1"/>
    <col min="12060" max="12060" width="11.7109375" bestFit="1" customWidth="1"/>
    <col min="12061" max="12062" width="11.85546875" bestFit="1" customWidth="1"/>
    <col min="12063" max="12063" width="11.7109375" bestFit="1" customWidth="1"/>
    <col min="12064" max="12064" width="10.85546875" bestFit="1" customWidth="1"/>
    <col min="12065" max="12065" width="11.85546875" bestFit="1" customWidth="1"/>
    <col min="12289" max="12289" width="8.5703125" bestFit="1" customWidth="1"/>
    <col min="12290" max="12290" width="34.7109375" bestFit="1" customWidth="1"/>
    <col min="12291" max="12291" width="81.85546875" bestFit="1" customWidth="1"/>
    <col min="12292" max="12299" width="11.7109375" bestFit="1" customWidth="1"/>
    <col min="12300" max="12300" width="11" bestFit="1" customWidth="1"/>
    <col min="12301" max="12301" width="11.7109375" bestFit="1" customWidth="1"/>
    <col min="12302" max="12303" width="11.85546875" bestFit="1" customWidth="1"/>
    <col min="12304" max="12304" width="11.7109375" bestFit="1" customWidth="1"/>
    <col min="12305" max="12306" width="11.85546875" bestFit="1" customWidth="1"/>
    <col min="12307" max="12307" width="11.7109375" bestFit="1" customWidth="1"/>
    <col min="12308" max="12309" width="11.85546875" bestFit="1" customWidth="1"/>
    <col min="12310" max="12310" width="11.7109375" bestFit="1" customWidth="1"/>
    <col min="12311" max="12312" width="11.85546875" bestFit="1" customWidth="1"/>
    <col min="12313" max="12313" width="11.7109375" bestFit="1" customWidth="1"/>
    <col min="12314" max="12315" width="11.85546875" bestFit="1" customWidth="1"/>
    <col min="12316" max="12316" width="11.7109375" bestFit="1" customWidth="1"/>
    <col min="12317" max="12318" width="11.85546875" bestFit="1" customWidth="1"/>
    <col min="12319" max="12319" width="11.7109375" bestFit="1" customWidth="1"/>
    <col min="12320" max="12320" width="10.85546875" bestFit="1" customWidth="1"/>
    <col min="12321" max="12321" width="11.85546875" bestFit="1" customWidth="1"/>
    <col min="12545" max="12545" width="8.5703125" bestFit="1" customWidth="1"/>
    <col min="12546" max="12546" width="34.7109375" bestFit="1" customWidth="1"/>
    <col min="12547" max="12547" width="81.85546875" bestFit="1" customWidth="1"/>
    <col min="12548" max="12555" width="11.7109375" bestFit="1" customWidth="1"/>
    <col min="12556" max="12556" width="11" bestFit="1" customWidth="1"/>
    <col min="12557" max="12557" width="11.7109375" bestFit="1" customWidth="1"/>
    <col min="12558" max="12559" width="11.85546875" bestFit="1" customWidth="1"/>
    <col min="12560" max="12560" width="11.7109375" bestFit="1" customWidth="1"/>
    <col min="12561" max="12562" width="11.85546875" bestFit="1" customWidth="1"/>
    <col min="12563" max="12563" width="11.7109375" bestFit="1" customWidth="1"/>
    <col min="12564" max="12565" width="11.85546875" bestFit="1" customWidth="1"/>
    <col min="12566" max="12566" width="11.7109375" bestFit="1" customWidth="1"/>
    <col min="12567" max="12568" width="11.85546875" bestFit="1" customWidth="1"/>
    <col min="12569" max="12569" width="11.7109375" bestFit="1" customWidth="1"/>
    <col min="12570" max="12571" width="11.85546875" bestFit="1" customWidth="1"/>
    <col min="12572" max="12572" width="11.7109375" bestFit="1" customWidth="1"/>
    <col min="12573" max="12574" width="11.85546875" bestFit="1" customWidth="1"/>
    <col min="12575" max="12575" width="11.7109375" bestFit="1" customWidth="1"/>
    <col min="12576" max="12576" width="10.85546875" bestFit="1" customWidth="1"/>
    <col min="12577" max="12577" width="11.85546875" bestFit="1" customWidth="1"/>
    <col min="12801" max="12801" width="8.5703125" bestFit="1" customWidth="1"/>
    <col min="12802" max="12802" width="34.7109375" bestFit="1" customWidth="1"/>
    <col min="12803" max="12803" width="81.85546875" bestFit="1" customWidth="1"/>
    <col min="12804" max="12811" width="11.7109375" bestFit="1" customWidth="1"/>
    <col min="12812" max="12812" width="11" bestFit="1" customWidth="1"/>
    <col min="12813" max="12813" width="11.7109375" bestFit="1" customWidth="1"/>
    <col min="12814" max="12815" width="11.85546875" bestFit="1" customWidth="1"/>
    <col min="12816" max="12816" width="11.7109375" bestFit="1" customWidth="1"/>
    <col min="12817" max="12818" width="11.85546875" bestFit="1" customWidth="1"/>
    <col min="12819" max="12819" width="11.7109375" bestFit="1" customWidth="1"/>
    <col min="12820" max="12821" width="11.85546875" bestFit="1" customWidth="1"/>
    <col min="12822" max="12822" width="11.7109375" bestFit="1" customWidth="1"/>
    <col min="12823" max="12824" width="11.85546875" bestFit="1" customWidth="1"/>
    <col min="12825" max="12825" width="11.7109375" bestFit="1" customWidth="1"/>
    <col min="12826" max="12827" width="11.85546875" bestFit="1" customWidth="1"/>
    <col min="12828" max="12828" width="11.7109375" bestFit="1" customWidth="1"/>
    <col min="12829" max="12830" width="11.85546875" bestFit="1" customWidth="1"/>
    <col min="12831" max="12831" width="11.7109375" bestFit="1" customWidth="1"/>
    <col min="12832" max="12832" width="10.85546875" bestFit="1" customWidth="1"/>
    <col min="12833" max="12833" width="11.85546875" bestFit="1" customWidth="1"/>
    <col min="13057" max="13057" width="8.5703125" bestFit="1" customWidth="1"/>
    <col min="13058" max="13058" width="34.7109375" bestFit="1" customWidth="1"/>
    <col min="13059" max="13059" width="81.85546875" bestFit="1" customWidth="1"/>
    <col min="13060" max="13067" width="11.7109375" bestFit="1" customWidth="1"/>
    <col min="13068" max="13068" width="11" bestFit="1" customWidth="1"/>
    <col min="13069" max="13069" width="11.7109375" bestFit="1" customWidth="1"/>
    <col min="13070" max="13071" width="11.85546875" bestFit="1" customWidth="1"/>
    <col min="13072" max="13072" width="11.7109375" bestFit="1" customWidth="1"/>
    <col min="13073" max="13074" width="11.85546875" bestFit="1" customWidth="1"/>
    <col min="13075" max="13075" width="11.7109375" bestFit="1" customWidth="1"/>
    <col min="13076" max="13077" width="11.85546875" bestFit="1" customWidth="1"/>
    <col min="13078" max="13078" width="11.7109375" bestFit="1" customWidth="1"/>
    <col min="13079" max="13080" width="11.85546875" bestFit="1" customWidth="1"/>
    <col min="13081" max="13081" width="11.7109375" bestFit="1" customWidth="1"/>
    <col min="13082" max="13083" width="11.85546875" bestFit="1" customWidth="1"/>
    <col min="13084" max="13084" width="11.7109375" bestFit="1" customWidth="1"/>
    <col min="13085" max="13086" width="11.85546875" bestFit="1" customWidth="1"/>
    <col min="13087" max="13087" width="11.7109375" bestFit="1" customWidth="1"/>
    <col min="13088" max="13088" width="10.85546875" bestFit="1" customWidth="1"/>
    <col min="13089" max="13089" width="11.85546875" bestFit="1" customWidth="1"/>
    <col min="13313" max="13313" width="8.5703125" bestFit="1" customWidth="1"/>
    <col min="13314" max="13314" width="34.7109375" bestFit="1" customWidth="1"/>
    <col min="13315" max="13315" width="81.85546875" bestFit="1" customWidth="1"/>
    <col min="13316" max="13323" width="11.7109375" bestFit="1" customWidth="1"/>
    <col min="13324" max="13324" width="11" bestFit="1" customWidth="1"/>
    <col min="13325" max="13325" width="11.7109375" bestFit="1" customWidth="1"/>
    <col min="13326" max="13327" width="11.85546875" bestFit="1" customWidth="1"/>
    <col min="13328" max="13328" width="11.7109375" bestFit="1" customWidth="1"/>
    <col min="13329" max="13330" width="11.85546875" bestFit="1" customWidth="1"/>
    <col min="13331" max="13331" width="11.7109375" bestFit="1" customWidth="1"/>
    <col min="13332" max="13333" width="11.85546875" bestFit="1" customWidth="1"/>
    <col min="13334" max="13334" width="11.7109375" bestFit="1" customWidth="1"/>
    <col min="13335" max="13336" width="11.85546875" bestFit="1" customWidth="1"/>
    <col min="13337" max="13337" width="11.7109375" bestFit="1" customWidth="1"/>
    <col min="13338" max="13339" width="11.85546875" bestFit="1" customWidth="1"/>
    <col min="13340" max="13340" width="11.7109375" bestFit="1" customWidth="1"/>
    <col min="13341" max="13342" width="11.85546875" bestFit="1" customWidth="1"/>
    <col min="13343" max="13343" width="11.7109375" bestFit="1" customWidth="1"/>
    <col min="13344" max="13344" width="10.85546875" bestFit="1" customWidth="1"/>
    <col min="13345" max="13345" width="11.85546875" bestFit="1" customWidth="1"/>
    <col min="13569" max="13569" width="8.5703125" bestFit="1" customWidth="1"/>
    <col min="13570" max="13570" width="34.7109375" bestFit="1" customWidth="1"/>
    <col min="13571" max="13571" width="81.85546875" bestFit="1" customWidth="1"/>
    <col min="13572" max="13579" width="11.7109375" bestFit="1" customWidth="1"/>
    <col min="13580" max="13580" width="11" bestFit="1" customWidth="1"/>
    <col min="13581" max="13581" width="11.7109375" bestFit="1" customWidth="1"/>
    <col min="13582" max="13583" width="11.85546875" bestFit="1" customWidth="1"/>
    <col min="13584" max="13584" width="11.7109375" bestFit="1" customWidth="1"/>
    <col min="13585" max="13586" width="11.85546875" bestFit="1" customWidth="1"/>
    <col min="13587" max="13587" width="11.7109375" bestFit="1" customWidth="1"/>
    <col min="13588" max="13589" width="11.85546875" bestFit="1" customWidth="1"/>
    <col min="13590" max="13590" width="11.7109375" bestFit="1" customWidth="1"/>
    <col min="13591" max="13592" width="11.85546875" bestFit="1" customWidth="1"/>
    <col min="13593" max="13593" width="11.7109375" bestFit="1" customWidth="1"/>
    <col min="13594" max="13595" width="11.85546875" bestFit="1" customWidth="1"/>
    <col min="13596" max="13596" width="11.7109375" bestFit="1" customWidth="1"/>
    <col min="13597" max="13598" width="11.85546875" bestFit="1" customWidth="1"/>
    <col min="13599" max="13599" width="11.7109375" bestFit="1" customWidth="1"/>
    <col min="13600" max="13600" width="10.85546875" bestFit="1" customWidth="1"/>
    <col min="13601" max="13601" width="11.85546875" bestFit="1" customWidth="1"/>
    <col min="13825" max="13825" width="8.5703125" bestFit="1" customWidth="1"/>
    <col min="13826" max="13826" width="34.7109375" bestFit="1" customWidth="1"/>
    <col min="13827" max="13827" width="81.85546875" bestFit="1" customWidth="1"/>
    <col min="13828" max="13835" width="11.7109375" bestFit="1" customWidth="1"/>
    <col min="13836" max="13836" width="11" bestFit="1" customWidth="1"/>
    <col min="13837" max="13837" width="11.7109375" bestFit="1" customWidth="1"/>
    <col min="13838" max="13839" width="11.85546875" bestFit="1" customWidth="1"/>
    <col min="13840" max="13840" width="11.7109375" bestFit="1" customWidth="1"/>
    <col min="13841" max="13842" width="11.85546875" bestFit="1" customWidth="1"/>
    <col min="13843" max="13843" width="11.7109375" bestFit="1" customWidth="1"/>
    <col min="13844" max="13845" width="11.85546875" bestFit="1" customWidth="1"/>
    <col min="13846" max="13846" width="11.7109375" bestFit="1" customWidth="1"/>
    <col min="13847" max="13848" width="11.85546875" bestFit="1" customWidth="1"/>
    <col min="13849" max="13849" width="11.7109375" bestFit="1" customWidth="1"/>
    <col min="13850" max="13851" width="11.85546875" bestFit="1" customWidth="1"/>
    <col min="13852" max="13852" width="11.7109375" bestFit="1" customWidth="1"/>
    <col min="13853" max="13854" width="11.85546875" bestFit="1" customWidth="1"/>
    <col min="13855" max="13855" width="11.7109375" bestFit="1" customWidth="1"/>
    <col min="13856" max="13856" width="10.85546875" bestFit="1" customWidth="1"/>
    <col min="13857" max="13857" width="11.85546875" bestFit="1" customWidth="1"/>
    <col min="14081" max="14081" width="8.5703125" bestFit="1" customWidth="1"/>
    <col min="14082" max="14082" width="34.7109375" bestFit="1" customWidth="1"/>
    <col min="14083" max="14083" width="81.85546875" bestFit="1" customWidth="1"/>
    <col min="14084" max="14091" width="11.7109375" bestFit="1" customWidth="1"/>
    <col min="14092" max="14092" width="11" bestFit="1" customWidth="1"/>
    <col min="14093" max="14093" width="11.7109375" bestFit="1" customWidth="1"/>
    <col min="14094" max="14095" width="11.85546875" bestFit="1" customWidth="1"/>
    <col min="14096" max="14096" width="11.7109375" bestFit="1" customWidth="1"/>
    <col min="14097" max="14098" width="11.85546875" bestFit="1" customWidth="1"/>
    <col min="14099" max="14099" width="11.7109375" bestFit="1" customWidth="1"/>
    <col min="14100" max="14101" width="11.85546875" bestFit="1" customWidth="1"/>
    <col min="14102" max="14102" width="11.7109375" bestFit="1" customWidth="1"/>
    <col min="14103" max="14104" width="11.85546875" bestFit="1" customWidth="1"/>
    <col min="14105" max="14105" width="11.7109375" bestFit="1" customWidth="1"/>
    <col min="14106" max="14107" width="11.85546875" bestFit="1" customWidth="1"/>
    <col min="14108" max="14108" width="11.7109375" bestFit="1" customWidth="1"/>
    <col min="14109" max="14110" width="11.85546875" bestFit="1" customWidth="1"/>
    <col min="14111" max="14111" width="11.7109375" bestFit="1" customWidth="1"/>
    <col min="14112" max="14112" width="10.85546875" bestFit="1" customWidth="1"/>
    <col min="14113" max="14113" width="11.85546875" bestFit="1" customWidth="1"/>
    <col min="14337" max="14337" width="8.5703125" bestFit="1" customWidth="1"/>
    <col min="14338" max="14338" width="34.7109375" bestFit="1" customWidth="1"/>
    <col min="14339" max="14339" width="81.85546875" bestFit="1" customWidth="1"/>
    <col min="14340" max="14347" width="11.7109375" bestFit="1" customWidth="1"/>
    <col min="14348" max="14348" width="11" bestFit="1" customWidth="1"/>
    <col min="14349" max="14349" width="11.7109375" bestFit="1" customWidth="1"/>
    <col min="14350" max="14351" width="11.85546875" bestFit="1" customWidth="1"/>
    <col min="14352" max="14352" width="11.7109375" bestFit="1" customWidth="1"/>
    <col min="14353" max="14354" width="11.85546875" bestFit="1" customWidth="1"/>
    <col min="14355" max="14355" width="11.7109375" bestFit="1" customWidth="1"/>
    <col min="14356" max="14357" width="11.85546875" bestFit="1" customWidth="1"/>
    <col min="14358" max="14358" width="11.7109375" bestFit="1" customWidth="1"/>
    <col min="14359" max="14360" width="11.85546875" bestFit="1" customWidth="1"/>
    <col min="14361" max="14361" width="11.7109375" bestFit="1" customWidth="1"/>
    <col min="14362" max="14363" width="11.85546875" bestFit="1" customWidth="1"/>
    <col min="14364" max="14364" width="11.7109375" bestFit="1" customWidth="1"/>
    <col min="14365" max="14366" width="11.85546875" bestFit="1" customWidth="1"/>
    <col min="14367" max="14367" width="11.7109375" bestFit="1" customWidth="1"/>
    <col min="14368" max="14368" width="10.85546875" bestFit="1" customWidth="1"/>
    <col min="14369" max="14369" width="11.85546875" bestFit="1" customWidth="1"/>
    <col min="14593" max="14593" width="8.5703125" bestFit="1" customWidth="1"/>
    <col min="14594" max="14594" width="34.7109375" bestFit="1" customWidth="1"/>
    <col min="14595" max="14595" width="81.85546875" bestFit="1" customWidth="1"/>
    <col min="14596" max="14603" width="11.7109375" bestFit="1" customWidth="1"/>
    <col min="14604" max="14604" width="11" bestFit="1" customWidth="1"/>
    <col min="14605" max="14605" width="11.7109375" bestFit="1" customWidth="1"/>
    <col min="14606" max="14607" width="11.85546875" bestFit="1" customWidth="1"/>
    <col min="14608" max="14608" width="11.7109375" bestFit="1" customWidth="1"/>
    <col min="14609" max="14610" width="11.85546875" bestFit="1" customWidth="1"/>
    <col min="14611" max="14611" width="11.7109375" bestFit="1" customWidth="1"/>
    <col min="14612" max="14613" width="11.85546875" bestFit="1" customWidth="1"/>
    <col min="14614" max="14614" width="11.7109375" bestFit="1" customWidth="1"/>
    <col min="14615" max="14616" width="11.85546875" bestFit="1" customWidth="1"/>
    <col min="14617" max="14617" width="11.7109375" bestFit="1" customWidth="1"/>
    <col min="14618" max="14619" width="11.85546875" bestFit="1" customWidth="1"/>
    <col min="14620" max="14620" width="11.7109375" bestFit="1" customWidth="1"/>
    <col min="14621" max="14622" width="11.85546875" bestFit="1" customWidth="1"/>
    <col min="14623" max="14623" width="11.7109375" bestFit="1" customWidth="1"/>
    <col min="14624" max="14624" width="10.85546875" bestFit="1" customWidth="1"/>
    <col min="14625" max="14625" width="11.85546875" bestFit="1" customWidth="1"/>
    <col min="14849" max="14849" width="8.5703125" bestFit="1" customWidth="1"/>
    <col min="14850" max="14850" width="34.7109375" bestFit="1" customWidth="1"/>
    <col min="14851" max="14851" width="81.85546875" bestFit="1" customWidth="1"/>
    <col min="14852" max="14859" width="11.7109375" bestFit="1" customWidth="1"/>
    <col min="14860" max="14860" width="11" bestFit="1" customWidth="1"/>
    <col min="14861" max="14861" width="11.7109375" bestFit="1" customWidth="1"/>
    <col min="14862" max="14863" width="11.85546875" bestFit="1" customWidth="1"/>
    <col min="14864" max="14864" width="11.7109375" bestFit="1" customWidth="1"/>
    <col min="14865" max="14866" width="11.85546875" bestFit="1" customWidth="1"/>
    <col min="14867" max="14867" width="11.7109375" bestFit="1" customWidth="1"/>
    <col min="14868" max="14869" width="11.85546875" bestFit="1" customWidth="1"/>
    <col min="14870" max="14870" width="11.7109375" bestFit="1" customWidth="1"/>
    <col min="14871" max="14872" width="11.85546875" bestFit="1" customWidth="1"/>
    <col min="14873" max="14873" width="11.7109375" bestFit="1" customWidth="1"/>
    <col min="14874" max="14875" width="11.85546875" bestFit="1" customWidth="1"/>
    <col min="14876" max="14876" width="11.7109375" bestFit="1" customWidth="1"/>
    <col min="14877" max="14878" width="11.85546875" bestFit="1" customWidth="1"/>
    <col min="14879" max="14879" width="11.7109375" bestFit="1" customWidth="1"/>
    <col min="14880" max="14880" width="10.85546875" bestFit="1" customWidth="1"/>
    <col min="14881" max="14881" width="11.85546875" bestFit="1" customWidth="1"/>
    <col min="15105" max="15105" width="8.5703125" bestFit="1" customWidth="1"/>
    <col min="15106" max="15106" width="34.7109375" bestFit="1" customWidth="1"/>
    <col min="15107" max="15107" width="81.85546875" bestFit="1" customWidth="1"/>
    <col min="15108" max="15115" width="11.7109375" bestFit="1" customWidth="1"/>
    <col min="15116" max="15116" width="11" bestFit="1" customWidth="1"/>
    <col min="15117" max="15117" width="11.7109375" bestFit="1" customWidth="1"/>
    <col min="15118" max="15119" width="11.85546875" bestFit="1" customWidth="1"/>
    <col min="15120" max="15120" width="11.7109375" bestFit="1" customWidth="1"/>
    <col min="15121" max="15122" width="11.85546875" bestFit="1" customWidth="1"/>
    <col min="15123" max="15123" width="11.7109375" bestFit="1" customWidth="1"/>
    <col min="15124" max="15125" width="11.85546875" bestFit="1" customWidth="1"/>
    <col min="15126" max="15126" width="11.7109375" bestFit="1" customWidth="1"/>
    <col min="15127" max="15128" width="11.85546875" bestFit="1" customWidth="1"/>
    <col min="15129" max="15129" width="11.7109375" bestFit="1" customWidth="1"/>
    <col min="15130" max="15131" width="11.85546875" bestFit="1" customWidth="1"/>
    <col min="15132" max="15132" width="11.7109375" bestFit="1" customWidth="1"/>
    <col min="15133" max="15134" width="11.85546875" bestFit="1" customWidth="1"/>
    <col min="15135" max="15135" width="11.7109375" bestFit="1" customWidth="1"/>
    <col min="15136" max="15136" width="10.85546875" bestFit="1" customWidth="1"/>
    <col min="15137" max="15137" width="11.85546875" bestFit="1" customWidth="1"/>
    <col min="15361" max="15361" width="8.5703125" bestFit="1" customWidth="1"/>
    <col min="15362" max="15362" width="34.7109375" bestFit="1" customWidth="1"/>
    <col min="15363" max="15363" width="81.85546875" bestFit="1" customWidth="1"/>
    <col min="15364" max="15371" width="11.7109375" bestFit="1" customWidth="1"/>
    <col min="15372" max="15372" width="11" bestFit="1" customWidth="1"/>
    <col min="15373" max="15373" width="11.7109375" bestFit="1" customWidth="1"/>
    <col min="15374" max="15375" width="11.85546875" bestFit="1" customWidth="1"/>
    <col min="15376" max="15376" width="11.7109375" bestFit="1" customWidth="1"/>
    <col min="15377" max="15378" width="11.85546875" bestFit="1" customWidth="1"/>
    <col min="15379" max="15379" width="11.7109375" bestFit="1" customWidth="1"/>
    <col min="15380" max="15381" width="11.85546875" bestFit="1" customWidth="1"/>
    <col min="15382" max="15382" width="11.7109375" bestFit="1" customWidth="1"/>
    <col min="15383" max="15384" width="11.85546875" bestFit="1" customWidth="1"/>
    <col min="15385" max="15385" width="11.7109375" bestFit="1" customWidth="1"/>
    <col min="15386" max="15387" width="11.85546875" bestFit="1" customWidth="1"/>
    <col min="15388" max="15388" width="11.7109375" bestFit="1" customWidth="1"/>
    <col min="15389" max="15390" width="11.85546875" bestFit="1" customWidth="1"/>
    <col min="15391" max="15391" width="11.7109375" bestFit="1" customWidth="1"/>
    <col min="15392" max="15392" width="10.85546875" bestFit="1" customWidth="1"/>
    <col min="15393" max="15393" width="11.85546875" bestFit="1" customWidth="1"/>
    <col min="15617" max="15617" width="8.5703125" bestFit="1" customWidth="1"/>
    <col min="15618" max="15618" width="34.7109375" bestFit="1" customWidth="1"/>
    <col min="15619" max="15619" width="81.85546875" bestFit="1" customWidth="1"/>
    <col min="15620" max="15627" width="11.7109375" bestFit="1" customWidth="1"/>
    <col min="15628" max="15628" width="11" bestFit="1" customWidth="1"/>
    <col min="15629" max="15629" width="11.7109375" bestFit="1" customWidth="1"/>
    <col min="15630" max="15631" width="11.85546875" bestFit="1" customWidth="1"/>
    <col min="15632" max="15632" width="11.7109375" bestFit="1" customWidth="1"/>
    <col min="15633" max="15634" width="11.85546875" bestFit="1" customWidth="1"/>
    <col min="15635" max="15635" width="11.7109375" bestFit="1" customWidth="1"/>
    <col min="15636" max="15637" width="11.85546875" bestFit="1" customWidth="1"/>
    <col min="15638" max="15638" width="11.7109375" bestFit="1" customWidth="1"/>
    <col min="15639" max="15640" width="11.85546875" bestFit="1" customWidth="1"/>
    <col min="15641" max="15641" width="11.7109375" bestFit="1" customWidth="1"/>
    <col min="15642" max="15643" width="11.85546875" bestFit="1" customWidth="1"/>
    <col min="15644" max="15644" width="11.7109375" bestFit="1" customWidth="1"/>
    <col min="15645" max="15646" width="11.85546875" bestFit="1" customWidth="1"/>
    <col min="15647" max="15647" width="11.7109375" bestFit="1" customWidth="1"/>
    <col min="15648" max="15648" width="10.85546875" bestFit="1" customWidth="1"/>
    <col min="15649" max="15649" width="11.85546875" bestFit="1" customWidth="1"/>
    <col min="15873" max="15873" width="8.5703125" bestFit="1" customWidth="1"/>
    <col min="15874" max="15874" width="34.7109375" bestFit="1" customWidth="1"/>
    <col min="15875" max="15875" width="81.85546875" bestFit="1" customWidth="1"/>
    <col min="15876" max="15883" width="11.7109375" bestFit="1" customWidth="1"/>
    <col min="15884" max="15884" width="11" bestFit="1" customWidth="1"/>
    <col min="15885" max="15885" width="11.7109375" bestFit="1" customWidth="1"/>
    <col min="15886" max="15887" width="11.85546875" bestFit="1" customWidth="1"/>
    <col min="15888" max="15888" width="11.7109375" bestFit="1" customWidth="1"/>
    <col min="15889" max="15890" width="11.85546875" bestFit="1" customWidth="1"/>
    <col min="15891" max="15891" width="11.7109375" bestFit="1" customWidth="1"/>
    <col min="15892" max="15893" width="11.85546875" bestFit="1" customWidth="1"/>
    <col min="15894" max="15894" width="11.7109375" bestFit="1" customWidth="1"/>
    <col min="15895" max="15896" width="11.85546875" bestFit="1" customWidth="1"/>
    <col min="15897" max="15897" width="11.7109375" bestFit="1" customWidth="1"/>
    <col min="15898" max="15899" width="11.85546875" bestFit="1" customWidth="1"/>
    <col min="15900" max="15900" width="11.7109375" bestFit="1" customWidth="1"/>
    <col min="15901" max="15902" width="11.85546875" bestFit="1" customWidth="1"/>
    <col min="15903" max="15903" width="11.7109375" bestFit="1" customWidth="1"/>
    <col min="15904" max="15904" width="10.85546875" bestFit="1" customWidth="1"/>
    <col min="15905" max="15905" width="11.85546875" bestFit="1" customWidth="1"/>
    <col min="16129" max="16129" width="8.5703125" bestFit="1" customWidth="1"/>
    <col min="16130" max="16130" width="34.7109375" bestFit="1" customWidth="1"/>
    <col min="16131" max="16131" width="81.85546875" bestFit="1" customWidth="1"/>
    <col min="16132" max="16139" width="11.7109375" bestFit="1" customWidth="1"/>
    <col min="16140" max="16140" width="11" bestFit="1" customWidth="1"/>
    <col min="16141" max="16141" width="11.7109375" bestFit="1" customWidth="1"/>
    <col min="16142" max="16143" width="11.85546875" bestFit="1" customWidth="1"/>
    <col min="16144" max="16144" width="11.7109375" bestFit="1" customWidth="1"/>
    <col min="16145" max="16146" width="11.85546875" bestFit="1" customWidth="1"/>
    <col min="16147" max="16147" width="11.7109375" bestFit="1" customWidth="1"/>
    <col min="16148" max="16149" width="11.85546875" bestFit="1" customWidth="1"/>
    <col min="16150" max="16150" width="11.7109375" bestFit="1" customWidth="1"/>
    <col min="16151" max="16152" width="11.85546875" bestFit="1" customWidth="1"/>
    <col min="16153" max="16153" width="11.7109375" bestFit="1" customWidth="1"/>
    <col min="16154" max="16155" width="11.85546875" bestFit="1" customWidth="1"/>
    <col min="16156" max="16156" width="11.7109375" bestFit="1" customWidth="1"/>
    <col min="16157" max="16158" width="11.85546875" bestFit="1" customWidth="1"/>
    <col min="16159" max="16159" width="11.7109375" bestFit="1" customWidth="1"/>
    <col min="16160" max="16160" width="10.85546875" bestFit="1" customWidth="1"/>
    <col min="16161" max="16161" width="11.85546875" bestFit="1" customWidth="1"/>
  </cols>
  <sheetData>
    <row r="1" spans="1:34" x14ac:dyDescent="0.25">
      <c r="A1" t="s">
        <v>0</v>
      </c>
      <c r="B1" t="s">
        <v>1</v>
      </c>
      <c r="C1" t="s">
        <v>2</v>
      </c>
      <c r="D1" t="s">
        <v>3</v>
      </c>
      <c r="E1" s="1" t="s">
        <v>4</v>
      </c>
      <c r="F1" s="1" t="s">
        <v>5</v>
      </c>
      <c r="G1" t="s">
        <v>6</v>
      </c>
      <c r="H1" s="1" t="s">
        <v>7</v>
      </c>
      <c r="I1" t="s">
        <v>8</v>
      </c>
      <c r="J1" t="s">
        <v>9</v>
      </c>
      <c r="K1" t="s">
        <v>10</v>
      </c>
      <c r="L1" t="s">
        <v>11</v>
      </c>
      <c r="M1" t="s">
        <v>12</v>
      </c>
      <c r="N1" t="s">
        <v>13</v>
      </c>
      <c r="O1" t="s">
        <v>14</v>
      </c>
      <c r="P1" t="s">
        <v>15</v>
      </c>
      <c r="Q1" t="s">
        <v>16</v>
      </c>
      <c r="R1" t="s">
        <v>17</v>
      </c>
      <c r="S1" t="s">
        <v>18</v>
      </c>
      <c r="T1" t="s">
        <v>19</v>
      </c>
      <c r="U1" t="s">
        <v>20</v>
      </c>
      <c r="V1" s="7" t="s">
        <v>21</v>
      </c>
      <c r="W1" t="s">
        <v>22</v>
      </c>
      <c r="X1" t="s">
        <v>23</v>
      </c>
      <c r="Y1" t="s">
        <v>24</v>
      </c>
      <c r="Z1" t="s">
        <v>25</v>
      </c>
      <c r="AA1" t="s">
        <v>26</v>
      </c>
      <c r="AB1" t="s">
        <v>27</v>
      </c>
      <c r="AC1" t="s">
        <v>28</v>
      </c>
      <c r="AD1" t="s">
        <v>29</v>
      </c>
      <c r="AE1" t="s">
        <v>30</v>
      </c>
      <c r="AF1" t="s">
        <v>31</v>
      </c>
      <c r="AG1" t="s">
        <v>32</v>
      </c>
      <c r="AH1" t="s">
        <v>464</v>
      </c>
    </row>
    <row r="2" spans="1:34" x14ac:dyDescent="0.25">
      <c r="A2" t="s">
        <v>33</v>
      </c>
      <c r="B2" t="s">
        <v>34</v>
      </c>
      <c r="C2" t="s">
        <v>35</v>
      </c>
      <c r="D2" s="1">
        <v>1905</v>
      </c>
      <c r="E2" s="1">
        <v>1764.03</v>
      </c>
      <c r="F2" s="1">
        <v>1482.0900000000001</v>
      </c>
      <c r="G2" s="1">
        <v>1853</v>
      </c>
      <c r="H2" s="1">
        <v>1675.1120000000001</v>
      </c>
      <c r="I2" s="1">
        <v>1397.162</v>
      </c>
      <c r="J2" s="1">
        <v>1796</v>
      </c>
      <c r="K2" s="1">
        <v>1600.2360000000001</v>
      </c>
      <c r="L2" s="1">
        <v>1354.184</v>
      </c>
      <c r="M2" s="1">
        <v>1701</v>
      </c>
      <c r="N2" s="1">
        <v>1481.5709999999999</v>
      </c>
      <c r="O2" s="1">
        <v>1270.6469999999999</v>
      </c>
      <c r="P2" s="1">
        <v>1743</v>
      </c>
      <c r="Q2" s="1">
        <v>1496.9999519999999</v>
      </c>
      <c r="R2" s="1">
        <v>1320.9998298</v>
      </c>
      <c r="S2" s="1">
        <v>1659</v>
      </c>
      <c r="T2" s="1">
        <v>1404.9999663000001</v>
      </c>
      <c r="U2" s="1">
        <v>1226.0000046</v>
      </c>
      <c r="V2" s="2">
        <v>1820</v>
      </c>
      <c r="W2" s="1">
        <v>1623.000106</v>
      </c>
      <c r="X2" s="1">
        <v>1436.0000199999999</v>
      </c>
      <c r="Y2" s="1">
        <v>1805</v>
      </c>
      <c r="Z2" s="1">
        <v>1608.9999235</v>
      </c>
      <c r="AA2" s="1">
        <v>1458.0001215000002</v>
      </c>
      <c r="AB2" s="1">
        <v>1808</v>
      </c>
      <c r="AC2" s="1">
        <v>1608.9999488000001</v>
      </c>
      <c r="AD2" s="1">
        <v>1461.0001424000002</v>
      </c>
      <c r="AE2" s="1">
        <v>1856</v>
      </c>
      <c r="AF2" s="1">
        <v>1715.0000512000001</v>
      </c>
      <c r="AG2" s="1">
        <v>1530.9999232000002</v>
      </c>
      <c r="AH2" s="1">
        <f>D2+G2+J2+M2+P2+S2+V2</f>
        <v>12477</v>
      </c>
    </row>
    <row r="3" spans="1:34" x14ac:dyDescent="0.25">
      <c r="A3" t="s">
        <v>36</v>
      </c>
      <c r="B3" t="s">
        <v>37</v>
      </c>
      <c r="C3" t="s">
        <v>35</v>
      </c>
      <c r="D3" s="1">
        <v>3944</v>
      </c>
      <c r="E3" s="1">
        <v>3671.864</v>
      </c>
      <c r="F3" s="1">
        <v>2823.904</v>
      </c>
      <c r="G3" s="1">
        <v>3845</v>
      </c>
      <c r="H3" s="1">
        <v>3537.4</v>
      </c>
      <c r="I3" s="1">
        <v>2833.7649999999999</v>
      </c>
      <c r="J3" s="1">
        <v>3764</v>
      </c>
      <c r="K3" s="1">
        <v>3413.9480000000003</v>
      </c>
      <c r="L3" s="1">
        <v>2800.4160000000002</v>
      </c>
      <c r="M3" s="1">
        <v>3705</v>
      </c>
      <c r="N3" s="1">
        <v>3223.35</v>
      </c>
      <c r="O3" s="1">
        <v>2667.6</v>
      </c>
      <c r="P3" s="1">
        <v>3446</v>
      </c>
      <c r="Q3" s="1">
        <v>2981.0002060000002</v>
      </c>
      <c r="R3" s="1">
        <v>2491.0000265999997</v>
      </c>
      <c r="S3" s="1">
        <v>3700</v>
      </c>
      <c r="T3" s="1">
        <v>3224.9999200000002</v>
      </c>
      <c r="U3" s="1">
        <v>2651.0000500000001</v>
      </c>
      <c r="V3" s="2">
        <v>4267</v>
      </c>
      <c r="W3" s="2">
        <v>3728.9999987000001</v>
      </c>
      <c r="X3" s="2">
        <v>3168.0000140000002</v>
      </c>
      <c r="Y3" s="1">
        <v>3304</v>
      </c>
      <c r="Z3" s="1">
        <v>3185.0001624000001</v>
      </c>
      <c r="AA3" s="1">
        <v>2979.0000575999998</v>
      </c>
      <c r="AB3" s="1">
        <v>3233</v>
      </c>
      <c r="AC3" s="1">
        <v>3160.9997967999998</v>
      </c>
      <c r="AD3" s="1">
        <v>3026.0000623999999</v>
      </c>
      <c r="AE3" s="1">
        <v>3843</v>
      </c>
      <c r="AF3" s="1">
        <v>3739.0003497000002</v>
      </c>
      <c r="AG3" s="1">
        <v>3584.0002463999999</v>
      </c>
      <c r="AH3" s="1">
        <f t="shared" ref="AH3:AH66" si="0">D3+G3+J3+M3+P3+S3+V3</f>
        <v>26671</v>
      </c>
    </row>
    <row r="4" spans="1:34" x14ac:dyDescent="0.25">
      <c r="A4" t="s">
        <v>38</v>
      </c>
      <c r="B4" t="s">
        <v>39</v>
      </c>
      <c r="C4" t="s">
        <v>35</v>
      </c>
      <c r="D4" s="3">
        <v>6210</v>
      </c>
      <c r="E4" s="3">
        <v>5675</v>
      </c>
      <c r="F4" s="3">
        <v>4661</v>
      </c>
      <c r="G4" s="1">
        <v>6604</v>
      </c>
      <c r="H4" s="1">
        <v>6042.66</v>
      </c>
      <c r="I4" s="1">
        <v>4886.96</v>
      </c>
      <c r="J4" s="3">
        <v>6210</v>
      </c>
      <c r="K4" s="3">
        <v>5708</v>
      </c>
      <c r="L4" s="3">
        <v>4830</v>
      </c>
      <c r="M4" s="3">
        <v>6210</v>
      </c>
      <c r="N4" s="3">
        <v>5594</v>
      </c>
      <c r="O4" s="3">
        <v>4854</v>
      </c>
      <c r="P4" s="3">
        <v>6210</v>
      </c>
      <c r="Q4" s="3">
        <v>5578</v>
      </c>
      <c r="R4" s="3">
        <v>4993</v>
      </c>
      <c r="S4" s="1">
        <v>5667</v>
      </c>
      <c r="T4" s="1">
        <v>5107.9997529000002</v>
      </c>
      <c r="U4" s="1">
        <v>4549.9997312999994</v>
      </c>
      <c r="V4" s="2">
        <v>6413</v>
      </c>
      <c r="W4" s="2">
        <v>5682.9998731000005</v>
      </c>
      <c r="X4" s="2">
        <v>5016.0004169000003</v>
      </c>
      <c r="Y4" s="1">
        <v>6264</v>
      </c>
      <c r="Z4" s="1">
        <v>5754.9998880000003</v>
      </c>
      <c r="AA4" s="1">
        <v>5280.0001416000005</v>
      </c>
      <c r="AB4" s="1">
        <v>6226</v>
      </c>
      <c r="AC4" s="1">
        <v>5735.0002071999997</v>
      </c>
      <c r="AD4" s="1">
        <v>5117.9998716</v>
      </c>
      <c r="AE4" s="1">
        <v>6410</v>
      </c>
      <c r="AF4" s="1">
        <v>5954.0002920000006</v>
      </c>
      <c r="AG4" s="1">
        <v>5473.0003020000004</v>
      </c>
      <c r="AH4" s="1">
        <f t="shared" si="0"/>
        <v>43524</v>
      </c>
    </row>
    <row r="5" spans="1:34" x14ac:dyDescent="0.25">
      <c r="A5" t="s">
        <v>40</v>
      </c>
      <c r="B5" t="s">
        <v>41</v>
      </c>
      <c r="C5" t="s">
        <v>35</v>
      </c>
      <c r="D5" s="1">
        <v>5817</v>
      </c>
      <c r="E5" s="1">
        <v>5356.6909999999998</v>
      </c>
      <c r="F5" s="1">
        <v>4474.3969999999972</v>
      </c>
      <c r="G5" s="1">
        <v>5611</v>
      </c>
      <c r="H5" s="1">
        <v>5186.6549999999988</v>
      </c>
      <c r="I5" s="1">
        <v>4355.9679999999971</v>
      </c>
      <c r="J5" s="1">
        <v>5649</v>
      </c>
      <c r="K5" s="1">
        <v>5111.0929999999989</v>
      </c>
      <c r="L5" s="1">
        <v>4364.8669999999993</v>
      </c>
      <c r="M5" s="1">
        <v>5623</v>
      </c>
      <c r="N5" s="1">
        <v>4921.5199999999995</v>
      </c>
      <c r="O5" s="1">
        <v>4239.2049999999972</v>
      </c>
      <c r="P5" s="1">
        <v>5367</v>
      </c>
      <c r="Q5" s="1">
        <v>4709.9997684</v>
      </c>
      <c r="R5" s="1">
        <v>4164.9997028999996</v>
      </c>
      <c r="S5" s="1">
        <v>5402</v>
      </c>
      <c r="T5" s="1">
        <v>4827.0003160000006</v>
      </c>
      <c r="U5" s="1">
        <v>4432.0001338000002</v>
      </c>
      <c r="V5" s="2">
        <v>5565</v>
      </c>
      <c r="W5" s="1">
        <v>5075.28</v>
      </c>
      <c r="X5" s="1">
        <v>4652.34</v>
      </c>
      <c r="Y5" s="1">
        <v>5347</v>
      </c>
      <c r="Z5" s="1">
        <v>5050.0003503000007</v>
      </c>
      <c r="AA5" s="1">
        <v>4869.0001227000002</v>
      </c>
      <c r="AB5" s="1">
        <v>5175</v>
      </c>
      <c r="AC5" s="1">
        <v>4924.9998900000001</v>
      </c>
      <c r="AD5" s="1">
        <v>4743.0003150000002</v>
      </c>
      <c r="AE5" s="1">
        <v>5432</v>
      </c>
      <c r="AF5" s="1">
        <v>5221.0004784000002</v>
      </c>
      <c r="AG5" s="1">
        <v>5092.0002559999994</v>
      </c>
      <c r="AH5" s="1">
        <f t="shared" si="0"/>
        <v>39034</v>
      </c>
    </row>
    <row r="6" spans="1:34" s="4" customFormat="1" x14ac:dyDescent="0.25">
      <c r="A6" s="4" t="s">
        <v>434</v>
      </c>
      <c r="B6" s="4" t="s">
        <v>433</v>
      </c>
      <c r="D6" s="5">
        <f>SUM(D2:D5)</f>
        <v>17876</v>
      </c>
      <c r="E6" s="5">
        <f t="shared" ref="E6:AG6" si="1">SUM(E2:E5)</f>
        <v>16467.584999999999</v>
      </c>
      <c r="F6" s="5">
        <f t="shared" si="1"/>
        <v>13441.390999999998</v>
      </c>
      <c r="G6" s="5">
        <f t="shared" si="1"/>
        <v>17913</v>
      </c>
      <c r="H6" s="5">
        <f t="shared" si="1"/>
        <v>16441.826999999997</v>
      </c>
      <c r="I6" s="5">
        <f t="shared" si="1"/>
        <v>13473.854999999996</v>
      </c>
      <c r="J6" s="5">
        <f t="shared" si="1"/>
        <v>17419</v>
      </c>
      <c r="K6" s="5">
        <f t="shared" si="1"/>
        <v>15833.277</v>
      </c>
      <c r="L6" s="5">
        <f t="shared" si="1"/>
        <v>13349.467000000001</v>
      </c>
      <c r="M6" s="5">
        <f t="shared" si="1"/>
        <v>17239</v>
      </c>
      <c r="N6" s="5">
        <f t="shared" si="1"/>
        <v>15220.440999999999</v>
      </c>
      <c r="O6" s="5">
        <f t="shared" si="1"/>
        <v>13031.451999999997</v>
      </c>
      <c r="P6" s="5">
        <f t="shared" si="1"/>
        <v>16766</v>
      </c>
      <c r="Q6" s="5">
        <f t="shared" si="1"/>
        <v>14765.9999264</v>
      </c>
      <c r="R6" s="5">
        <f t="shared" si="1"/>
        <v>12969.999559299999</v>
      </c>
      <c r="S6" s="5">
        <f t="shared" si="1"/>
        <v>16428</v>
      </c>
      <c r="T6" s="5">
        <f t="shared" si="1"/>
        <v>14564.999955200001</v>
      </c>
      <c r="U6" s="5">
        <f t="shared" si="1"/>
        <v>12858.9999197</v>
      </c>
      <c r="V6" s="14">
        <f t="shared" si="1"/>
        <v>18065</v>
      </c>
      <c r="W6" s="5">
        <f t="shared" si="1"/>
        <v>16110.279977800001</v>
      </c>
      <c r="X6" s="5">
        <f t="shared" si="1"/>
        <v>14272.340450900001</v>
      </c>
      <c r="Y6" s="5">
        <f t="shared" si="1"/>
        <v>16720</v>
      </c>
      <c r="Z6" s="5">
        <f t="shared" si="1"/>
        <v>15599.000324200002</v>
      </c>
      <c r="AA6" s="5">
        <f t="shared" si="1"/>
        <v>14586.0004434</v>
      </c>
      <c r="AB6" s="5">
        <f t="shared" si="1"/>
        <v>16442</v>
      </c>
      <c r="AC6" s="5">
        <f t="shared" si="1"/>
        <v>15429.9998428</v>
      </c>
      <c r="AD6" s="5">
        <f t="shared" si="1"/>
        <v>14348.000391400001</v>
      </c>
      <c r="AE6" s="5">
        <f t="shared" si="1"/>
        <v>17541</v>
      </c>
      <c r="AF6" s="5">
        <f t="shared" si="1"/>
        <v>16629.001171300002</v>
      </c>
      <c r="AG6" s="5">
        <f t="shared" si="1"/>
        <v>15680.0007276</v>
      </c>
      <c r="AH6" s="1">
        <f t="shared" si="0"/>
        <v>121706</v>
      </c>
    </row>
    <row r="7" spans="1:34" x14ac:dyDescent="0.25">
      <c r="A7" t="s">
        <v>42</v>
      </c>
      <c r="B7" t="s">
        <v>43</v>
      </c>
      <c r="C7" t="s">
        <v>44</v>
      </c>
      <c r="D7" s="1">
        <v>1979</v>
      </c>
      <c r="E7" s="1">
        <v>1790.9950000000001</v>
      </c>
      <c r="F7" s="1">
        <v>1549.557</v>
      </c>
      <c r="G7" s="1">
        <v>1800</v>
      </c>
      <c r="H7" s="1">
        <v>1661.4</v>
      </c>
      <c r="I7" s="1">
        <v>1463.3999999999999</v>
      </c>
      <c r="J7" s="1">
        <v>1901</v>
      </c>
      <c r="K7" s="1">
        <v>1722.306</v>
      </c>
      <c r="L7" s="1">
        <v>1463.77</v>
      </c>
      <c r="M7" s="1">
        <v>1710</v>
      </c>
      <c r="N7" s="1">
        <v>1489.41</v>
      </c>
      <c r="O7" s="1">
        <v>1340.64</v>
      </c>
      <c r="P7" s="1">
        <v>1685</v>
      </c>
      <c r="Q7" s="1">
        <v>1488.9999574999999</v>
      </c>
      <c r="R7" s="1">
        <v>1342.0000519999999</v>
      </c>
      <c r="S7" s="1">
        <v>1754</v>
      </c>
      <c r="T7" s="1">
        <v>1569.9999626000001</v>
      </c>
      <c r="U7" s="1">
        <v>1403.9999994</v>
      </c>
      <c r="V7" s="2">
        <v>1559</v>
      </c>
      <c r="W7" s="1">
        <v>1417.9999866000001</v>
      </c>
      <c r="X7" s="1">
        <v>1337.9999016000002</v>
      </c>
      <c r="Y7" s="1">
        <v>1833</v>
      </c>
      <c r="Z7" s="1">
        <v>1695.0000288000001</v>
      </c>
      <c r="AA7" s="1">
        <v>1542.0000687000002</v>
      </c>
      <c r="AB7" s="1">
        <v>1883</v>
      </c>
      <c r="AC7" s="1">
        <v>1736.0000272999998</v>
      </c>
      <c r="AD7" s="1">
        <v>1591.0001772000001</v>
      </c>
      <c r="AE7" s="1">
        <v>2059</v>
      </c>
      <c r="AF7" s="1">
        <v>1922.9999615000002</v>
      </c>
      <c r="AG7" s="1">
        <v>1772.0001080000002</v>
      </c>
      <c r="AH7" s="1">
        <f t="shared" si="0"/>
        <v>12388</v>
      </c>
    </row>
    <row r="8" spans="1:34" x14ac:dyDescent="0.25">
      <c r="A8" t="s">
        <v>45</v>
      </c>
      <c r="B8" t="s">
        <v>46</v>
      </c>
      <c r="C8" t="s">
        <v>44</v>
      </c>
      <c r="D8" s="1">
        <v>2387</v>
      </c>
      <c r="E8" s="1">
        <v>2277.1979999999999</v>
      </c>
      <c r="F8" s="1">
        <v>2005.08</v>
      </c>
      <c r="G8" s="1">
        <v>2358</v>
      </c>
      <c r="H8" s="1">
        <v>2249.5319999999997</v>
      </c>
      <c r="I8" s="1">
        <v>1942.992</v>
      </c>
      <c r="J8" s="1">
        <v>2352</v>
      </c>
      <c r="K8" s="1">
        <v>2189.712</v>
      </c>
      <c r="L8" s="1">
        <v>1881.6000000000001</v>
      </c>
      <c r="M8" s="1">
        <v>2302</v>
      </c>
      <c r="N8" s="1">
        <v>2122.444</v>
      </c>
      <c r="O8" s="1">
        <v>1850.8080000000002</v>
      </c>
      <c r="P8" s="1">
        <v>2296</v>
      </c>
      <c r="Q8" s="1">
        <v>2073.9999896000004</v>
      </c>
      <c r="R8" s="1">
        <v>1837.9998896000002</v>
      </c>
      <c r="S8" s="1">
        <v>2056</v>
      </c>
      <c r="T8" s="1">
        <v>1882.9999359999999</v>
      </c>
      <c r="U8" s="1">
        <v>1787.9999887999998</v>
      </c>
      <c r="V8" s="2">
        <v>2570</v>
      </c>
      <c r="W8" s="1">
        <v>2332.0000100000002</v>
      </c>
      <c r="X8" s="1">
        <v>2089.9998150000001</v>
      </c>
      <c r="Y8" s="1">
        <v>2590</v>
      </c>
      <c r="Z8" s="1">
        <v>2335.9999950000001</v>
      </c>
      <c r="AA8" s="1">
        <v>2096.9999750000002</v>
      </c>
      <c r="AB8" s="1">
        <v>2731</v>
      </c>
      <c r="AC8" s="1">
        <v>2538.9997760000001</v>
      </c>
      <c r="AD8" s="1">
        <v>2267.9999149999999</v>
      </c>
      <c r="AE8" s="1">
        <v>2794</v>
      </c>
      <c r="AF8" s="1">
        <v>2621.9999630000002</v>
      </c>
      <c r="AG8" s="1">
        <v>2340.9998392000002</v>
      </c>
      <c r="AH8" s="1">
        <f t="shared" si="0"/>
        <v>16321</v>
      </c>
    </row>
    <row r="9" spans="1:34" x14ac:dyDescent="0.25">
      <c r="A9" t="s">
        <v>47</v>
      </c>
      <c r="B9" t="s">
        <v>48</v>
      </c>
      <c r="C9" t="s">
        <v>44</v>
      </c>
      <c r="D9" s="1">
        <v>5830</v>
      </c>
      <c r="E9" s="1">
        <v>5250.351999999998</v>
      </c>
      <c r="F9" s="1">
        <v>4462.5159999999987</v>
      </c>
      <c r="G9" s="1">
        <v>6456</v>
      </c>
      <c r="H9" s="1">
        <v>5992.5630000000028</v>
      </c>
      <c r="I9" s="1">
        <v>5223.8729999999996</v>
      </c>
      <c r="J9" s="1">
        <v>6341</v>
      </c>
      <c r="K9" s="1">
        <v>5754.266999999998</v>
      </c>
      <c r="L9" s="1">
        <v>4968.991</v>
      </c>
      <c r="M9" s="1">
        <v>6124</v>
      </c>
      <c r="N9" s="1">
        <v>5380.1010000000006</v>
      </c>
      <c r="O9" s="1">
        <v>4707.7860000000028</v>
      </c>
      <c r="P9" s="1">
        <v>5901</v>
      </c>
      <c r="Q9" s="1">
        <v>5211.9998300999996</v>
      </c>
      <c r="R9" s="1">
        <v>4568.9997254999998</v>
      </c>
      <c r="S9" s="1">
        <v>5479</v>
      </c>
      <c r="T9" s="1">
        <v>4854.9999773999998</v>
      </c>
      <c r="U9" s="1">
        <v>4442.0000800999996</v>
      </c>
      <c r="V9" s="2">
        <v>5390</v>
      </c>
      <c r="W9" s="1">
        <v>4889.9998839999998</v>
      </c>
      <c r="X9" s="1">
        <v>4595.9996389999997</v>
      </c>
      <c r="Y9" s="1">
        <v>5970</v>
      </c>
      <c r="Z9" s="1">
        <v>5346.0000780000009</v>
      </c>
      <c r="AA9" s="1">
        <v>5005.0002449999993</v>
      </c>
      <c r="AB9" s="1">
        <v>5319</v>
      </c>
      <c r="AC9" s="1">
        <v>4922.9999181000003</v>
      </c>
      <c r="AD9" s="1">
        <v>4691.0000313</v>
      </c>
      <c r="AE9" s="1">
        <v>5831</v>
      </c>
      <c r="AF9" s="1">
        <v>5507.9999183999998</v>
      </c>
      <c r="AG9" s="1">
        <v>5332.9999464000002</v>
      </c>
      <c r="AH9" s="1">
        <f t="shared" si="0"/>
        <v>41521</v>
      </c>
    </row>
    <row r="10" spans="1:34" x14ac:dyDescent="0.25">
      <c r="A10" t="s">
        <v>49</v>
      </c>
      <c r="B10" t="s">
        <v>50</v>
      </c>
      <c r="C10" t="s">
        <v>44</v>
      </c>
      <c r="D10" s="1">
        <v>3830</v>
      </c>
      <c r="E10" s="1">
        <v>3597.3630000000003</v>
      </c>
      <c r="F10" s="1">
        <v>3122.8409999999994</v>
      </c>
      <c r="G10" s="1">
        <v>4466</v>
      </c>
      <c r="H10" s="1">
        <v>4195.5559999999978</v>
      </c>
      <c r="I10" s="1">
        <v>3679.7490000000003</v>
      </c>
      <c r="J10" s="1">
        <v>5635</v>
      </c>
      <c r="K10" s="1">
        <v>5178.5330000000022</v>
      </c>
      <c r="L10" s="1">
        <v>4318.8040000000001</v>
      </c>
      <c r="M10" s="1">
        <v>5142</v>
      </c>
      <c r="N10" s="1">
        <v>4581.1150000000016</v>
      </c>
      <c r="O10" s="1">
        <v>4074.8330000000014</v>
      </c>
      <c r="P10" s="1">
        <v>4937</v>
      </c>
      <c r="Q10" s="1">
        <v>4405.9999775999995</v>
      </c>
      <c r="R10" s="1">
        <v>3993.9999221000003</v>
      </c>
      <c r="S10" s="1">
        <v>4585</v>
      </c>
      <c r="T10" s="1">
        <v>4305.0000104999999</v>
      </c>
      <c r="U10" s="1">
        <v>4007.0002280000003</v>
      </c>
      <c r="V10" s="2">
        <v>4737</v>
      </c>
      <c r="W10" s="1">
        <v>4434.0001634999999</v>
      </c>
      <c r="X10" s="1">
        <v>4140.0001533000004</v>
      </c>
      <c r="Y10" s="1">
        <v>5154</v>
      </c>
      <c r="Z10" s="1">
        <v>4816.0001646000001</v>
      </c>
      <c r="AA10" s="1">
        <v>4390.9997784000007</v>
      </c>
      <c r="AB10" s="1">
        <v>5163</v>
      </c>
      <c r="AC10" s="1">
        <v>4863.9998276999995</v>
      </c>
      <c r="AD10" s="1">
        <v>4452.0001721999997</v>
      </c>
      <c r="AE10" s="1">
        <v>5313</v>
      </c>
      <c r="AF10" s="1">
        <v>5087.9997629999998</v>
      </c>
      <c r="AG10" s="1">
        <v>4704.0000314999997</v>
      </c>
      <c r="AH10" s="1">
        <f t="shared" si="0"/>
        <v>33332</v>
      </c>
    </row>
    <row r="11" spans="1:34" s="4" customFormat="1" x14ac:dyDescent="0.25">
      <c r="A11" s="4" t="s">
        <v>435</v>
      </c>
      <c r="B11" s="4" t="s">
        <v>433</v>
      </c>
      <c r="D11" s="5">
        <f>SUM(D7:D10)</f>
        <v>14026</v>
      </c>
      <c r="E11" s="5">
        <f t="shared" ref="E11:AG11" si="2">SUM(E7:E10)</f>
        <v>12915.907999999999</v>
      </c>
      <c r="F11" s="5">
        <f t="shared" si="2"/>
        <v>11139.993999999999</v>
      </c>
      <c r="G11" s="5">
        <f t="shared" si="2"/>
        <v>15080</v>
      </c>
      <c r="H11" s="5">
        <f t="shared" si="2"/>
        <v>14099.050999999999</v>
      </c>
      <c r="I11" s="5">
        <f t="shared" si="2"/>
        <v>12310.013999999999</v>
      </c>
      <c r="J11" s="5">
        <f t="shared" si="2"/>
        <v>16229</v>
      </c>
      <c r="K11" s="5">
        <f t="shared" si="2"/>
        <v>14844.817999999999</v>
      </c>
      <c r="L11" s="5">
        <f t="shared" si="2"/>
        <v>12633.165000000001</v>
      </c>
      <c r="M11" s="5">
        <f t="shared" si="2"/>
        <v>15278</v>
      </c>
      <c r="N11" s="5">
        <f t="shared" si="2"/>
        <v>13573.070000000003</v>
      </c>
      <c r="O11" s="5">
        <f t="shared" si="2"/>
        <v>11974.067000000005</v>
      </c>
      <c r="P11" s="5">
        <f t="shared" si="2"/>
        <v>14819</v>
      </c>
      <c r="Q11" s="5">
        <f t="shared" si="2"/>
        <v>13180.999754799999</v>
      </c>
      <c r="R11" s="5">
        <f t="shared" si="2"/>
        <v>11742.999589200001</v>
      </c>
      <c r="S11" s="5">
        <f t="shared" si="2"/>
        <v>13874</v>
      </c>
      <c r="T11" s="5">
        <f t="shared" si="2"/>
        <v>12612.9998865</v>
      </c>
      <c r="U11" s="5">
        <f t="shared" si="2"/>
        <v>11641.000296300001</v>
      </c>
      <c r="V11" s="14">
        <f t="shared" si="2"/>
        <v>14256</v>
      </c>
      <c r="W11" s="5">
        <f t="shared" si="2"/>
        <v>13074.000044100001</v>
      </c>
      <c r="X11" s="5">
        <f t="shared" si="2"/>
        <v>12163.9995089</v>
      </c>
      <c r="Y11" s="5">
        <f t="shared" si="2"/>
        <v>15547</v>
      </c>
      <c r="Z11" s="5">
        <f t="shared" si="2"/>
        <v>14193.0002664</v>
      </c>
      <c r="AA11" s="5">
        <f t="shared" si="2"/>
        <v>13035.0000671</v>
      </c>
      <c r="AB11" s="5">
        <f t="shared" si="2"/>
        <v>15096</v>
      </c>
      <c r="AC11" s="5">
        <f t="shared" si="2"/>
        <v>14061.999549099999</v>
      </c>
      <c r="AD11" s="5">
        <f t="shared" si="2"/>
        <v>13002.0002957</v>
      </c>
      <c r="AE11" s="5">
        <f t="shared" si="2"/>
        <v>15997</v>
      </c>
      <c r="AF11" s="5">
        <f t="shared" si="2"/>
        <v>15140.9996059</v>
      </c>
      <c r="AG11" s="5">
        <f t="shared" si="2"/>
        <v>14149.999925100001</v>
      </c>
      <c r="AH11" s="1">
        <f t="shared" si="0"/>
        <v>103562</v>
      </c>
    </row>
    <row r="12" spans="1:34" x14ac:dyDescent="0.25">
      <c r="A12" t="s">
        <v>51</v>
      </c>
      <c r="B12" t="s">
        <v>52</v>
      </c>
      <c r="C12" t="s">
        <v>480</v>
      </c>
      <c r="D12" s="1">
        <v>3813</v>
      </c>
      <c r="E12" s="1">
        <v>3595.6589999999997</v>
      </c>
      <c r="F12" s="1">
        <v>2890.2539999999999</v>
      </c>
      <c r="G12" s="1">
        <v>3644</v>
      </c>
      <c r="H12" s="1">
        <v>3429.0039999999999</v>
      </c>
      <c r="I12" s="1">
        <v>2835.0320000000002</v>
      </c>
      <c r="J12" s="1">
        <v>3640</v>
      </c>
      <c r="K12" s="1">
        <v>3305.12</v>
      </c>
      <c r="L12" s="1">
        <v>2657.2</v>
      </c>
      <c r="M12" s="1">
        <v>3440</v>
      </c>
      <c r="N12" s="1">
        <v>3109.76</v>
      </c>
      <c r="O12" s="1">
        <v>2552.48</v>
      </c>
      <c r="P12" s="1">
        <v>3487</v>
      </c>
      <c r="Q12" s="1">
        <v>3137.0000464000004</v>
      </c>
      <c r="R12" s="1">
        <v>2559.9998797999997</v>
      </c>
      <c r="S12" s="1">
        <v>3645</v>
      </c>
      <c r="T12" s="1">
        <v>3241.0002285</v>
      </c>
      <c r="U12" s="1">
        <v>2541.0002129999998</v>
      </c>
      <c r="V12" s="2">
        <v>3924</v>
      </c>
      <c r="W12" s="1">
        <v>3571.9999343999998</v>
      </c>
      <c r="X12" s="1">
        <v>2966.9999688000003</v>
      </c>
      <c r="Y12" s="1">
        <v>3851</v>
      </c>
      <c r="Z12" s="1">
        <v>3565.0000935999997</v>
      </c>
      <c r="AA12" s="1">
        <v>3120.9998188</v>
      </c>
      <c r="AB12" s="1">
        <v>3865</v>
      </c>
      <c r="AC12" s="1">
        <v>3610.0000545000003</v>
      </c>
      <c r="AD12" s="1">
        <v>3196.9996820000001</v>
      </c>
      <c r="AE12" s="1">
        <v>4421</v>
      </c>
      <c r="AF12" s="1">
        <v>4080.9999003000003</v>
      </c>
      <c r="AG12" s="1">
        <v>3520.0001999999999</v>
      </c>
      <c r="AH12" s="1">
        <f t="shared" si="0"/>
        <v>25593</v>
      </c>
    </row>
    <row r="13" spans="1:34" x14ac:dyDescent="0.25">
      <c r="A13" t="s">
        <v>53</v>
      </c>
      <c r="B13" t="s">
        <v>54</v>
      </c>
      <c r="C13" t="s">
        <v>480</v>
      </c>
      <c r="D13" s="1">
        <v>3574</v>
      </c>
      <c r="E13" s="1">
        <v>3420.3179999999998</v>
      </c>
      <c r="F13" s="1">
        <v>3020.0299999999997</v>
      </c>
      <c r="G13" s="1">
        <v>3247</v>
      </c>
      <c r="H13" s="1">
        <v>3065.1679999999997</v>
      </c>
      <c r="I13" s="1">
        <v>2746.962</v>
      </c>
      <c r="J13" s="1">
        <v>3075</v>
      </c>
      <c r="K13" s="1">
        <v>2862.8250000000003</v>
      </c>
      <c r="L13" s="1">
        <v>2549.1749999999997</v>
      </c>
      <c r="M13" s="1">
        <v>3415</v>
      </c>
      <c r="N13" s="1">
        <v>3138.3850000000002</v>
      </c>
      <c r="O13" s="1">
        <v>2714.9250000000002</v>
      </c>
      <c r="P13" s="1">
        <v>3315</v>
      </c>
      <c r="Q13" s="1">
        <v>2968.9998584999998</v>
      </c>
      <c r="R13" s="1">
        <v>2516.9999399999997</v>
      </c>
      <c r="S13" s="1">
        <v>2838</v>
      </c>
      <c r="T13" s="1">
        <v>2666.9999994</v>
      </c>
      <c r="U13" s="1">
        <v>2506.9998030000002</v>
      </c>
      <c r="V13" s="2">
        <v>2680</v>
      </c>
      <c r="W13" s="1">
        <v>2527.9997800000001</v>
      </c>
      <c r="X13" s="1">
        <v>2429.0000440000003</v>
      </c>
      <c r="Y13" s="1">
        <v>2734</v>
      </c>
      <c r="Z13" s="1">
        <v>2635.0002196</v>
      </c>
      <c r="AA13" s="1">
        <v>2538.9999106000005</v>
      </c>
      <c r="AB13" s="1">
        <v>2692</v>
      </c>
      <c r="AC13" s="1">
        <v>2587.9999640000001</v>
      </c>
      <c r="AD13" s="1">
        <v>2532.0001723999999</v>
      </c>
      <c r="AE13" s="1">
        <v>3040</v>
      </c>
      <c r="AF13" s="1">
        <v>2934.0000639999998</v>
      </c>
      <c r="AG13" s="1">
        <v>2848.9998399999999</v>
      </c>
      <c r="AH13" s="1">
        <f t="shared" si="0"/>
        <v>22144</v>
      </c>
    </row>
    <row r="14" spans="1:34" x14ac:dyDescent="0.25">
      <c r="A14" t="s">
        <v>55</v>
      </c>
      <c r="B14" t="s">
        <v>56</v>
      </c>
      <c r="C14" t="s">
        <v>480</v>
      </c>
      <c r="D14" s="1">
        <v>3194</v>
      </c>
      <c r="E14" s="1">
        <v>3027.9119999999998</v>
      </c>
      <c r="F14" s="1">
        <v>2491.3200000000002</v>
      </c>
      <c r="G14" s="1">
        <v>3067</v>
      </c>
      <c r="H14" s="1">
        <v>2827.7740000000003</v>
      </c>
      <c r="I14" s="1">
        <v>2318.652</v>
      </c>
      <c r="J14" s="1">
        <v>3004</v>
      </c>
      <c r="K14" s="1">
        <v>2718.62</v>
      </c>
      <c r="L14" s="1">
        <v>2225.9639999999999</v>
      </c>
      <c r="M14" s="1">
        <v>2934</v>
      </c>
      <c r="N14" s="1">
        <v>2584.8539999999998</v>
      </c>
      <c r="O14" s="1">
        <v>2156.4899999999998</v>
      </c>
      <c r="P14" s="1">
        <v>2985</v>
      </c>
      <c r="Q14" s="1">
        <v>2612.0000714999996</v>
      </c>
      <c r="R14" s="1">
        <v>2220.999996</v>
      </c>
      <c r="S14" s="1">
        <v>2960</v>
      </c>
      <c r="T14" s="1">
        <v>2563.0000640000003</v>
      </c>
      <c r="U14" s="1">
        <v>2193.0000640000003</v>
      </c>
      <c r="V14" s="2">
        <v>3055</v>
      </c>
      <c r="W14" s="1">
        <v>2763.9999465000001</v>
      </c>
      <c r="X14" s="1">
        <v>2462.9999615000002</v>
      </c>
      <c r="Y14" s="1">
        <v>3218</v>
      </c>
      <c r="Z14" s="1">
        <v>2946.0001590000002</v>
      </c>
      <c r="AA14" s="1">
        <v>2506.0001228000001</v>
      </c>
      <c r="AB14" s="1">
        <v>3104</v>
      </c>
      <c r="AC14" s="1">
        <v>2814.9999072000001</v>
      </c>
      <c r="AD14" s="1">
        <v>2461.9999904000001</v>
      </c>
      <c r="AE14" s="1">
        <v>3309</v>
      </c>
      <c r="AF14" s="1">
        <v>3055.0001673000002</v>
      </c>
      <c r="AG14" s="1">
        <v>2668.0000430999999</v>
      </c>
      <c r="AH14" s="1">
        <f t="shared" si="0"/>
        <v>21199</v>
      </c>
    </row>
    <row r="15" spans="1:34" x14ac:dyDescent="0.25">
      <c r="A15" t="s">
        <v>57</v>
      </c>
      <c r="B15" t="s">
        <v>58</v>
      </c>
      <c r="C15" t="s">
        <v>480</v>
      </c>
      <c r="D15" s="1">
        <v>4586</v>
      </c>
      <c r="E15" s="1">
        <v>4320.0119999999997</v>
      </c>
      <c r="F15" s="1">
        <v>3535.806</v>
      </c>
      <c r="G15" s="1">
        <v>4362</v>
      </c>
      <c r="H15" s="1">
        <v>4130.8139999999994</v>
      </c>
      <c r="I15" s="1">
        <v>3411.0840000000003</v>
      </c>
      <c r="J15" s="1">
        <v>4225</v>
      </c>
      <c r="K15" s="1">
        <v>3920.8</v>
      </c>
      <c r="L15" s="1">
        <v>3278.6</v>
      </c>
      <c r="M15" s="1">
        <v>4405</v>
      </c>
      <c r="N15" s="1">
        <v>4096.6500000000005</v>
      </c>
      <c r="O15" s="1">
        <v>3585.6699999999996</v>
      </c>
      <c r="P15" s="1">
        <v>4518</v>
      </c>
      <c r="Q15" s="1">
        <v>4242.0003497999996</v>
      </c>
      <c r="R15" s="1">
        <v>3780.9998946000005</v>
      </c>
      <c r="S15" s="1">
        <v>4565</v>
      </c>
      <c r="T15" s="1">
        <v>4263.0001425</v>
      </c>
      <c r="U15" s="1">
        <v>3801.9999655000001</v>
      </c>
      <c r="V15" s="2">
        <v>4592</v>
      </c>
      <c r="W15" s="1">
        <v>4357.0002672000001</v>
      </c>
      <c r="X15" s="1">
        <v>4073.0002207999996</v>
      </c>
      <c r="Y15" s="1">
        <v>4536</v>
      </c>
      <c r="Z15" s="1">
        <v>4361.0002128000006</v>
      </c>
      <c r="AA15" s="1">
        <v>4132.0002528000005</v>
      </c>
      <c r="AB15" s="1">
        <v>4368</v>
      </c>
      <c r="AC15" s="1">
        <v>4195.9999535999996</v>
      </c>
      <c r="AD15" s="1">
        <v>4040.9997263999999</v>
      </c>
      <c r="AE15" s="1">
        <v>4940</v>
      </c>
      <c r="AF15" s="1">
        <v>4689.0000820000005</v>
      </c>
      <c r="AG15" s="1">
        <v>4413.0003059999999</v>
      </c>
      <c r="AH15" s="1">
        <f t="shared" si="0"/>
        <v>31253</v>
      </c>
    </row>
    <row r="16" spans="1:34" x14ac:dyDescent="0.25">
      <c r="A16" t="s">
        <v>59</v>
      </c>
      <c r="B16" t="s">
        <v>60</v>
      </c>
      <c r="C16" t="s">
        <v>480</v>
      </c>
      <c r="D16" s="1">
        <v>3458</v>
      </c>
      <c r="E16" s="1">
        <v>3248.385000000002</v>
      </c>
      <c r="F16" s="1">
        <v>2925.5879999999988</v>
      </c>
      <c r="G16" s="1">
        <v>3274</v>
      </c>
      <c r="H16" s="1">
        <v>3082.8890000000015</v>
      </c>
      <c r="I16" s="1">
        <v>2710.4589999999989</v>
      </c>
      <c r="J16" s="1">
        <v>3209</v>
      </c>
      <c r="K16" s="1">
        <v>2960.6499999999987</v>
      </c>
      <c r="L16" s="1">
        <v>2593.4929999999995</v>
      </c>
      <c r="M16" s="1">
        <v>3306</v>
      </c>
      <c r="N16" s="1">
        <v>3004.7959999999985</v>
      </c>
      <c r="O16" s="1">
        <v>2654.1600000000003</v>
      </c>
      <c r="P16" s="1">
        <v>3235</v>
      </c>
      <c r="Q16" s="1">
        <v>2850.0000620000001</v>
      </c>
      <c r="R16" s="1">
        <v>2549.0001339999999</v>
      </c>
      <c r="S16" s="1">
        <v>3209</v>
      </c>
      <c r="T16" s="1">
        <v>2900.9998590999999</v>
      </c>
      <c r="U16" s="1">
        <v>2631.0000544</v>
      </c>
      <c r="V16" s="2">
        <v>3219</v>
      </c>
      <c r="W16" s="1">
        <v>2959.0000823999999</v>
      </c>
      <c r="X16" s="1">
        <v>2724.0002063999996</v>
      </c>
      <c r="Y16" s="1">
        <v>3455</v>
      </c>
      <c r="Z16" s="1">
        <v>3252.0000930000001</v>
      </c>
      <c r="AA16" s="1">
        <v>3039.0000340000001</v>
      </c>
      <c r="AB16" s="1">
        <v>3525</v>
      </c>
      <c r="AC16" s="1">
        <v>3338.9998500000002</v>
      </c>
      <c r="AD16" s="1">
        <v>3138.9998099999998</v>
      </c>
      <c r="AE16" s="1">
        <v>3457</v>
      </c>
      <c r="AF16" s="1">
        <v>3301.0001093999999</v>
      </c>
      <c r="AG16" s="1">
        <v>3097.9998838999995</v>
      </c>
      <c r="AH16" s="1">
        <f t="shared" si="0"/>
        <v>22910</v>
      </c>
    </row>
    <row r="17" spans="1:34" x14ac:dyDescent="0.25">
      <c r="A17" t="s">
        <v>61</v>
      </c>
      <c r="B17" t="s">
        <v>62</v>
      </c>
      <c r="C17" t="s">
        <v>480</v>
      </c>
      <c r="D17" s="1">
        <v>3892</v>
      </c>
      <c r="E17" s="1">
        <v>3705.0159999999996</v>
      </c>
      <c r="F17" s="1">
        <v>3176.4819999999991</v>
      </c>
      <c r="G17" s="1">
        <v>3785</v>
      </c>
      <c r="H17" s="1">
        <v>3605.5729999999994</v>
      </c>
      <c r="I17" s="1">
        <v>3093.6649999999995</v>
      </c>
      <c r="J17" s="1">
        <v>3668</v>
      </c>
      <c r="K17" s="1">
        <v>3428.663</v>
      </c>
      <c r="L17" s="1">
        <v>2904.2709999999984</v>
      </c>
      <c r="M17" s="1">
        <v>3564</v>
      </c>
      <c r="N17" s="1">
        <v>3250.8500000000004</v>
      </c>
      <c r="O17" s="1">
        <v>2645.6379999999986</v>
      </c>
      <c r="P17" s="1">
        <v>3567</v>
      </c>
      <c r="Q17" s="1">
        <v>3243.0001158000005</v>
      </c>
      <c r="R17" s="1">
        <v>2707.0002237000003</v>
      </c>
      <c r="S17" s="1">
        <v>3547</v>
      </c>
      <c r="T17" s="1">
        <v>3207.0001867999999</v>
      </c>
      <c r="U17" s="1">
        <v>2738.9997845999997</v>
      </c>
      <c r="V17" s="2">
        <v>3795</v>
      </c>
      <c r="W17" s="1">
        <v>3452.9999130000001</v>
      </c>
      <c r="X17" s="1">
        <v>3057.9999945</v>
      </c>
      <c r="Y17" s="1">
        <v>3982</v>
      </c>
      <c r="Z17" s="1">
        <v>3694.0002571999999</v>
      </c>
      <c r="AA17" s="1">
        <v>3310.9999493999999</v>
      </c>
      <c r="AB17" s="1">
        <v>4009</v>
      </c>
      <c r="AC17" s="1">
        <v>3712.0000502999997</v>
      </c>
      <c r="AD17" s="1">
        <v>3350.0001791</v>
      </c>
      <c r="AE17" s="1">
        <v>4045</v>
      </c>
      <c r="AF17" s="1">
        <v>3794.9999884999997</v>
      </c>
      <c r="AG17" s="1">
        <v>3496.0000605</v>
      </c>
      <c r="AH17" s="1">
        <f t="shared" si="0"/>
        <v>25818</v>
      </c>
    </row>
    <row r="18" spans="1:34" x14ac:dyDescent="0.25">
      <c r="A18" t="s">
        <v>63</v>
      </c>
      <c r="B18" t="s">
        <v>64</v>
      </c>
      <c r="C18" t="s">
        <v>480</v>
      </c>
      <c r="D18" s="1">
        <v>5219</v>
      </c>
      <c r="E18" s="1">
        <v>5013.2899999999981</v>
      </c>
      <c r="F18" s="1">
        <v>4039.5590000000002</v>
      </c>
      <c r="G18" s="1">
        <v>5116</v>
      </c>
      <c r="H18" s="1">
        <v>4862.940999999998</v>
      </c>
      <c r="I18" s="1">
        <v>3877.8309999999983</v>
      </c>
      <c r="J18" s="1">
        <v>5214</v>
      </c>
      <c r="K18" s="1">
        <v>4848.6690000000008</v>
      </c>
      <c r="L18" s="1">
        <v>3921.9860000000017</v>
      </c>
      <c r="M18" s="1">
        <v>5118</v>
      </c>
      <c r="N18" s="1">
        <v>4696.5129999999999</v>
      </c>
      <c r="O18" s="1">
        <v>3746.0049999999983</v>
      </c>
      <c r="P18" s="1">
        <v>4944</v>
      </c>
      <c r="Q18" s="1">
        <v>4500.9998016000009</v>
      </c>
      <c r="R18" s="1">
        <v>3718.9999055999997</v>
      </c>
      <c r="S18" s="1">
        <v>4924</v>
      </c>
      <c r="T18" s="1">
        <v>4490.0001172000002</v>
      </c>
      <c r="U18" s="1">
        <v>3621.9998592000002</v>
      </c>
      <c r="V18" s="2">
        <v>5302</v>
      </c>
      <c r="W18" s="1">
        <v>4859.9998304000001</v>
      </c>
      <c r="X18" s="1">
        <v>4148.0000825999996</v>
      </c>
      <c r="Y18" s="1">
        <v>5284</v>
      </c>
      <c r="Z18" s="1">
        <v>4977.0001284</v>
      </c>
      <c r="AA18" s="1">
        <v>4436.9996348000004</v>
      </c>
      <c r="AB18" s="1">
        <v>5132</v>
      </c>
      <c r="AC18" s="1">
        <v>4852.9998464</v>
      </c>
      <c r="AD18" s="1">
        <v>4452.9999627999996</v>
      </c>
      <c r="AE18" s="1">
        <v>6046</v>
      </c>
      <c r="AF18" s="1">
        <v>5608.9999568000003</v>
      </c>
      <c r="AG18" s="1">
        <v>4839.0001394000001</v>
      </c>
      <c r="AH18" s="1">
        <f t="shared" si="0"/>
        <v>35837</v>
      </c>
    </row>
    <row r="19" spans="1:34" x14ac:dyDescent="0.25">
      <c r="A19" t="s">
        <v>65</v>
      </c>
      <c r="B19" t="s">
        <v>66</v>
      </c>
      <c r="C19" t="s">
        <v>480</v>
      </c>
      <c r="D19" s="1">
        <v>2301</v>
      </c>
      <c r="E19" s="1">
        <v>2057.0940000000001</v>
      </c>
      <c r="F19" s="1">
        <v>1636.011</v>
      </c>
      <c r="G19" s="1">
        <v>2393</v>
      </c>
      <c r="H19" s="1">
        <v>2101.0540000000001</v>
      </c>
      <c r="I19" s="1">
        <v>1816.287</v>
      </c>
      <c r="J19" s="1">
        <v>2332</v>
      </c>
      <c r="K19" s="1">
        <v>2000.856</v>
      </c>
      <c r="L19" s="1">
        <v>1674.376</v>
      </c>
      <c r="M19" s="1">
        <v>2262</v>
      </c>
      <c r="N19" s="1">
        <v>1891.0319999999999</v>
      </c>
      <c r="O19" s="1">
        <v>1621.854</v>
      </c>
      <c r="P19" s="1">
        <v>2189</v>
      </c>
      <c r="Q19" s="1">
        <v>1869.9998757000001</v>
      </c>
      <c r="R19" s="1">
        <v>1760.9999340999998</v>
      </c>
      <c r="S19" s="1">
        <v>2300</v>
      </c>
      <c r="T19" s="1">
        <v>1994.0001800000002</v>
      </c>
      <c r="U19" s="1">
        <v>1905.0000699999998</v>
      </c>
      <c r="V19" s="2">
        <v>2420</v>
      </c>
      <c r="W19" s="1">
        <v>2122.9999339999999</v>
      </c>
      <c r="X19" s="1">
        <v>2057</v>
      </c>
      <c r="Y19" s="1">
        <v>2505</v>
      </c>
      <c r="Z19" s="1">
        <v>2177.0000594999997</v>
      </c>
      <c r="AA19" s="1">
        <v>2167.0000995</v>
      </c>
      <c r="AB19" s="1">
        <v>2489</v>
      </c>
      <c r="AC19" s="1">
        <v>2267.9999477000001</v>
      </c>
      <c r="AD19" s="1">
        <v>2131.9999921000003</v>
      </c>
      <c r="AE19" s="1">
        <v>2533</v>
      </c>
      <c r="AF19" s="1">
        <v>2309.9999992999997</v>
      </c>
      <c r="AG19" s="1">
        <v>2184.9999954999998</v>
      </c>
      <c r="AH19" s="1">
        <f t="shared" si="0"/>
        <v>16197</v>
      </c>
    </row>
    <row r="20" spans="1:34" s="4" customFormat="1" x14ac:dyDescent="0.25">
      <c r="A20" s="4" t="s">
        <v>436</v>
      </c>
      <c r="B20" s="4" t="s">
        <v>433</v>
      </c>
      <c r="D20" s="5">
        <f>SUM(D12:D19)</f>
        <v>30037</v>
      </c>
      <c r="E20" s="5">
        <f t="shared" ref="E20:AG20" si="3">SUM(E12:E19)</f>
        <v>28387.685999999998</v>
      </c>
      <c r="F20" s="5">
        <f t="shared" si="3"/>
        <v>23715.05</v>
      </c>
      <c r="G20" s="5">
        <f t="shared" si="3"/>
        <v>28888</v>
      </c>
      <c r="H20" s="5">
        <f t="shared" si="3"/>
        <v>27105.217000000001</v>
      </c>
      <c r="I20" s="5">
        <f t="shared" si="3"/>
        <v>22809.971999999998</v>
      </c>
      <c r="J20" s="5">
        <f t="shared" si="3"/>
        <v>28367</v>
      </c>
      <c r="K20" s="5">
        <f t="shared" si="3"/>
        <v>26046.202999999998</v>
      </c>
      <c r="L20" s="5">
        <f t="shared" si="3"/>
        <v>21805.065000000002</v>
      </c>
      <c r="M20" s="5">
        <f t="shared" si="3"/>
        <v>28444</v>
      </c>
      <c r="N20" s="5">
        <f t="shared" si="3"/>
        <v>25772.839999999997</v>
      </c>
      <c r="O20" s="5">
        <f t="shared" si="3"/>
        <v>21677.221999999998</v>
      </c>
      <c r="P20" s="5">
        <f t="shared" si="3"/>
        <v>28240</v>
      </c>
      <c r="Q20" s="5">
        <f t="shared" si="3"/>
        <v>25424.000181299998</v>
      </c>
      <c r="R20" s="5">
        <f t="shared" si="3"/>
        <v>21814.9999078</v>
      </c>
      <c r="S20" s="5">
        <f t="shared" si="3"/>
        <v>27988</v>
      </c>
      <c r="T20" s="5">
        <f t="shared" si="3"/>
        <v>25326.000777500001</v>
      </c>
      <c r="U20" s="5">
        <f t="shared" si="3"/>
        <v>21939.9998137</v>
      </c>
      <c r="V20" s="14">
        <f t="shared" si="3"/>
        <v>28987</v>
      </c>
      <c r="W20" s="5">
        <f t="shared" si="3"/>
        <v>26615.999687900003</v>
      </c>
      <c r="X20" s="5">
        <f t="shared" si="3"/>
        <v>23919.000478600003</v>
      </c>
      <c r="Y20" s="5">
        <f t="shared" si="3"/>
        <v>29565</v>
      </c>
      <c r="Z20" s="5">
        <f t="shared" si="3"/>
        <v>27607.0012231</v>
      </c>
      <c r="AA20" s="5">
        <f t="shared" si="3"/>
        <v>25251.999822700003</v>
      </c>
      <c r="AB20" s="5">
        <f t="shared" si="3"/>
        <v>29184</v>
      </c>
      <c r="AC20" s="5">
        <f t="shared" si="3"/>
        <v>27380.999573700006</v>
      </c>
      <c r="AD20" s="5">
        <f t="shared" si="3"/>
        <v>25305.999515200001</v>
      </c>
      <c r="AE20" s="5">
        <f t="shared" si="3"/>
        <v>31791</v>
      </c>
      <c r="AF20" s="5">
        <f t="shared" si="3"/>
        <v>29774.000267599997</v>
      </c>
      <c r="AG20" s="5">
        <f t="shared" si="3"/>
        <v>27068.000468399994</v>
      </c>
      <c r="AH20" s="1">
        <f t="shared" si="0"/>
        <v>200951</v>
      </c>
    </row>
    <row r="21" spans="1:34" x14ac:dyDescent="0.25">
      <c r="A21" t="s">
        <v>67</v>
      </c>
      <c r="B21" t="s">
        <v>68</v>
      </c>
      <c r="C21" t="s">
        <v>69</v>
      </c>
      <c r="D21" s="1">
        <v>3094</v>
      </c>
      <c r="E21" s="1">
        <v>2951.6759999999999</v>
      </c>
      <c r="F21" s="1">
        <v>2654.652</v>
      </c>
      <c r="G21" s="1">
        <v>2968</v>
      </c>
      <c r="H21" s="1">
        <v>2831.4719999999998</v>
      </c>
      <c r="I21" s="1">
        <v>2552.48</v>
      </c>
      <c r="J21" s="1">
        <v>2863</v>
      </c>
      <c r="K21" s="1">
        <v>2688.357</v>
      </c>
      <c r="L21" s="1">
        <v>2439.2759999999998</v>
      </c>
      <c r="M21" s="1">
        <v>2773</v>
      </c>
      <c r="N21" s="1">
        <v>2567.7980000000002</v>
      </c>
      <c r="O21" s="1">
        <v>2357.0499999999997</v>
      </c>
      <c r="P21" s="1">
        <v>2619</v>
      </c>
      <c r="Q21" s="1">
        <v>2352.9999554999999</v>
      </c>
      <c r="R21" s="1">
        <v>2143.0001547000002</v>
      </c>
      <c r="S21" s="1">
        <v>2444</v>
      </c>
      <c r="T21" s="1">
        <v>2292.0000636000004</v>
      </c>
      <c r="U21" s="1">
        <v>2180.0000976000001</v>
      </c>
      <c r="V21" s="2">
        <v>2876</v>
      </c>
      <c r="W21" s="1">
        <v>2652.0001516000002</v>
      </c>
      <c r="X21" s="1">
        <v>2447.0000219999997</v>
      </c>
      <c r="Y21" s="1">
        <v>2837</v>
      </c>
      <c r="Z21" s="1">
        <v>2631.0000397000003</v>
      </c>
      <c r="AA21" s="1">
        <v>2481.9999485999997</v>
      </c>
      <c r="AB21" s="1">
        <v>3012</v>
      </c>
      <c r="AC21" s="1">
        <v>2838.0000732000003</v>
      </c>
      <c r="AD21" s="1">
        <v>2679.9998903999999</v>
      </c>
      <c r="AE21" s="1">
        <v>3003</v>
      </c>
      <c r="AF21" s="1">
        <v>2849.0001539999998</v>
      </c>
      <c r="AG21" s="1">
        <v>2657.0000457000001</v>
      </c>
      <c r="AH21" s="1">
        <f t="shared" si="0"/>
        <v>19637</v>
      </c>
    </row>
    <row r="22" spans="1:34" x14ac:dyDescent="0.25">
      <c r="A22" t="s">
        <v>70</v>
      </c>
      <c r="B22" t="s">
        <v>71</v>
      </c>
      <c r="C22" t="s">
        <v>69</v>
      </c>
      <c r="D22" s="1">
        <v>2042</v>
      </c>
      <c r="E22" s="1">
        <v>1921.5219999999999</v>
      </c>
      <c r="F22" s="1">
        <v>1696.9019999999998</v>
      </c>
      <c r="G22" s="1">
        <v>2156</v>
      </c>
      <c r="H22" s="1">
        <v>2050.3559999999998</v>
      </c>
      <c r="I22" s="1">
        <v>1804.5719999999999</v>
      </c>
      <c r="J22" s="1">
        <v>2115</v>
      </c>
      <c r="K22" s="1">
        <v>1971.18</v>
      </c>
      <c r="L22" s="1">
        <v>1725.84</v>
      </c>
      <c r="M22" s="1">
        <v>2094</v>
      </c>
      <c r="N22" s="1">
        <v>1903.4460000000001</v>
      </c>
      <c r="O22" s="1">
        <v>1671.0120000000002</v>
      </c>
      <c r="P22" s="1">
        <v>2097</v>
      </c>
      <c r="Q22" s="1">
        <v>1865.0000826000003</v>
      </c>
      <c r="R22" s="1">
        <v>1674.9999296999999</v>
      </c>
      <c r="S22" s="1">
        <v>1857</v>
      </c>
      <c r="T22" s="1">
        <v>1722.9999941999999</v>
      </c>
      <c r="U22" s="1">
        <v>1543.0000557000001</v>
      </c>
      <c r="V22" s="2">
        <v>2240</v>
      </c>
      <c r="W22" s="1">
        <v>2051.9999360000002</v>
      </c>
      <c r="X22" s="1">
        <v>1773.0000960000002</v>
      </c>
      <c r="Y22" s="1">
        <v>2211</v>
      </c>
      <c r="Z22" s="1">
        <v>2064.0001172999996</v>
      </c>
      <c r="AA22" s="1">
        <v>1818.0000563999999</v>
      </c>
      <c r="AB22" s="1">
        <v>2319</v>
      </c>
      <c r="AC22" s="1">
        <v>2193.9998706000001</v>
      </c>
      <c r="AD22" s="1">
        <v>1979.0000468999999</v>
      </c>
      <c r="AE22" s="1">
        <v>2361</v>
      </c>
      <c r="AF22" s="1">
        <v>2235.0000408000001</v>
      </c>
      <c r="AG22" s="1">
        <v>2062.0001268000001</v>
      </c>
      <c r="AH22" s="1">
        <f t="shared" si="0"/>
        <v>14601</v>
      </c>
    </row>
    <row r="23" spans="1:34" x14ac:dyDescent="0.25">
      <c r="A23" t="s">
        <v>72</v>
      </c>
      <c r="B23" t="s">
        <v>73</v>
      </c>
      <c r="C23" t="s">
        <v>69</v>
      </c>
      <c r="D23" s="1">
        <v>4750</v>
      </c>
      <c r="E23" s="1">
        <v>4311.2659999999996</v>
      </c>
      <c r="F23" s="1">
        <v>3692.3069999999989</v>
      </c>
      <c r="G23" s="1">
        <v>4567</v>
      </c>
      <c r="H23" s="1">
        <v>4116.7750000000015</v>
      </c>
      <c r="I23" s="1">
        <v>3455.5329999999999</v>
      </c>
      <c r="J23" s="1">
        <v>4587</v>
      </c>
      <c r="K23" s="1">
        <v>4053.4399999999996</v>
      </c>
      <c r="L23" s="1">
        <v>3338.208000000001</v>
      </c>
      <c r="M23" s="1">
        <v>4416</v>
      </c>
      <c r="N23" s="1">
        <v>3871.4579999999996</v>
      </c>
      <c r="O23" s="1">
        <v>3181.302000000002</v>
      </c>
      <c r="P23" s="1">
        <v>4482</v>
      </c>
      <c r="Q23" s="1">
        <v>3847.0001004000001</v>
      </c>
      <c r="R23" s="1">
        <v>3181.9999338000002</v>
      </c>
      <c r="S23" s="6">
        <v>4278</v>
      </c>
      <c r="T23" s="6">
        <v>3698</v>
      </c>
      <c r="U23" s="6">
        <v>3087</v>
      </c>
      <c r="V23" s="2">
        <v>4857</v>
      </c>
      <c r="W23" s="1">
        <v>4276.9998879000004</v>
      </c>
      <c r="X23" s="1">
        <v>3484.9999827000001</v>
      </c>
      <c r="Y23" s="1">
        <v>5042</v>
      </c>
      <c r="Z23" s="1">
        <v>4577.0000374000001</v>
      </c>
      <c r="AA23" s="1">
        <v>3819.9997036000004</v>
      </c>
      <c r="AB23" s="1">
        <v>5100</v>
      </c>
      <c r="AC23" s="1">
        <v>4655.0000100000007</v>
      </c>
      <c r="AD23" s="1">
        <v>3966.9998100000003</v>
      </c>
      <c r="AE23" s="1">
        <v>5400</v>
      </c>
      <c r="AF23" s="1">
        <v>4956.0001200000006</v>
      </c>
      <c r="AG23" s="1">
        <v>4303.9997999999996</v>
      </c>
      <c r="AH23" s="1">
        <f t="shared" si="0"/>
        <v>31937</v>
      </c>
    </row>
    <row r="24" spans="1:34" x14ac:dyDescent="0.25">
      <c r="A24" t="s">
        <v>74</v>
      </c>
      <c r="B24" t="s">
        <v>75</v>
      </c>
      <c r="C24" t="s">
        <v>69</v>
      </c>
      <c r="D24" s="1">
        <v>5669</v>
      </c>
      <c r="E24" s="1">
        <v>5355.5009999999975</v>
      </c>
      <c r="F24" s="1">
        <v>4823.632999999998</v>
      </c>
      <c r="G24" s="1">
        <v>5748</v>
      </c>
      <c r="H24" s="1">
        <v>5365.5669999999982</v>
      </c>
      <c r="I24" s="1">
        <v>4714.951</v>
      </c>
      <c r="J24" s="1">
        <v>6069</v>
      </c>
      <c r="K24" s="1">
        <v>5530.4840000000013</v>
      </c>
      <c r="L24" s="1">
        <v>4589.7259999999978</v>
      </c>
      <c r="M24" s="1">
        <v>5266</v>
      </c>
      <c r="N24" s="1">
        <v>4711.1559999999999</v>
      </c>
      <c r="O24" s="1">
        <v>4204.3150000000014</v>
      </c>
      <c r="P24" s="1">
        <v>5168</v>
      </c>
      <c r="Q24" s="1">
        <v>4476.0001487999998</v>
      </c>
      <c r="R24" s="1">
        <v>3971.9997344000003</v>
      </c>
      <c r="S24" s="1">
        <v>5333</v>
      </c>
      <c r="T24" s="1">
        <v>4783.999648</v>
      </c>
      <c r="U24" s="1">
        <v>4240.0000500999995</v>
      </c>
      <c r="V24" s="2">
        <v>5602</v>
      </c>
      <c r="W24" s="1">
        <v>5080.0000380000001</v>
      </c>
      <c r="X24" s="1">
        <v>4523.9998574000001</v>
      </c>
      <c r="Y24" s="1">
        <v>5449</v>
      </c>
      <c r="Z24" s="1">
        <v>5041.0001310999996</v>
      </c>
      <c r="AA24" s="1">
        <v>4664.0001681000003</v>
      </c>
      <c r="AB24" s="1">
        <v>5042</v>
      </c>
      <c r="AC24" s="1">
        <v>4794.9999829999997</v>
      </c>
      <c r="AD24" s="1">
        <v>4615.0000787999998</v>
      </c>
      <c r="AE24" s="1">
        <v>5595</v>
      </c>
      <c r="AF24" s="1">
        <v>5304.0001335000006</v>
      </c>
      <c r="AG24" s="1">
        <v>4821.9998354999998</v>
      </c>
      <c r="AH24" s="1">
        <f t="shared" si="0"/>
        <v>38855</v>
      </c>
    </row>
    <row r="25" spans="1:34" s="4" customFormat="1" x14ac:dyDescent="0.25">
      <c r="A25" s="4" t="s">
        <v>437</v>
      </c>
      <c r="B25" s="4" t="s">
        <v>433</v>
      </c>
      <c r="D25" s="5">
        <f>SUM(D21:D24)</f>
        <v>15555</v>
      </c>
      <c r="E25" s="5">
        <f t="shared" ref="E25:AG25" si="4">SUM(E21:E24)</f>
        <v>14539.964999999997</v>
      </c>
      <c r="F25" s="5">
        <f t="shared" si="4"/>
        <v>12867.493999999997</v>
      </c>
      <c r="G25" s="5">
        <f t="shared" si="4"/>
        <v>15439</v>
      </c>
      <c r="H25" s="5">
        <f t="shared" si="4"/>
        <v>14364.169999999998</v>
      </c>
      <c r="I25" s="5">
        <f t="shared" si="4"/>
        <v>12527.536</v>
      </c>
      <c r="J25" s="5">
        <f t="shared" si="4"/>
        <v>15634</v>
      </c>
      <c r="K25" s="5">
        <f t="shared" si="4"/>
        <v>14243.460999999999</v>
      </c>
      <c r="L25" s="5">
        <f t="shared" si="4"/>
        <v>12093.05</v>
      </c>
      <c r="M25" s="5">
        <f t="shared" si="4"/>
        <v>14549</v>
      </c>
      <c r="N25" s="5">
        <f t="shared" si="4"/>
        <v>13053.858</v>
      </c>
      <c r="O25" s="5">
        <f t="shared" si="4"/>
        <v>11413.679000000004</v>
      </c>
      <c r="P25" s="5">
        <f t="shared" si="4"/>
        <v>14366</v>
      </c>
      <c r="Q25" s="5">
        <f t="shared" si="4"/>
        <v>12541.000287299999</v>
      </c>
      <c r="R25" s="5">
        <f t="shared" si="4"/>
        <v>10971.999752600001</v>
      </c>
      <c r="S25" s="5">
        <f t="shared" si="4"/>
        <v>13912</v>
      </c>
      <c r="T25" s="5">
        <f t="shared" si="4"/>
        <v>12496.999705800001</v>
      </c>
      <c r="U25" s="5">
        <f t="shared" si="4"/>
        <v>11050.000203399999</v>
      </c>
      <c r="V25" s="14">
        <f t="shared" si="4"/>
        <v>15575</v>
      </c>
      <c r="W25" s="5">
        <f t="shared" si="4"/>
        <v>14061.000013500001</v>
      </c>
      <c r="X25" s="5">
        <f t="shared" si="4"/>
        <v>12228.999958100001</v>
      </c>
      <c r="Y25" s="5">
        <f t="shared" si="4"/>
        <v>15539</v>
      </c>
      <c r="Z25" s="5">
        <f t="shared" si="4"/>
        <v>14313.000325499999</v>
      </c>
      <c r="AA25" s="5">
        <f t="shared" si="4"/>
        <v>12783.9998767</v>
      </c>
      <c r="AB25" s="5">
        <f t="shared" si="4"/>
        <v>15473</v>
      </c>
      <c r="AC25" s="5">
        <f t="shared" si="4"/>
        <v>14481.999936800001</v>
      </c>
      <c r="AD25" s="5">
        <f t="shared" si="4"/>
        <v>13240.9998261</v>
      </c>
      <c r="AE25" s="5">
        <f t="shared" si="4"/>
        <v>16359</v>
      </c>
      <c r="AF25" s="5">
        <f t="shared" si="4"/>
        <v>15344.000448300001</v>
      </c>
      <c r="AG25" s="5">
        <f t="shared" si="4"/>
        <v>13844.999808</v>
      </c>
      <c r="AH25" s="1">
        <f t="shared" si="0"/>
        <v>105030</v>
      </c>
    </row>
    <row r="26" spans="1:34" x14ac:dyDescent="0.25">
      <c r="A26" t="s">
        <v>76</v>
      </c>
      <c r="B26" t="s">
        <v>77</v>
      </c>
      <c r="C26" t="s">
        <v>78</v>
      </c>
      <c r="D26" s="1">
        <v>2494</v>
      </c>
      <c r="E26" s="1">
        <v>2242.1060000000002</v>
      </c>
      <c r="F26" s="1">
        <v>1910.404</v>
      </c>
      <c r="G26" s="1">
        <v>2525</v>
      </c>
      <c r="H26" s="1">
        <v>2264.9250000000002</v>
      </c>
      <c r="I26" s="1">
        <v>1944.25</v>
      </c>
      <c r="J26" s="1">
        <v>2593</v>
      </c>
      <c r="K26" s="1">
        <v>2211.8289999999997</v>
      </c>
      <c r="L26" s="1">
        <v>1903.2619999999999</v>
      </c>
      <c r="M26" s="1">
        <v>2454</v>
      </c>
      <c r="N26" s="1">
        <v>2056.4519999999998</v>
      </c>
      <c r="O26" s="1">
        <v>1752.1559999999999</v>
      </c>
      <c r="P26" s="1">
        <v>2429</v>
      </c>
      <c r="Q26" s="1">
        <v>1964.9997891999999</v>
      </c>
      <c r="R26" s="1">
        <v>1700.0000185000001</v>
      </c>
      <c r="S26" s="1">
        <v>2771</v>
      </c>
      <c r="T26" s="1">
        <v>2257.9997822</v>
      </c>
      <c r="U26" s="1">
        <v>1760.9998726000001</v>
      </c>
      <c r="V26" s="2">
        <v>2298</v>
      </c>
      <c r="W26" s="1">
        <v>2051.0001594</v>
      </c>
      <c r="X26" s="1">
        <v>1801.0000500000001</v>
      </c>
      <c r="Y26" s="1">
        <v>2329</v>
      </c>
      <c r="Z26" s="1">
        <v>2161.0001468999999</v>
      </c>
      <c r="AA26" s="1">
        <v>1981.9999609999998</v>
      </c>
      <c r="AB26" s="1">
        <v>2360</v>
      </c>
      <c r="AC26" s="1">
        <v>2176.000004</v>
      </c>
      <c r="AD26" s="1">
        <v>1996.999904</v>
      </c>
      <c r="AE26" s="1">
        <v>2584</v>
      </c>
      <c r="AF26" s="1">
        <v>2347.9999208000004</v>
      </c>
      <c r="AG26" s="1">
        <v>2217.9999143999999</v>
      </c>
      <c r="AH26" s="1">
        <f t="shared" si="0"/>
        <v>17564</v>
      </c>
    </row>
    <row r="27" spans="1:34" x14ac:dyDescent="0.25">
      <c r="A27" t="s">
        <v>79</v>
      </c>
      <c r="B27" t="s">
        <v>80</v>
      </c>
      <c r="C27" t="s">
        <v>78</v>
      </c>
      <c r="D27" s="1">
        <v>3662</v>
      </c>
      <c r="E27" s="1">
        <v>3437.5140000000019</v>
      </c>
      <c r="F27" s="1">
        <v>2853.4100000000003</v>
      </c>
      <c r="G27" s="1">
        <v>3686</v>
      </c>
      <c r="H27" s="1">
        <v>3444.7140000000013</v>
      </c>
      <c r="I27" s="1">
        <v>2805.248</v>
      </c>
      <c r="J27" s="1">
        <v>3452</v>
      </c>
      <c r="K27" s="1">
        <v>3173.1839999999988</v>
      </c>
      <c r="L27" s="1">
        <v>2659.8939999999998</v>
      </c>
      <c r="M27" s="1">
        <v>3406</v>
      </c>
      <c r="N27" s="1">
        <v>3102.3200000000015</v>
      </c>
      <c r="O27" s="1">
        <v>2584.751999999999</v>
      </c>
      <c r="P27" s="1">
        <v>3350</v>
      </c>
      <c r="Q27" s="1">
        <v>3028.0000099999997</v>
      </c>
      <c r="R27" s="1">
        <v>2583.0000799999998</v>
      </c>
      <c r="S27" s="1">
        <v>3318</v>
      </c>
      <c r="T27" s="1">
        <v>3021.0001793999995</v>
      </c>
      <c r="U27" s="1">
        <v>2680.0000290000003</v>
      </c>
      <c r="V27" s="2">
        <v>3542</v>
      </c>
      <c r="W27" s="1">
        <v>3308.9998018000001</v>
      </c>
      <c r="X27" s="1">
        <v>2962.9998860000001</v>
      </c>
      <c r="Y27" s="1">
        <v>3604</v>
      </c>
      <c r="Z27" s="1">
        <v>3426.9999916000002</v>
      </c>
      <c r="AA27" s="1">
        <v>3124.9999284</v>
      </c>
      <c r="AB27" s="1">
        <v>3722</v>
      </c>
      <c r="AC27" s="1">
        <v>3525.0001229999998</v>
      </c>
      <c r="AD27" s="1">
        <v>3281.0003187999996</v>
      </c>
      <c r="AE27" s="1">
        <v>3774</v>
      </c>
      <c r="AF27" s="1">
        <v>3596.9997773999999</v>
      </c>
      <c r="AG27" s="1">
        <v>3419.0001996000001</v>
      </c>
      <c r="AH27" s="1">
        <f t="shared" si="0"/>
        <v>24416</v>
      </c>
    </row>
    <row r="28" spans="1:34" x14ac:dyDescent="0.25">
      <c r="A28" t="s">
        <v>81</v>
      </c>
      <c r="B28" t="s">
        <v>82</v>
      </c>
      <c r="C28" t="s">
        <v>78</v>
      </c>
      <c r="D28" s="1">
        <v>2444</v>
      </c>
      <c r="E28" s="1">
        <v>2247.3520000000012</v>
      </c>
      <c r="F28" s="1">
        <v>1825.4800000000002</v>
      </c>
      <c r="G28" s="1">
        <v>2765</v>
      </c>
      <c r="H28" s="1">
        <v>2532.6260000000016</v>
      </c>
      <c r="I28" s="1">
        <v>2199.8939999999993</v>
      </c>
      <c r="J28" s="1">
        <v>2723</v>
      </c>
      <c r="K28" s="1">
        <v>2470.16</v>
      </c>
      <c r="L28" s="1">
        <v>2151.6729999999984</v>
      </c>
      <c r="M28" s="1">
        <v>2446</v>
      </c>
      <c r="N28" s="1">
        <v>2162.213999999999</v>
      </c>
      <c r="O28" s="1">
        <v>1947.4020000000005</v>
      </c>
      <c r="P28" s="1">
        <v>2357</v>
      </c>
      <c r="Q28" s="1">
        <v>2037.9998488000001</v>
      </c>
      <c r="R28" s="1">
        <v>1890.9998869999999</v>
      </c>
      <c r="S28" s="1">
        <v>2159</v>
      </c>
      <c r="T28" s="1">
        <v>1945.0001358999998</v>
      </c>
      <c r="U28" s="1">
        <v>1869.9999303</v>
      </c>
      <c r="V28" s="2">
        <v>2519</v>
      </c>
      <c r="W28" s="1">
        <v>2130.9999413999999</v>
      </c>
      <c r="X28" s="1">
        <v>2128.0000642999998</v>
      </c>
      <c r="Y28" s="1">
        <v>2541</v>
      </c>
      <c r="Z28" s="1">
        <v>2364.0000384</v>
      </c>
      <c r="AA28" s="1">
        <v>2167.0001198999998</v>
      </c>
      <c r="AB28" s="1">
        <v>2625</v>
      </c>
      <c r="AC28" s="1">
        <v>2409.0000375</v>
      </c>
      <c r="AD28" s="1">
        <v>2247.9998624999998</v>
      </c>
      <c r="AE28" s="1">
        <v>2701</v>
      </c>
      <c r="AF28" s="1">
        <v>2481.0000387000005</v>
      </c>
      <c r="AG28" s="1">
        <v>2365.0001917</v>
      </c>
      <c r="AH28" s="1">
        <f t="shared" si="0"/>
        <v>17413</v>
      </c>
    </row>
    <row r="29" spans="1:34" x14ac:dyDescent="0.25">
      <c r="A29" t="s">
        <v>83</v>
      </c>
      <c r="B29" t="s">
        <v>84</v>
      </c>
      <c r="C29" t="s">
        <v>78</v>
      </c>
      <c r="D29" s="1">
        <v>5796</v>
      </c>
      <c r="E29" s="1">
        <v>5153.4979999999996</v>
      </c>
      <c r="F29" s="1">
        <v>4466.0559999999978</v>
      </c>
      <c r="G29" s="1">
        <v>4902</v>
      </c>
      <c r="H29" s="1">
        <v>4522.739999999998</v>
      </c>
      <c r="I29" s="1">
        <v>3930.893999999998</v>
      </c>
      <c r="J29" s="1">
        <v>5003</v>
      </c>
      <c r="K29" s="1">
        <v>4540.7479999999987</v>
      </c>
      <c r="L29" s="1">
        <v>3922.3939999999989</v>
      </c>
      <c r="M29" s="1">
        <v>4824</v>
      </c>
      <c r="N29" s="1">
        <v>4195.5780000000022</v>
      </c>
      <c r="O29" s="1">
        <v>3793.7450000000008</v>
      </c>
      <c r="P29" s="1">
        <v>4674</v>
      </c>
      <c r="Q29" s="1">
        <v>4078.9997999999996</v>
      </c>
      <c r="R29" s="1">
        <v>3641.9999634000005</v>
      </c>
      <c r="S29" s="1">
        <v>4110</v>
      </c>
      <c r="T29" s="1">
        <v>3756.9999090000006</v>
      </c>
      <c r="U29" s="1">
        <v>3427.0001999999999</v>
      </c>
      <c r="V29" s="2">
        <v>4866</v>
      </c>
      <c r="W29" s="1">
        <v>4448.9998577999995</v>
      </c>
      <c r="X29" s="1">
        <v>4190.9996718000002</v>
      </c>
      <c r="Y29" s="1">
        <v>5002</v>
      </c>
      <c r="Z29" s="1">
        <v>4715.0002459999996</v>
      </c>
      <c r="AA29" s="1">
        <v>4263.0000181999994</v>
      </c>
      <c r="AB29" s="1">
        <v>5059</v>
      </c>
      <c r="AC29" s="1">
        <v>4811.9998899000002</v>
      </c>
      <c r="AD29" s="1">
        <v>4422.0000621999998</v>
      </c>
      <c r="AE29" s="1">
        <v>5156</v>
      </c>
      <c r="AF29" s="1">
        <v>4902.9997204000001</v>
      </c>
      <c r="AG29" s="1">
        <v>4623.0000468000007</v>
      </c>
      <c r="AH29" s="1">
        <f t="shared" si="0"/>
        <v>34175</v>
      </c>
    </row>
    <row r="30" spans="1:34" s="4" customFormat="1" x14ac:dyDescent="0.25">
      <c r="A30" s="4" t="s">
        <v>438</v>
      </c>
      <c r="B30" s="4" t="s">
        <v>433</v>
      </c>
      <c r="D30" s="5">
        <f t="shared" ref="D30:AG30" si="5">SUM(D26:D29)</f>
        <v>14396</v>
      </c>
      <c r="E30" s="5">
        <f t="shared" si="5"/>
        <v>13080.470000000003</v>
      </c>
      <c r="F30" s="5">
        <f t="shared" si="5"/>
        <v>11055.349999999999</v>
      </c>
      <c r="G30" s="5">
        <f t="shared" si="5"/>
        <v>13878</v>
      </c>
      <c r="H30" s="5">
        <f t="shared" si="5"/>
        <v>12765.005000000001</v>
      </c>
      <c r="I30" s="5">
        <f t="shared" si="5"/>
        <v>10880.285999999996</v>
      </c>
      <c r="J30" s="5">
        <f t="shared" si="5"/>
        <v>13771</v>
      </c>
      <c r="K30" s="5">
        <f t="shared" si="5"/>
        <v>12395.920999999998</v>
      </c>
      <c r="L30" s="5">
        <f t="shared" si="5"/>
        <v>10637.222999999996</v>
      </c>
      <c r="M30" s="5">
        <f t="shared" si="5"/>
        <v>13130</v>
      </c>
      <c r="N30" s="5">
        <f t="shared" si="5"/>
        <v>11516.564000000002</v>
      </c>
      <c r="O30" s="5">
        <f t="shared" si="5"/>
        <v>10078.055</v>
      </c>
      <c r="P30" s="5">
        <f t="shared" si="5"/>
        <v>12810</v>
      </c>
      <c r="Q30" s="5">
        <f t="shared" si="5"/>
        <v>11109.999447999999</v>
      </c>
      <c r="R30" s="5">
        <f t="shared" si="5"/>
        <v>9815.9999489000002</v>
      </c>
      <c r="S30" s="5">
        <f t="shared" si="5"/>
        <v>12358</v>
      </c>
      <c r="T30" s="5">
        <f t="shared" si="5"/>
        <v>10981.0000065</v>
      </c>
      <c r="U30" s="5">
        <f t="shared" si="5"/>
        <v>9738.000031900001</v>
      </c>
      <c r="V30" s="14">
        <f t="shared" si="5"/>
        <v>13225</v>
      </c>
      <c r="W30" s="5">
        <f t="shared" si="5"/>
        <v>11939.9997604</v>
      </c>
      <c r="X30" s="5">
        <f t="shared" si="5"/>
        <v>11082.999672100001</v>
      </c>
      <c r="Y30" s="5">
        <f t="shared" si="5"/>
        <v>13476</v>
      </c>
      <c r="Z30" s="5">
        <f t="shared" si="5"/>
        <v>12667.000422899999</v>
      </c>
      <c r="AA30" s="5">
        <f t="shared" si="5"/>
        <v>11537.000027499998</v>
      </c>
      <c r="AB30" s="5">
        <f t="shared" si="5"/>
        <v>13766</v>
      </c>
      <c r="AC30" s="5">
        <f t="shared" si="5"/>
        <v>12922.000054399999</v>
      </c>
      <c r="AD30" s="5">
        <f t="shared" si="5"/>
        <v>11948.000147499999</v>
      </c>
      <c r="AE30" s="5">
        <f t="shared" si="5"/>
        <v>14215</v>
      </c>
      <c r="AF30" s="5">
        <f t="shared" si="5"/>
        <v>13328.9994573</v>
      </c>
      <c r="AG30" s="5">
        <f t="shared" si="5"/>
        <v>12625.000352500001</v>
      </c>
      <c r="AH30" s="1">
        <f t="shared" si="0"/>
        <v>93568</v>
      </c>
    </row>
    <row r="31" spans="1:34" x14ac:dyDescent="0.25">
      <c r="A31" t="s">
        <v>85</v>
      </c>
      <c r="B31" t="s">
        <v>86</v>
      </c>
      <c r="C31" t="s">
        <v>87</v>
      </c>
      <c r="D31" s="1">
        <v>2859</v>
      </c>
      <c r="E31" s="1">
        <v>2564.5230000000001</v>
      </c>
      <c r="F31" s="1">
        <v>2290.0590000000002</v>
      </c>
      <c r="G31" s="1">
        <v>2703</v>
      </c>
      <c r="H31" s="1">
        <v>2416.482</v>
      </c>
      <c r="I31" s="1">
        <v>2186.7270000000003</v>
      </c>
      <c r="J31" s="1">
        <v>2971</v>
      </c>
      <c r="K31" s="1">
        <v>2578.828</v>
      </c>
      <c r="L31" s="1">
        <v>2228.25</v>
      </c>
      <c r="M31" s="1">
        <v>2760</v>
      </c>
      <c r="N31" s="1">
        <v>2453.64</v>
      </c>
      <c r="O31" s="1">
        <v>2188.6800000000003</v>
      </c>
      <c r="P31" s="1">
        <v>3111</v>
      </c>
      <c r="Q31" s="1">
        <v>2524.9999071000002</v>
      </c>
      <c r="R31" s="1">
        <v>2244.9999519000003</v>
      </c>
      <c r="S31" s="1">
        <v>2688</v>
      </c>
      <c r="T31" s="1">
        <v>2343.0000384000004</v>
      </c>
      <c r="U31" s="1">
        <v>2049.9999744000002</v>
      </c>
      <c r="V31" s="2">
        <v>2589</v>
      </c>
      <c r="W31" s="1">
        <v>2368.0001121</v>
      </c>
      <c r="X31" s="1">
        <v>2136.9999527999998</v>
      </c>
      <c r="Y31" s="1">
        <v>2687</v>
      </c>
      <c r="Z31" s="1">
        <v>2481.0000702000002</v>
      </c>
      <c r="AA31" s="1">
        <v>2301.0000898000003</v>
      </c>
      <c r="AB31" s="1">
        <v>2795</v>
      </c>
      <c r="AC31" s="1">
        <v>2616.0000945000002</v>
      </c>
      <c r="AD31" s="1">
        <v>2431.0001625</v>
      </c>
      <c r="AE31" s="1">
        <v>2842</v>
      </c>
      <c r="AF31" s="1">
        <v>2689.0000774</v>
      </c>
      <c r="AG31" s="1">
        <v>2472.9998356000001</v>
      </c>
      <c r="AH31" s="1">
        <f t="shared" si="0"/>
        <v>19681</v>
      </c>
    </row>
    <row r="32" spans="1:34" x14ac:dyDescent="0.25">
      <c r="A32" t="s">
        <v>88</v>
      </c>
      <c r="B32" t="s">
        <v>89</v>
      </c>
      <c r="C32" t="s">
        <v>87</v>
      </c>
      <c r="D32" s="3">
        <v>2067</v>
      </c>
      <c r="E32" s="3">
        <v>1934</v>
      </c>
      <c r="F32" s="3">
        <v>1669</v>
      </c>
      <c r="G32" s="1">
        <v>2090</v>
      </c>
      <c r="H32" s="1">
        <v>2012.6699999999998</v>
      </c>
      <c r="I32" s="1">
        <v>1690.8100000000002</v>
      </c>
      <c r="J32" s="3">
        <v>2067</v>
      </c>
      <c r="K32" s="3">
        <v>1903</v>
      </c>
      <c r="L32" s="3">
        <v>1657</v>
      </c>
      <c r="M32" s="3">
        <v>2067</v>
      </c>
      <c r="N32" s="3">
        <v>1885</v>
      </c>
      <c r="O32" s="3">
        <v>1663</v>
      </c>
      <c r="P32" s="1">
        <v>1830</v>
      </c>
      <c r="Q32" s="1">
        <v>1705.9999319999999</v>
      </c>
      <c r="R32" s="1">
        <v>1450.0001339999999</v>
      </c>
      <c r="S32" s="1">
        <v>2030</v>
      </c>
      <c r="T32" s="1">
        <v>1915.999869</v>
      </c>
      <c r="U32" s="1">
        <v>1680.9999640000001</v>
      </c>
      <c r="V32" s="2">
        <v>1636</v>
      </c>
      <c r="W32" s="1">
        <v>1580.0000471999999</v>
      </c>
      <c r="X32" s="1">
        <v>1429.9999516</v>
      </c>
      <c r="Y32" s="1">
        <v>2261</v>
      </c>
      <c r="Z32" s="1">
        <v>2186.9999570999998</v>
      </c>
      <c r="AA32" s="1">
        <v>2062.0001198999998</v>
      </c>
      <c r="AB32" s="1">
        <v>2426</v>
      </c>
      <c r="AC32" s="1">
        <v>2348.999973</v>
      </c>
      <c r="AD32" s="1">
        <v>2232.0000580000001</v>
      </c>
      <c r="AE32" s="1">
        <v>2387</v>
      </c>
      <c r="AF32" s="1">
        <v>2339.0000556999998</v>
      </c>
      <c r="AG32" s="1">
        <v>2206.9999104999997</v>
      </c>
      <c r="AH32" s="1">
        <f t="shared" si="0"/>
        <v>13787</v>
      </c>
    </row>
    <row r="33" spans="1:34" x14ac:dyDescent="0.25">
      <c r="A33" t="s">
        <v>90</v>
      </c>
      <c r="B33" t="s">
        <v>91</v>
      </c>
      <c r="C33" t="s">
        <v>87</v>
      </c>
      <c r="D33" s="1">
        <v>2359</v>
      </c>
      <c r="E33" s="1">
        <v>2184.4340000000002</v>
      </c>
      <c r="F33" s="1">
        <v>1745.66</v>
      </c>
      <c r="G33" s="1">
        <v>2227</v>
      </c>
      <c r="H33" s="1">
        <v>2084.4720000000002</v>
      </c>
      <c r="I33" s="1">
        <v>1636.845</v>
      </c>
      <c r="J33" s="1">
        <v>2119</v>
      </c>
      <c r="K33" s="1">
        <v>1953.7180000000001</v>
      </c>
      <c r="L33" s="1">
        <v>1445.1580000000001</v>
      </c>
      <c r="M33" s="1">
        <v>2073</v>
      </c>
      <c r="N33" s="1">
        <v>1853.2619999999999</v>
      </c>
      <c r="O33" s="1">
        <v>1390.9830000000002</v>
      </c>
      <c r="P33" s="1">
        <v>2099</v>
      </c>
      <c r="Q33" s="1">
        <v>1351.9999038000001</v>
      </c>
      <c r="R33" s="1">
        <v>1351.9999038000001</v>
      </c>
      <c r="S33" s="1">
        <v>2029</v>
      </c>
      <c r="T33" s="1">
        <v>1829.9999409000002</v>
      </c>
      <c r="U33" s="1">
        <v>1452.0000814999999</v>
      </c>
      <c r="V33" s="2">
        <v>2036</v>
      </c>
      <c r="W33" s="1">
        <v>1895.9999571999999</v>
      </c>
      <c r="X33" s="1">
        <v>1572.9999588000001</v>
      </c>
      <c r="Y33" s="1">
        <v>2067</v>
      </c>
      <c r="Z33" s="1">
        <v>1950.9999600000001</v>
      </c>
      <c r="AA33" s="1">
        <v>1713.9998069999999</v>
      </c>
      <c r="AB33" s="1">
        <v>2129</v>
      </c>
      <c r="AC33" s="1">
        <v>2022.9998576999999</v>
      </c>
      <c r="AD33" s="1">
        <v>1758.0000342000001</v>
      </c>
      <c r="AE33" s="1">
        <v>2242</v>
      </c>
      <c r="AF33" s="1">
        <v>2159.9999710000002</v>
      </c>
      <c r="AG33" s="1">
        <v>1969.9998873999998</v>
      </c>
      <c r="AH33" s="1">
        <f t="shared" si="0"/>
        <v>14942</v>
      </c>
    </row>
    <row r="34" spans="1:34" x14ac:dyDescent="0.25">
      <c r="A34" t="s">
        <v>92</v>
      </c>
      <c r="B34" t="s">
        <v>93</v>
      </c>
      <c r="C34" t="s">
        <v>87</v>
      </c>
      <c r="D34" s="1">
        <v>1736</v>
      </c>
      <c r="E34" s="1">
        <v>1680.4479999999999</v>
      </c>
      <c r="F34" s="1">
        <v>1489.4880000000001</v>
      </c>
      <c r="G34" s="1">
        <v>1620</v>
      </c>
      <c r="H34" s="1">
        <v>1551.96</v>
      </c>
      <c r="I34" s="1">
        <v>1364.04</v>
      </c>
      <c r="J34" s="1">
        <v>1598</v>
      </c>
      <c r="K34" s="1">
        <v>1519.6979999999999</v>
      </c>
      <c r="L34" s="1">
        <v>1345.5159999999998</v>
      </c>
      <c r="M34" s="1">
        <v>1491</v>
      </c>
      <c r="N34" s="1">
        <v>1406.0129999999999</v>
      </c>
      <c r="O34" s="1">
        <v>1285.242</v>
      </c>
      <c r="P34" s="1">
        <v>1481</v>
      </c>
      <c r="Q34" s="1">
        <v>1369.9999386000002</v>
      </c>
      <c r="R34" s="1">
        <v>1217.0000501</v>
      </c>
      <c r="S34" s="1">
        <v>1437</v>
      </c>
      <c r="T34" s="1">
        <v>1353.0000212999998</v>
      </c>
      <c r="U34" s="1">
        <v>1227.9999897</v>
      </c>
      <c r="V34" s="2">
        <v>1601</v>
      </c>
      <c r="W34" s="1">
        <v>1528.0000035</v>
      </c>
      <c r="X34" s="1">
        <v>1397.0000997</v>
      </c>
      <c r="Y34" s="1">
        <v>1500</v>
      </c>
      <c r="Z34" s="1">
        <v>1426.0000499999999</v>
      </c>
      <c r="AA34" s="1">
        <v>1317</v>
      </c>
      <c r="AB34" s="1">
        <v>1517</v>
      </c>
      <c r="AC34" s="1">
        <v>1448.0000135</v>
      </c>
      <c r="AD34" s="1">
        <v>1329.0000103999998</v>
      </c>
      <c r="AE34" s="1">
        <v>1591</v>
      </c>
      <c r="AF34" s="1">
        <v>1526.0000131999998</v>
      </c>
      <c r="AG34" s="1">
        <v>1443.0000888</v>
      </c>
      <c r="AH34" s="1">
        <f t="shared" si="0"/>
        <v>10964</v>
      </c>
    </row>
    <row r="35" spans="1:34" x14ac:dyDescent="0.25">
      <c r="A35" t="s">
        <v>94</v>
      </c>
      <c r="B35" t="s">
        <v>95</v>
      </c>
      <c r="C35" t="s">
        <v>87</v>
      </c>
      <c r="D35" s="1">
        <v>3124</v>
      </c>
      <c r="E35" s="1">
        <v>2958.4279999999999</v>
      </c>
      <c r="F35" s="1">
        <v>2530.44</v>
      </c>
      <c r="G35" s="1">
        <v>2961</v>
      </c>
      <c r="H35" s="1">
        <v>2798.145</v>
      </c>
      <c r="I35" s="1">
        <v>2401.3710000000001</v>
      </c>
      <c r="J35" s="1">
        <v>2842</v>
      </c>
      <c r="K35" s="1">
        <v>2628.85</v>
      </c>
      <c r="L35" s="1">
        <v>2313.3879999999999</v>
      </c>
      <c r="M35" s="1">
        <v>2877</v>
      </c>
      <c r="N35" s="1">
        <v>2626.701</v>
      </c>
      <c r="O35" s="1">
        <v>2295.846</v>
      </c>
      <c r="P35" s="1">
        <v>2683</v>
      </c>
      <c r="Q35" s="1">
        <v>2423.0001287999999</v>
      </c>
      <c r="R35" s="1">
        <v>2157.9999505000001</v>
      </c>
      <c r="S35" s="1">
        <v>2893</v>
      </c>
      <c r="T35" s="1">
        <v>2631.0000837999996</v>
      </c>
      <c r="U35" s="1">
        <v>2316.0001182999999</v>
      </c>
      <c r="V35" s="2">
        <v>2844</v>
      </c>
      <c r="W35" s="1">
        <v>2597.9999724000004</v>
      </c>
      <c r="X35" s="1">
        <v>2355.0000803999997</v>
      </c>
      <c r="Y35" s="1">
        <v>2933</v>
      </c>
      <c r="Z35" s="1">
        <v>2740.0000943</v>
      </c>
      <c r="AA35" s="1">
        <v>2546.0000356</v>
      </c>
      <c r="AB35" s="1">
        <v>2926</v>
      </c>
      <c r="AC35" s="1">
        <v>2736.9997116</v>
      </c>
      <c r="AD35" s="1">
        <v>2546.9999016000002</v>
      </c>
      <c r="AE35" s="1">
        <v>3098</v>
      </c>
      <c r="AF35" s="1">
        <v>2959.0001751999998</v>
      </c>
      <c r="AG35" s="1">
        <v>2806.9999032000005</v>
      </c>
      <c r="AH35" s="1">
        <f t="shared" si="0"/>
        <v>20224</v>
      </c>
    </row>
    <row r="36" spans="1:34" x14ac:dyDescent="0.25">
      <c r="A36" t="s">
        <v>96</v>
      </c>
      <c r="B36" t="s">
        <v>97</v>
      </c>
      <c r="C36" t="s">
        <v>87</v>
      </c>
      <c r="D36" s="1">
        <v>6832</v>
      </c>
      <c r="E36" s="1">
        <v>6398.372000000003</v>
      </c>
      <c r="F36" s="1">
        <v>5766.4689999999964</v>
      </c>
      <c r="G36" s="1">
        <v>6909</v>
      </c>
      <c r="H36" s="1">
        <v>6447.9269999999979</v>
      </c>
      <c r="I36" s="1">
        <v>5782.8879999999999</v>
      </c>
      <c r="J36" s="1">
        <v>6733</v>
      </c>
      <c r="K36" s="1">
        <v>6124.8439999999991</v>
      </c>
      <c r="L36" s="1">
        <v>5445.6970000000019</v>
      </c>
      <c r="M36" s="1">
        <v>6457</v>
      </c>
      <c r="N36" s="1">
        <v>5785.0830000000005</v>
      </c>
      <c r="O36" s="1">
        <v>5250.9179999999997</v>
      </c>
      <c r="P36" s="1">
        <v>4811</v>
      </c>
      <c r="Q36" s="1">
        <v>4390.9996999999994</v>
      </c>
      <c r="R36" s="1">
        <v>4059.0002875999999</v>
      </c>
      <c r="S36" s="1">
        <v>4726</v>
      </c>
      <c r="T36" s="1">
        <v>4381.0001096000005</v>
      </c>
      <c r="U36" s="1">
        <v>4083.9998381999999</v>
      </c>
      <c r="V36" s="2">
        <v>5057</v>
      </c>
      <c r="W36" s="1">
        <v>4773.808</v>
      </c>
      <c r="X36" s="1">
        <v>4500.7300000000005</v>
      </c>
      <c r="Y36" s="1">
        <v>4968</v>
      </c>
      <c r="Z36" s="1">
        <v>4729.5360000000001</v>
      </c>
      <c r="AA36" s="1">
        <v>4555.6559999999999</v>
      </c>
      <c r="AB36" s="1">
        <v>5037</v>
      </c>
      <c r="AC36" s="1">
        <v>4828.0002627000003</v>
      </c>
      <c r="AD36" s="1">
        <v>4602.9999911999994</v>
      </c>
      <c r="AE36" s="1">
        <v>5144</v>
      </c>
      <c r="AF36" s="1">
        <v>4962.0001359999997</v>
      </c>
      <c r="AG36" s="1">
        <v>4628.9996952000001</v>
      </c>
      <c r="AH36" s="1">
        <f t="shared" si="0"/>
        <v>41525</v>
      </c>
    </row>
    <row r="37" spans="1:34" x14ac:dyDescent="0.25">
      <c r="A37" t="s">
        <v>98</v>
      </c>
      <c r="B37" t="s">
        <v>99</v>
      </c>
      <c r="C37" t="s">
        <v>87</v>
      </c>
      <c r="D37" s="1">
        <v>3413</v>
      </c>
      <c r="E37" s="1">
        <v>3307.1970000000001</v>
      </c>
      <c r="F37" s="1">
        <v>2972.723</v>
      </c>
      <c r="G37" s="1">
        <v>3491</v>
      </c>
      <c r="H37" s="1">
        <v>3354.8509999999997</v>
      </c>
      <c r="I37" s="1">
        <v>3044.152</v>
      </c>
      <c r="J37" s="1">
        <v>3404</v>
      </c>
      <c r="K37" s="1">
        <v>3247.4159999999997</v>
      </c>
      <c r="L37" s="1">
        <v>2934.248</v>
      </c>
      <c r="M37" s="1">
        <v>3075</v>
      </c>
      <c r="N37" s="1">
        <v>2915.1</v>
      </c>
      <c r="O37" s="1">
        <v>2644.5</v>
      </c>
      <c r="P37" s="1">
        <v>3250</v>
      </c>
      <c r="Q37" s="1">
        <v>3069.9997249999997</v>
      </c>
      <c r="R37" s="1">
        <v>2827.0001499999998</v>
      </c>
      <c r="S37" s="1">
        <v>3118</v>
      </c>
      <c r="T37" s="1">
        <v>2842.9998832000001</v>
      </c>
      <c r="U37" s="1">
        <v>2652.9998762</v>
      </c>
      <c r="V37" s="2">
        <v>3307</v>
      </c>
      <c r="W37" s="1">
        <v>3081.9999875000003</v>
      </c>
      <c r="X37" s="1">
        <v>2825.0001201999999</v>
      </c>
      <c r="Y37" s="1">
        <v>3275</v>
      </c>
      <c r="Z37" s="1">
        <v>2996.9999874999999</v>
      </c>
      <c r="AA37" s="1">
        <v>2980.9999750000002</v>
      </c>
      <c r="AB37" s="1">
        <v>3273</v>
      </c>
      <c r="AC37" s="1">
        <v>3037.0000077</v>
      </c>
      <c r="AD37" s="1">
        <v>2991.9998579999997</v>
      </c>
      <c r="AE37" s="1">
        <v>3221</v>
      </c>
      <c r="AF37" s="1">
        <v>3063.9997633000003</v>
      </c>
      <c r="AG37" s="1">
        <v>2957.0000759000004</v>
      </c>
      <c r="AH37" s="1">
        <f t="shared" si="0"/>
        <v>23058</v>
      </c>
    </row>
    <row r="38" spans="1:34" s="4" customFormat="1" x14ac:dyDescent="0.25">
      <c r="A38" s="4" t="s">
        <v>439</v>
      </c>
      <c r="B38" s="4" t="s">
        <v>433</v>
      </c>
      <c r="D38" s="5">
        <f>SUM(D31:D37)</f>
        <v>22390</v>
      </c>
      <c r="E38" s="5">
        <f t="shared" ref="E38:AG38" si="6">SUM(E31:E37)</f>
        <v>21027.402000000002</v>
      </c>
      <c r="F38" s="5">
        <f t="shared" si="6"/>
        <v>18463.839</v>
      </c>
      <c r="G38" s="5">
        <f t="shared" si="6"/>
        <v>22001</v>
      </c>
      <c r="H38" s="5">
        <f t="shared" si="6"/>
        <v>20666.506999999994</v>
      </c>
      <c r="I38" s="5">
        <f t="shared" si="6"/>
        <v>18106.832999999999</v>
      </c>
      <c r="J38" s="5">
        <f t="shared" si="6"/>
        <v>21734</v>
      </c>
      <c r="K38" s="5">
        <f t="shared" si="6"/>
        <v>19956.353999999999</v>
      </c>
      <c r="L38" s="5">
        <f t="shared" si="6"/>
        <v>17369.257000000001</v>
      </c>
      <c r="M38" s="5">
        <f t="shared" si="6"/>
        <v>20800</v>
      </c>
      <c r="N38" s="5">
        <f t="shared" si="6"/>
        <v>18924.798999999999</v>
      </c>
      <c r="O38" s="5">
        <f t="shared" si="6"/>
        <v>16719.169000000002</v>
      </c>
      <c r="P38" s="5">
        <f t="shared" si="6"/>
        <v>19265</v>
      </c>
      <c r="Q38" s="5">
        <f t="shared" si="6"/>
        <v>16836.999235299998</v>
      </c>
      <c r="R38" s="5">
        <f t="shared" si="6"/>
        <v>15308.000427899999</v>
      </c>
      <c r="S38" s="5">
        <f t="shared" si="6"/>
        <v>18921</v>
      </c>
      <c r="T38" s="5">
        <f t="shared" si="6"/>
        <v>17296.999946199998</v>
      </c>
      <c r="U38" s="5">
        <f t="shared" si="6"/>
        <v>15463.9998423</v>
      </c>
      <c r="V38" s="14">
        <f t="shared" si="6"/>
        <v>19070</v>
      </c>
      <c r="W38" s="5">
        <f t="shared" si="6"/>
        <v>17825.808079899998</v>
      </c>
      <c r="X38" s="5">
        <f t="shared" si="6"/>
        <v>16217.730163499999</v>
      </c>
      <c r="Y38" s="5">
        <f t="shared" si="6"/>
        <v>19691</v>
      </c>
      <c r="Z38" s="5">
        <f t="shared" si="6"/>
        <v>18511.536119100001</v>
      </c>
      <c r="AA38" s="5">
        <f t="shared" si="6"/>
        <v>17476.6560273</v>
      </c>
      <c r="AB38" s="5">
        <f t="shared" si="6"/>
        <v>20103</v>
      </c>
      <c r="AC38" s="5">
        <f t="shared" si="6"/>
        <v>19037.9999207</v>
      </c>
      <c r="AD38" s="5">
        <f t="shared" si="6"/>
        <v>17892.000015899997</v>
      </c>
      <c r="AE38" s="5">
        <f t="shared" si="6"/>
        <v>20525</v>
      </c>
      <c r="AF38" s="5">
        <f t="shared" si="6"/>
        <v>19699.000191799998</v>
      </c>
      <c r="AG38" s="5">
        <f t="shared" si="6"/>
        <v>18485.9993966</v>
      </c>
      <c r="AH38" s="1">
        <f t="shared" si="0"/>
        <v>144181</v>
      </c>
    </row>
    <row r="39" spans="1:34" x14ac:dyDescent="0.25">
      <c r="A39" t="s">
        <v>100</v>
      </c>
      <c r="B39" t="s">
        <v>101</v>
      </c>
      <c r="C39" t="s">
        <v>102</v>
      </c>
      <c r="D39" s="1">
        <v>3380</v>
      </c>
      <c r="E39" s="1">
        <v>3129.88</v>
      </c>
      <c r="F39" s="1">
        <v>2578.94</v>
      </c>
      <c r="G39" s="1">
        <v>3410</v>
      </c>
      <c r="H39" s="1">
        <v>3133.79</v>
      </c>
      <c r="I39" s="1">
        <v>2523.4</v>
      </c>
      <c r="J39" s="1">
        <v>3219</v>
      </c>
      <c r="K39" s="1">
        <v>2881.0050000000001</v>
      </c>
      <c r="L39" s="1">
        <v>2282.2709999999997</v>
      </c>
      <c r="M39" s="1">
        <v>3163</v>
      </c>
      <c r="N39" s="1">
        <v>2799.2550000000001</v>
      </c>
      <c r="O39" s="1">
        <v>2248.893</v>
      </c>
      <c r="P39" s="1">
        <v>3298</v>
      </c>
      <c r="Q39" s="1">
        <v>2850.9999634000001</v>
      </c>
      <c r="R39" s="1">
        <v>2104.9999487999999</v>
      </c>
      <c r="S39" s="1">
        <v>3289</v>
      </c>
      <c r="T39" s="1">
        <v>2848.0000263000002</v>
      </c>
      <c r="U39" s="1">
        <v>2162.9999962999996</v>
      </c>
      <c r="V39" s="2">
        <v>3396</v>
      </c>
      <c r="W39" s="1">
        <v>2934.0000095999999</v>
      </c>
      <c r="X39" s="1">
        <v>2588.0002476000004</v>
      </c>
      <c r="Y39" s="1">
        <v>3508</v>
      </c>
      <c r="Z39" s="1">
        <v>3058.9998544000005</v>
      </c>
      <c r="AA39" s="1">
        <v>2817.0001236000003</v>
      </c>
      <c r="AB39" s="1">
        <v>3644</v>
      </c>
      <c r="AC39" s="1">
        <v>3201.0000132</v>
      </c>
      <c r="AD39" s="1">
        <v>2964.0000836000004</v>
      </c>
      <c r="AE39" s="1">
        <v>3842</v>
      </c>
      <c r="AF39" s="1">
        <v>3459.9999291999998</v>
      </c>
      <c r="AG39" s="1">
        <v>3169.0003178000002</v>
      </c>
      <c r="AH39" s="1">
        <f t="shared" si="0"/>
        <v>23155</v>
      </c>
    </row>
    <row r="40" spans="1:34" x14ac:dyDescent="0.25">
      <c r="A40" t="s">
        <v>103</v>
      </c>
      <c r="B40" t="s">
        <v>104</v>
      </c>
      <c r="C40" t="s">
        <v>102</v>
      </c>
      <c r="D40" s="1">
        <v>7291</v>
      </c>
      <c r="E40" s="1">
        <v>6826.4019999999964</v>
      </c>
      <c r="F40" s="1">
        <v>6296.6089999999967</v>
      </c>
      <c r="G40" s="1">
        <v>7374</v>
      </c>
      <c r="H40" s="1">
        <v>7091.2570000000005</v>
      </c>
      <c r="I40" s="1">
        <v>6338.860999999999</v>
      </c>
      <c r="J40" s="1">
        <v>7190</v>
      </c>
      <c r="K40" s="1">
        <v>6841.4070000000029</v>
      </c>
      <c r="L40" s="1">
        <v>6127.2930000000024</v>
      </c>
      <c r="M40" s="1">
        <v>6740</v>
      </c>
      <c r="N40" s="1">
        <v>6301.9119999999984</v>
      </c>
      <c r="O40" s="1">
        <v>5781.8689999999997</v>
      </c>
      <c r="P40" s="1">
        <v>6427</v>
      </c>
      <c r="Q40" s="1">
        <v>5924.0004854999997</v>
      </c>
      <c r="R40" s="1">
        <v>5374.0003200000001</v>
      </c>
      <c r="S40" s="1">
        <v>7003</v>
      </c>
      <c r="T40" s="1">
        <v>6517.9995316999994</v>
      </c>
      <c r="U40" s="1">
        <v>5872.0000934</v>
      </c>
      <c r="V40" s="2">
        <v>7123</v>
      </c>
      <c r="W40" s="1">
        <v>6724.1120000000001</v>
      </c>
      <c r="X40" s="1">
        <v>6218.3789999999999</v>
      </c>
      <c r="Y40" s="1">
        <v>7236</v>
      </c>
      <c r="Z40" s="1">
        <v>6859.7280000000001</v>
      </c>
      <c r="AA40" s="1">
        <v>6432.8040000000001</v>
      </c>
      <c r="AB40" s="1">
        <v>7430</v>
      </c>
      <c r="AC40" s="1">
        <v>7143.9999820000003</v>
      </c>
      <c r="AD40" s="1">
        <v>6722.999836</v>
      </c>
      <c r="AE40" s="1">
        <v>7414</v>
      </c>
      <c r="AF40" s="1">
        <v>7126.9996115999993</v>
      </c>
      <c r="AG40" s="1">
        <v>6698.9997712000004</v>
      </c>
      <c r="AH40" s="1">
        <f t="shared" si="0"/>
        <v>49148</v>
      </c>
    </row>
    <row r="41" spans="1:34" s="7" customFormat="1" x14ac:dyDescent="0.25">
      <c r="A41" s="7" t="s">
        <v>105</v>
      </c>
      <c r="B41" s="7" t="s">
        <v>106</v>
      </c>
      <c r="C41" s="7" t="s">
        <v>102</v>
      </c>
      <c r="D41" s="2">
        <v>3189</v>
      </c>
      <c r="E41" s="2">
        <v>2958.8200000000006</v>
      </c>
      <c r="F41" s="2">
        <v>2729.1690000000008</v>
      </c>
      <c r="G41" s="2">
        <v>3249</v>
      </c>
      <c r="H41" s="2">
        <v>3085.4160000000006</v>
      </c>
      <c r="I41" s="2">
        <v>2775.4739999999988</v>
      </c>
      <c r="J41" s="2">
        <v>3256</v>
      </c>
      <c r="K41" s="2">
        <v>3083.7080000000014</v>
      </c>
      <c r="L41" s="2">
        <v>2731.7660000000005</v>
      </c>
      <c r="M41" s="2">
        <v>3129</v>
      </c>
      <c r="N41" s="2">
        <v>2910.7469999999998</v>
      </c>
      <c r="O41" s="2">
        <v>2562.672</v>
      </c>
      <c r="P41" s="2">
        <v>3085</v>
      </c>
      <c r="Q41" s="2">
        <v>2846.9999625</v>
      </c>
      <c r="R41" s="2">
        <v>2349.9999839999996</v>
      </c>
      <c r="S41" s="2">
        <v>3198</v>
      </c>
      <c r="T41" s="2">
        <v>2884.0002125999999</v>
      </c>
      <c r="U41" s="2">
        <v>2404.9999349999998</v>
      </c>
      <c r="V41" s="2">
        <v>3422</v>
      </c>
      <c r="W41" s="2">
        <v>3156.9999778000001</v>
      </c>
      <c r="X41" s="2">
        <v>2759.0001614000003</v>
      </c>
      <c r="Y41" s="2">
        <v>3468</v>
      </c>
      <c r="Z41" s="2">
        <v>3219.9998519999999</v>
      </c>
      <c r="AA41" s="2">
        <v>2916.9999983999996</v>
      </c>
      <c r="AB41" s="2">
        <v>3323</v>
      </c>
      <c r="AC41" s="2">
        <v>3183.9999069</v>
      </c>
      <c r="AD41" s="2">
        <v>2934.9998740000001</v>
      </c>
      <c r="AE41" s="2">
        <v>3495</v>
      </c>
      <c r="AF41" s="2">
        <v>3356.0000055</v>
      </c>
      <c r="AG41" s="2">
        <v>3146.0001345000001</v>
      </c>
      <c r="AH41" s="1">
        <f t="shared" si="0"/>
        <v>22528</v>
      </c>
    </row>
    <row r="42" spans="1:34" x14ac:dyDescent="0.25">
      <c r="A42" t="s">
        <v>107</v>
      </c>
      <c r="B42" t="s">
        <v>108</v>
      </c>
      <c r="C42" t="s">
        <v>102</v>
      </c>
      <c r="D42" s="1">
        <v>7208</v>
      </c>
      <c r="E42" s="1">
        <v>6705.9029999999993</v>
      </c>
      <c r="F42" s="1">
        <v>5529.0809999999974</v>
      </c>
      <c r="G42" s="1">
        <v>6945</v>
      </c>
      <c r="H42" s="1">
        <v>6434.4819999999982</v>
      </c>
      <c r="I42" s="1">
        <v>5549.3169999999973</v>
      </c>
      <c r="J42" s="1">
        <v>6734</v>
      </c>
      <c r="K42" s="1">
        <v>6215.3889999999974</v>
      </c>
      <c r="L42" s="1">
        <v>5460.6420000000007</v>
      </c>
      <c r="M42" s="1">
        <v>6553</v>
      </c>
      <c r="N42" s="1">
        <v>5830.9789999999975</v>
      </c>
      <c r="O42" s="1">
        <v>5235.8369999999968</v>
      </c>
      <c r="P42" s="6">
        <v>4656</v>
      </c>
      <c r="Q42" s="6">
        <v>4286</v>
      </c>
      <c r="R42" s="6">
        <v>3866</v>
      </c>
      <c r="S42" s="1">
        <v>6725</v>
      </c>
      <c r="T42" s="1">
        <v>6049.9996449999999</v>
      </c>
      <c r="U42" s="1">
        <v>5422.9996499999997</v>
      </c>
      <c r="V42" s="2">
        <v>7035</v>
      </c>
      <c r="W42" s="1">
        <v>6442.0001519999996</v>
      </c>
      <c r="X42" s="1">
        <v>5949.0000149999996</v>
      </c>
      <c r="Y42" s="1">
        <v>7016</v>
      </c>
      <c r="Z42" s="1">
        <v>6587.000365599999</v>
      </c>
      <c r="AA42" s="1">
        <v>6204.9995120000003</v>
      </c>
      <c r="AB42" s="1">
        <v>7147</v>
      </c>
      <c r="AC42" s="1">
        <v>6670.9997942</v>
      </c>
      <c r="AD42" s="1">
        <v>6226.0004155999995</v>
      </c>
      <c r="AE42" s="1">
        <v>7392</v>
      </c>
      <c r="AF42" s="1">
        <v>6907.9999296000005</v>
      </c>
      <c r="AG42" s="1">
        <v>6518.0002272000002</v>
      </c>
      <c r="AH42" s="1">
        <f t="shared" si="0"/>
        <v>45856</v>
      </c>
    </row>
    <row r="43" spans="1:34" s="4" customFormat="1" x14ac:dyDescent="0.25">
      <c r="A43" s="4" t="s">
        <v>440</v>
      </c>
      <c r="B43" s="4" t="s">
        <v>433</v>
      </c>
      <c r="D43" s="5">
        <f>SUM(D39:D42)</f>
        <v>21068</v>
      </c>
      <c r="E43" s="5">
        <f t="shared" ref="E43:AG43" si="7">SUM(E39:E42)</f>
        <v>19621.004999999994</v>
      </c>
      <c r="F43" s="5">
        <f t="shared" si="7"/>
        <v>17133.798999999995</v>
      </c>
      <c r="G43" s="5">
        <f t="shared" si="7"/>
        <v>20978</v>
      </c>
      <c r="H43" s="5">
        <f t="shared" si="7"/>
        <v>19744.945</v>
      </c>
      <c r="I43" s="5">
        <f t="shared" si="7"/>
        <v>17187.051999999996</v>
      </c>
      <c r="J43" s="5">
        <f t="shared" si="7"/>
        <v>20399</v>
      </c>
      <c r="K43" s="5">
        <f t="shared" si="7"/>
        <v>19021.509000000005</v>
      </c>
      <c r="L43" s="5">
        <f t="shared" si="7"/>
        <v>16601.972000000002</v>
      </c>
      <c r="M43" s="5">
        <f t="shared" si="7"/>
        <v>19585</v>
      </c>
      <c r="N43" s="5">
        <f t="shared" si="7"/>
        <v>17842.892999999996</v>
      </c>
      <c r="O43" s="5">
        <f t="shared" si="7"/>
        <v>15829.270999999997</v>
      </c>
      <c r="P43" s="5">
        <f t="shared" si="7"/>
        <v>17466</v>
      </c>
      <c r="Q43" s="5">
        <f t="shared" si="7"/>
        <v>15908.0004114</v>
      </c>
      <c r="R43" s="5">
        <f t="shared" si="7"/>
        <v>13695.0002528</v>
      </c>
      <c r="S43" s="5">
        <f t="shared" si="7"/>
        <v>20215</v>
      </c>
      <c r="T43" s="5">
        <f t="shared" si="7"/>
        <v>18299.999415599999</v>
      </c>
      <c r="U43" s="5">
        <f t="shared" si="7"/>
        <v>15862.999674699999</v>
      </c>
      <c r="V43" s="14">
        <f t="shared" si="7"/>
        <v>20976</v>
      </c>
      <c r="W43" s="5">
        <f t="shared" si="7"/>
        <v>19257.1121394</v>
      </c>
      <c r="X43" s="5">
        <f t="shared" si="7"/>
        <v>17514.379423999999</v>
      </c>
      <c r="Y43" s="5">
        <f t="shared" si="7"/>
        <v>21228</v>
      </c>
      <c r="Z43" s="5">
        <f t="shared" si="7"/>
        <v>19725.728071999998</v>
      </c>
      <c r="AA43" s="5">
        <f t="shared" si="7"/>
        <v>18371.803634000004</v>
      </c>
      <c r="AB43" s="5">
        <f t="shared" si="7"/>
        <v>21544</v>
      </c>
      <c r="AC43" s="5">
        <f t="shared" si="7"/>
        <v>20199.999696300001</v>
      </c>
      <c r="AD43" s="5">
        <f t="shared" si="7"/>
        <v>18848.0002092</v>
      </c>
      <c r="AE43" s="5">
        <f t="shared" si="7"/>
        <v>22143</v>
      </c>
      <c r="AF43" s="5">
        <f t="shared" si="7"/>
        <v>20850.9994759</v>
      </c>
      <c r="AG43" s="5">
        <f t="shared" si="7"/>
        <v>19532.000450700001</v>
      </c>
      <c r="AH43" s="1">
        <f t="shared" si="0"/>
        <v>140687</v>
      </c>
    </row>
    <row r="44" spans="1:34" x14ac:dyDescent="0.25">
      <c r="A44" t="s">
        <v>109</v>
      </c>
      <c r="B44" t="s">
        <v>110</v>
      </c>
      <c r="C44" t="s">
        <v>111</v>
      </c>
      <c r="D44" s="1">
        <v>2890</v>
      </c>
      <c r="E44" s="1">
        <v>2780.18</v>
      </c>
      <c r="F44" s="1">
        <v>2505.63</v>
      </c>
      <c r="G44" s="1">
        <v>2868</v>
      </c>
      <c r="H44" s="1">
        <v>2750.4119999999998</v>
      </c>
      <c r="I44" s="1">
        <v>2486.556</v>
      </c>
      <c r="J44" s="1">
        <v>2686</v>
      </c>
      <c r="K44" s="1">
        <v>2562.444</v>
      </c>
      <c r="L44" s="1">
        <v>2288.4719999999998</v>
      </c>
      <c r="M44" s="1">
        <v>2613</v>
      </c>
      <c r="N44" s="1">
        <v>2450.9939999999997</v>
      </c>
      <c r="O44" s="1">
        <v>2236.7280000000001</v>
      </c>
      <c r="P44" s="1">
        <v>2546</v>
      </c>
      <c r="Q44" s="1">
        <v>2356.0001671999999</v>
      </c>
      <c r="R44" s="1">
        <v>2163.9999422000001</v>
      </c>
      <c r="S44" s="1">
        <v>2685</v>
      </c>
      <c r="T44" s="1">
        <v>2507.9999669999997</v>
      </c>
      <c r="U44" s="1">
        <v>2178.0000420000001</v>
      </c>
      <c r="V44" s="2">
        <v>2812</v>
      </c>
      <c r="W44" s="1">
        <v>2668.9999579999999</v>
      </c>
      <c r="X44" s="1">
        <v>2452.9998335999999</v>
      </c>
      <c r="Y44" s="1">
        <v>2512</v>
      </c>
      <c r="Z44" s="1">
        <v>2405.9998799999998</v>
      </c>
      <c r="AA44" s="1">
        <v>2294.0000992</v>
      </c>
      <c r="AB44" s="1">
        <v>2827</v>
      </c>
      <c r="AC44" s="1">
        <v>2675.0001256</v>
      </c>
      <c r="AD44" s="1">
        <v>2468.0001181000002</v>
      </c>
      <c r="AE44" s="1">
        <v>3087</v>
      </c>
      <c r="AF44" s="1">
        <v>2947.0002282</v>
      </c>
      <c r="AG44" s="1">
        <v>2718.9999648000003</v>
      </c>
      <c r="AH44" s="1">
        <f t="shared" si="0"/>
        <v>19100</v>
      </c>
    </row>
    <row r="45" spans="1:34" x14ac:dyDescent="0.25">
      <c r="A45" t="s">
        <v>112</v>
      </c>
      <c r="B45" t="s">
        <v>113</v>
      </c>
      <c r="C45" t="s">
        <v>111</v>
      </c>
      <c r="D45" s="1">
        <v>5412</v>
      </c>
      <c r="E45" s="1">
        <v>4979.7739999999967</v>
      </c>
      <c r="F45" s="1">
        <v>4099.4100000000017</v>
      </c>
      <c r="G45" s="1">
        <v>5479</v>
      </c>
      <c r="H45" s="1">
        <v>5060.9540000000015</v>
      </c>
      <c r="I45" s="1">
        <v>4232.7420000000002</v>
      </c>
      <c r="J45" s="1">
        <v>6053</v>
      </c>
      <c r="K45" s="1">
        <v>5244.376000000002</v>
      </c>
      <c r="L45" s="1">
        <v>3979.1050000000018</v>
      </c>
      <c r="M45" s="1">
        <v>5042</v>
      </c>
      <c r="N45" s="1">
        <v>4486.583999999998</v>
      </c>
      <c r="O45" s="1">
        <v>3849.6949999999993</v>
      </c>
      <c r="P45" s="1">
        <v>4947</v>
      </c>
      <c r="Q45" s="1">
        <v>4345.0000647000006</v>
      </c>
      <c r="R45" s="1">
        <v>3742.0003407000004</v>
      </c>
      <c r="S45" s="1">
        <v>5113</v>
      </c>
      <c r="T45" s="1">
        <v>4549.9999005</v>
      </c>
      <c r="U45" s="1">
        <v>3960.0000931999998</v>
      </c>
      <c r="V45" s="2">
        <v>5218</v>
      </c>
      <c r="W45" s="1">
        <v>4837.0004247999996</v>
      </c>
      <c r="X45" s="1">
        <v>4434.999965</v>
      </c>
      <c r="Y45" s="1">
        <v>5245</v>
      </c>
      <c r="Z45" s="1">
        <v>4860.0002160000004</v>
      </c>
      <c r="AA45" s="1">
        <v>4488.9998614999995</v>
      </c>
      <c r="AB45" s="1">
        <v>5390</v>
      </c>
      <c r="AC45" s="1">
        <v>4992.0002439999998</v>
      </c>
      <c r="AD45" s="1">
        <v>4550.000301</v>
      </c>
      <c r="AE45" s="1">
        <v>5637</v>
      </c>
      <c r="AF45" s="1">
        <v>5300.9998505999993</v>
      </c>
      <c r="AG45" s="1">
        <v>4811.0002433999998</v>
      </c>
      <c r="AH45" s="1">
        <f t="shared" si="0"/>
        <v>37264</v>
      </c>
    </row>
    <row r="46" spans="1:34" x14ac:dyDescent="0.25">
      <c r="A46" t="s">
        <v>114</v>
      </c>
      <c r="B46" t="s">
        <v>115</v>
      </c>
      <c r="C46" t="s">
        <v>111</v>
      </c>
      <c r="D46" s="1">
        <v>7456</v>
      </c>
      <c r="E46" s="1">
        <v>6889.9659999999994</v>
      </c>
      <c r="F46" s="1">
        <v>5961.3839999999982</v>
      </c>
      <c r="G46" s="1">
        <v>7215</v>
      </c>
      <c r="H46" s="1">
        <v>6669.1079999999984</v>
      </c>
      <c r="I46" s="1">
        <v>5809.0539999999964</v>
      </c>
      <c r="J46" s="1">
        <v>7694</v>
      </c>
      <c r="K46" s="1">
        <v>6850.0130000000017</v>
      </c>
      <c r="L46" s="1">
        <v>5801.6150000000034</v>
      </c>
      <c r="M46" s="1">
        <v>6949</v>
      </c>
      <c r="N46" s="1">
        <v>6096.1360000000041</v>
      </c>
      <c r="O46" s="1">
        <v>5474.4190000000026</v>
      </c>
      <c r="P46" s="1">
        <v>6749</v>
      </c>
      <c r="Q46" s="1">
        <v>5877.9997062000002</v>
      </c>
      <c r="R46" s="1">
        <v>5291.0000319999999</v>
      </c>
      <c r="S46" s="1">
        <v>6863</v>
      </c>
      <c r="T46" s="1">
        <v>6112.0004400999997</v>
      </c>
      <c r="U46" s="1">
        <v>5508.0001634999999</v>
      </c>
      <c r="V46" s="2">
        <v>7290</v>
      </c>
      <c r="W46" s="1">
        <v>6553.71</v>
      </c>
      <c r="X46" s="1">
        <v>5992.38</v>
      </c>
      <c r="Y46" s="1">
        <v>6738</v>
      </c>
      <c r="Z46" s="1">
        <v>6192.0003198000004</v>
      </c>
      <c r="AA46" s="1">
        <v>5979.0000113999995</v>
      </c>
      <c r="AB46" s="1">
        <v>7511</v>
      </c>
      <c r="AC46" s="1">
        <v>6821.0004828000001</v>
      </c>
      <c r="AD46" s="1">
        <v>6370.9999486000006</v>
      </c>
      <c r="AE46" s="1">
        <v>7562</v>
      </c>
      <c r="AF46" s="1">
        <v>6963.0003683999994</v>
      </c>
      <c r="AG46" s="1">
        <v>6448.0001890000003</v>
      </c>
      <c r="AH46" s="1">
        <f t="shared" si="0"/>
        <v>50216</v>
      </c>
    </row>
    <row r="47" spans="1:34" x14ac:dyDescent="0.25">
      <c r="A47" t="s">
        <v>116</v>
      </c>
      <c r="B47" t="s">
        <v>117</v>
      </c>
      <c r="C47" t="s">
        <v>111</v>
      </c>
      <c r="D47" s="1">
        <v>1450</v>
      </c>
      <c r="E47" s="1">
        <v>1302.1000000000001</v>
      </c>
      <c r="F47" s="1">
        <v>1073</v>
      </c>
      <c r="G47" s="1">
        <v>1504</v>
      </c>
      <c r="H47" s="1">
        <v>1380.672</v>
      </c>
      <c r="I47" s="1">
        <v>1173.1200000000001</v>
      </c>
      <c r="J47" s="1">
        <v>1403</v>
      </c>
      <c r="K47" s="1">
        <v>1240.252</v>
      </c>
      <c r="L47" s="1">
        <v>1046.6379999999999</v>
      </c>
      <c r="M47" s="1">
        <v>1268</v>
      </c>
      <c r="N47" s="1">
        <v>1137.396</v>
      </c>
      <c r="O47" s="1">
        <v>1013.1320000000001</v>
      </c>
      <c r="P47" s="1">
        <v>1233</v>
      </c>
      <c r="Q47" s="1">
        <v>1073.9999645999999</v>
      </c>
      <c r="R47" s="1">
        <v>954.00008909999997</v>
      </c>
      <c r="S47" s="1">
        <v>1325</v>
      </c>
      <c r="T47" s="1">
        <v>1177.9999949999999</v>
      </c>
      <c r="U47" s="1">
        <v>1047.0000275000002</v>
      </c>
      <c r="V47" s="2">
        <v>1395</v>
      </c>
      <c r="W47" s="1">
        <v>1283.9999894999999</v>
      </c>
      <c r="X47" s="1">
        <v>1159.0000380000001</v>
      </c>
      <c r="Y47" s="1">
        <v>1187</v>
      </c>
      <c r="Z47" s="1">
        <v>1113.9999748000002</v>
      </c>
      <c r="AA47" s="1">
        <v>1112.9999272999999</v>
      </c>
      <c r="AB47" s="1">
        <v>1393</v>
      </c>
      <c r="AC47" s="1">
        <v>1266.0000507000002</v>
      </c>
      <c r="AD47" s="1">
        <v>1161.000029</v>
      </c>
      <c r="AE47" s="1">
        <v>1461</v>
      </c>
      <c r="AF47" s="1">
        <v>1363.9999731</v>
      </c>
      <c r="AG47" s="1">
        <v>1242.9999531000001</v>
      </c>
      <c r="AH47" s="1">
        <f t="shared" si="0"/>
        <v>9578</v>
      </c>
    </row>
    <row r="48" spans="1:34" s="4" customFormat="1" x14ac:dyDescent="0.25">
      <c r="A48" s="4" t="s">
        <v>441</v>
      </c>
      <c r="B48" s="4" t="s">
        <v>433</v>
      </c>
      <c r="D48" s="5">
        <f t="shared" ref="D48:AG48" si="8">SUM(D44:D47)</f>
        <v>17208</v>
      </c>
      <c r="E48" s="5">
        <f t="shared" si="8"/>
        <v>15952.019999999995</v>
      </c>
      <c r="F48" s="5">
        <f t="shared" si="8"/>
        <v>13639.423999999999</v>
      </c>
      <c r="G48" s="5">
        <f t="shared" si="8"/>
        <v>17066</v>
      </c>
      <c r="H48" s="5">
        <f t="shared" si="8"/>
        <v>15861.146000000001</v>
      </c>
      <c r="I48" s="5">
        <f t="shared" si="8"/>
        <v>13701.471999999998</v>
      </c>
      <c r="J48" s="5">
        <f t="shared" si="8"/>
        <v>17836</v>
      </c>
      <c r="K48" s="5">
        <f t="shared" si="8"/>
        <v>15897.085000000003</v>
      </c>
      <c r="L48" s="5">
        <f t="shared" si="8"/>
        <v>13115.830000000005</v>
      </c>
      <c r="M48" s="5">
        <f t="shared" si="8"/>
        <v>15872</v>
      </c>
      <c r="N48" s="5">
        <f t="shared" si="8"/>
        <v>14171.110000000002</v>
      </c>
      <c r="O48" s="5">
        <f t="shared" si="8"/>
        <v>12573.974</v>
      </c>
      <c r="P48" s="5">
        <f t="shared" si="8"/>
        <v>15475</v>
      </c>
      <c r="Q48" s="5">
        <f t="shared" si="8"/>
        <v>13652.999902700001</v>
      </c>
      <c r="R48" s="5">
        <f t="shared" si="8"/>
        <v>12151.000404</v>
      </c>
      <c r="S48" s="5">
        <f t="shared" si="8"/>
        <v>15986</v>
      </c>
      <c r="T48" s="5">
        <f t="shared" si="8"/>
        <v>14348.000302599999</v>
      </c>
      <c r="U48" s="5">
        <f t="shared" si="8"/>
        <v>12693.000326200001</v>
      </c>
      <c r="V48" s="14">
        <f t="shared" si="8"/>
        <v>16715</v>
      </c>
      <c r="W48" s="5">
        <f t="shared" si="8"/>
        <v>15343.7103723</v>
      </c>
      <c r="X48" s="5">
        <f t="shared" si="8"/>
        <v>14039.379836599999</v>
      </c>
      <c r="Y48" s="5">
        <f t="shared" si="8"/>
        <v>15682</v>
      </c>
      <c r="Z48" s="5">
        <f t="shared" si="8"/>
        <v>14572.000390600002</v>
      </c>
      <c r="AA48" s="5">
        <f t="shared" si="8"/>
        <v>13874.999899399998</v>
      </c>
      <c r="AB48" s="5">
        <f t="shared" si="8"/>
        <v>17121</v>
      </c>
      <c r="AC48" s="5">
        <f t="shared" si="8"/>
        <v>15754.000903100001</v>
      </c>
      <c r="AD48" s="5">
        <f t="shared" si="8"/>
        <v>14550.000396700003</v>
      </c>
      <c r="AE48" s="5">
        <f t="shared" si="8"/>
        <v>17747</v>
      </c>
      <c r="AF48" s="5">
        <f t="shared" si="8"/>
        <v>16575.000420299999</v>
      </c>
      <c r="AG48" s="5">
        <f t="shared" si="8"/>
        <v>15221.000350300001</v>
      </c>
      <c r="AH48" s="1">
        <f t="shared" si="0"/>
        <v>116158</v>
      </c>
    </row>
    <row r="49" spans="1:34" x14ac:dyDescent="0.25">
      <c r="A49" t="s">
        <v>118</v>
      </c>
      <c r="B49" t="s">
        <v>119</v>
      </c>
      <c r="C49" t="s">
        <v>120</v>
      </c>
      <c r="D49" s="3">
        <v>1099</v>
      </c>
      <c r="E49" s="3">
        <v>1026</v>
      </c>
      <c r="F49" s="3">
        <v>884</v>
      </c>
      <c r="G49" s="3">
        <v>1099</v>
      </c>
      <c r="H49" s="3">
        <v>1022</v>
      </c>
      <c r="I49" s="3">
        <v>890</v>
      </c>
      <c r="J49" s="1">
        <v>1094</v>
      </c>
      <c r="K49" s="1">
        <v>1025.078</v>
      </c>
      <c r="L49" s="1">
        <v>878.48200000000008</v>
      </c>
      <c r="M49" s="1">
        <v>1069</v>
      </c>
      <c r="N49" s="1">
        <v>985.61800000000005</v>
      </c>
      <c r="O49" s="1">
        <v>825.26800000000003</v>
      </c>
      <c r="P49" s="1">
        <v>1020</v>
      </c>
      <c r="Q49" s="1">
        <v>923.00004000000001</v>
      </c>
      <c r="R49" s="1">
        <v>805.00001400000008</v>
      </c>
      <c r="S49" s="1">
        <v>1012</v>
      </c>
      <c r="T49" s="1">
        <v>929.00001039999995</v>
      </c>
      <c r="U49" s="1">
        <v>820.99997759999997</v>
      </c>
      <c r="V49" s="2">
        <v>1043</v>
      </c>
      <c r="W49" s="1">
        <v>974.00002210000002</v>
      </c>
      <c r="X49" s="1">
        <v>853.00002760000007</v>
      </c>
      <c r="Y49" s="1">
        <v>1089</v>
      </c>
      <c r="Z49" s="1">
        <v>1037.0000322000001</v>
      </c>
      <c r="AA49" s="1">
        <v>924.00005609999994</v>
      </c>
      <c r="AB49" s="1">
        <v>1157</v>
      </c>
      <c r="AC49" s="1">
        <v>1103.0000332</v>
      </c>
      <c r="AD49" s="1">
        <v>1009.0000309999999</v>
      </c>
      <c r="AE49" s="1">
        <v>1099</v>
      </c>
      <c r="AF49" s="1">
        <v>1038.0000049999999</v>
      </c>
      <c r="AG49" s="1">
        <v>954.00002810000001</v>
      </c>
      <c r="AH49" s="1">
        <f t="shared" si="0"/>
        <v>7436</v>
      </c>
    </row>
    <row r="50" spans="1:34" x14ac:dyDescent="0.25">
      <c r="A50" t="s">
        <v>121</v>
      </c>
      <c r="B50" t="s">
        <v>122</v>
      </c>
      <c r="C50" t="s">
        <v>120</v>
      </c>
      <c r="D50" s="3">
        <v>2242</v>
      </c>
      <c r="E50" s="3">
        <v>2094</v>
      </c>
      <c r="F50" s="3">
        <v>1799</v>
      </c>
      <c r="G50" s="3">
        <v>2242</v>
      </c>
      <c r="H50" s="3">
        <v>2075</v>
      </c>
      <c r="I50" s="3">
        <v>1789</v>
      </c>
      <c r="J50" s="1">
        <v>2106</v>
      </c>
      <c r="K50" s="1">
        <v>1992.2759999999998</v>
      </c>
      <c r="L50" s="1">
        <v>1714.2839999999999</v>
      </c>
      <c r="M50" s="1">
        <v>1997</v>
      </c>
      <c r="N50" s="1">
        <v>1861.2040000000002</v>
      </c>
      <c r="O50" s="1">
        <v>1595.6030000000001</v>
      </c>
      <c r="P50" s="1">
        <v>1995</v>
      </c>
      <c r="Q50" s="1">
        <v>1872.9999644999998</v>
      </c>
      <c r="R50" s="1">
        <v>1654.9999305000001</v>
      </c>
      <c r="S50" s="1">
        <v>2085</v>
      </c>
      <c r="T50" s="1">
        <v>1955.0000415</v>
      </c>
      <c r="U50" s="1">
        <v>1754.9999609999998</v>
      </c>
      <c r="V50" s="2">
        <v>2135</v>
      </c>
      <c r="W50" s="1">
        <v>2039.0001519999998</v>
      </c>
      <c r="X50" s="1">
        <v>1868.0001025000001</v>
      </c>
      <c r="Y50" s="1">
        <v>2176</v>
      </c>
      <c r="Z50" s="1">
        <v>2077.9999232</v>
      </c>
      <c r="AA50" s="1">
        <v>1951.0000768</v>
      </c>
      <c r="AB50" s="1">
        <v>2263</v>
      </c>
      <c r="AC50" s="1">
        <v>2163.0000666999999</v>
      </c>
      <c r="AD50" s="1">
        <v>2027.9998965</v>
      </c>
      <c r="AE50" s="1">
        <v>2510</v>
      </c>
      <c r="AF50" s="1">
        <v>2331.999836</v>
      </c>
      <c r="AG50" s="1">
        <v>2182.999961</v>
      </c>
      <c r="AH50" s="1">
        <f t="shared" si="0"/>
        <v>14802</v>
      </c>
    </row>
    <row r="51" spans="1:34" x14ac:dyDescent="0.25">
      <c r="A51" t="s">
        <v>123</v>
      </c>
      <c r="B51" t="s">
        <v>124</v>
      </c>
      <c r="C51" t="s">
        <v>120</v>
      </c>
      <c r="D51" s="1">
        <v>1151</v>
      </c>
      <c r="E51" s="1">
        <v>1088.846</v>
      </c>
      <c r="F51" s="1">
        <v>928.85700000000008</v>
      </c>
      <c r="G51" s="1">
        <v>1177</v>
      </c>
      <c r="H51" s="1">
        <v>1107.557</v>
      </c>
      <c r="I51" s="1">
        <v>934.53800000000001</v>
      </c>
      <c r="J51" s="1">
        <v>1172</v>
      </c>
      <c r="K51" s="1">
        <v>1084.1000000000001</v>
      </c>
      <c r="L51" s="1">
        <v>938.77200000000005</v>
      </c>
      <c r="M51" s="1">
        <v>1093</v>
      </c>
      <c r="N51" s="1">
        <v>993.53700000000003</v>
      </c>
      <c r="O51" s="1">
        <v>836.14499999999998</v>
      </c>
      <c r="P51" s="1">
        <v>1039</v>
      </c>
      <c r="Q51" s="1">
        <v>943.00003649999996</v>
      </c>
      <c r="R51" s="1">
        <v>837.00000969999996</v>
      </c>
      <c r="S51" s="1">
        <v>1211</v>
      </c>
      <c r="T51" s="1">
        <v>1129.0000413999999</v>
      </c>
      <c r="U51" s="1">
        <v>1035.0000416</v>
      </c>
      <c r="V51" s="2">
        <v>1190</v>
      </c>
      <c r="W51" s="1">
        <v>1126.9999720000001</v>
      </c>
      <c r="X51" s="1">
        <v>1070.000043</v>
      </c>
      <c r="Y51" s="1">
        <v>1239</v>
      </c>
      <c r="Z51" s="1">
        <v>1167.0000992999999</v>
      </c>
      <c r="AA51" s="1">
        <v>1118.0000034</v>
      </c>
      <c r="AB51" s="1">
        <v>1187</v>
      </c>
      <c r="AC51" s="1">
        <v>1140.0000228000001</v>
      </c>
      <c r="AD51" s="1">
        <v>1020.0000204</v>
      </c>
      <c r="AE51" s="1">
        <v>1178</v>
      </c>
      <c r="AF51" s="1">
        <v>1119.999992</v>
      </c>
      <c r="AG51" s="1">
        <v>1047.0000388000001</v>
      </c>
      <c r="AH51" s="1">
        <f t="shared" si="0"/>
        <v>8033</v>
      </c>
    </row>
    <row r="52" spans="1:34" x14ac:dyDescent="0.25">
      <c r="A52" t="s">
        <v>125</v>
      </c>
      <c r="B52" t="s">
        <v>126</v>
      </c>
      <c r="C52" t="s">
        <v>120</v>
      </c>
      <c r="D52" s="1">
        <v>3538</v>
      </c>
      <c r="E52" s="1">
        <v>3187.7380000000003</v>
      </c>
      <c r="F52" s="1">
        <v>2752.5640000000003</v>
      </c>
      <c r="G52" s="1">
        <v>3359</v>
      </c>
      <c r="H52" s="1">
        <v>2969.3560000000002</v>
      </c>
      <c r="I52" s="1">
        <v>2569.6350000000002</v>
      </c>
      <c r="J52" s="1">
        <v>3403</v>
      </c>
      <c r="K52" s="1">
        <v>2960.61</v>
      </c>
      <c r="L52" s="1">
        <v>2637.3250000000003</v>
      </c>
      <c r="M52" s="1">
        <v>3244</v>
      </c>
      <c r="N52" s="1">
        <v>2789.84</v>
      </c>
      <c r="O52" s="1">
        <v>2462.1959999999999</v>
      </c>
      <c r="P52" s="1">
        <v>3053</v>
      </c>
      <c r="Q52" s="1">
        <v>2745.9997843000001</v>
      </c>
      <c r="R52" s="1">
        <v>2490.9997911</v>
      </c>
      <c r="S52" s="1">
        <v>3000</v>
      </c>
      <c r="T52" s="1">
        <v>2718.0000000000005</v>
      </c>
      <c r="U52" s="1">
        <v>2523.9999000000003</v>
      </c>
      <c r="V52" s="2">
        <v>1848</v>
      </c>
      <c r="W52" s="1">
        <v>1651.0000584000002</v>
      </c>
      <c r="X52" s="1">
        <v>1538.0000328000001</v>
      </c>
      <c r="Y52" s="1">
        <v>1872</v>
      </c>
      <c r="Z52" s="1">
        <v>1748.0000304</v>
      </c>
      <c r="AA52" s="1">
        <v>1636.0001424</v>
      </c>
      <c r="AB52" s="1">
        <v>1881</v>
      </c>
      <c r="AC52" s="1">
        <v>1743.0000588000003</v>
      </c>
      <c r="AD52" s="1">
        <v>1655.0001072</v>
      </c>
      <c r="AE52" s="1">
        <v>1918</v>
      </c>
      <c r="AF52" s="1">
        <v>1787.0000246</v>
      </c>
      <c r="AG52" s="1">
        <v>1696.9999843999999</v>
      </c>
      <c r="AH52" s="1">
        <f t="shared" si="0"/>
        <v>21445</v>
      </c>
    </row>
    <row r="53" spans="1:34" x14ac:dyDescent="0.25">
      <c r="A53" t="s">
        <v>127</v>
      </c>
      <c r="B53" t="s">
        <v>128</v>
      </c>
      <c r="C53" t="s">
        <v>120</v>
      </c>
      <c r="D53" s="1">
        <v>4960</v>
      </c>
      <c r="E53" s="1">
        <v>4677.9729999999972</v>
      </c>
      <c r="F53" s="1">
        <v>4220.1719999999996</v>
      </c>
      <c r="G53" s="1">
        <v>4827</v>
      </c>
      <c r="H53" s="1">
        <v>4614.3339999999998</v>
      </c>
      <c r="I53" s="1">
        <v>4175.3660000000009</v>
      </c>
      <c r="J53" s="1">
        <v>5369</v>
      </c>
      <c r="K53" s="1">
        <v>5053.1679999999978</v>
      </c>
      <c r="L53" s="1">
        <v>4509.2900000000027</v>
      </c>
      <c r="M53" s="1">
        <v>5090</v>
      </c>
      <c r="N53" s="1">
        <v>4688.447000000001</v>
      </c>
      <c r="O53" s="1">
        <v>4282.2880000000005</v>
      </c>
      <c r="P53" s="1">
        <v>4912</v>
      </c>
      <c r="Q53" s="1">
        <v>4484.9998400000004</v>
      </c>
      <c r="R53" s="1">
        <v>4147.9998000000005</v>
      </c>
      <c r="S53" s="1">
        <v>4937</v>
      </c>
      <c r="T53" s="1">
        <v>4562.0002910000003</v>
      </c>
      <c r="U53" s="1">
        <v>4281.0000746000005</v>
      </c>
      <c r="V53" s="2">
        <v>5340</v>
      </c>
      <c r="W53" s="1">
        <v>5021.0001480000001</v>
      </c>
      <c r="X53" s="1">
        <v>4711.9999799999996</v>
      </c>
      <c r="Y53" s="1">
        <v>5436</v>
      </c>
      <c r="Z53" s="1">
        <v>5170.0002119999999</v>
      </c>
      <c r="AA53" s="1">
        <v>5055.0000012</v>
      </c>
      <c r="AB53" s="6">
        <v>5188</v>
      </c>
      <c r="AC53" s="6">
        <v>4884</v>
      </c>
      <c r="AD53" s="6">
        <v>4707</v>
      </c>
      <c r="AE53" s="2">
        <v>5644</v>
      </c>
      <c r="AF53" s="1">
        <v>5415.9998964000006</v>
      </c>
      <c r="AG53" s="1">
        <v>5188.9999096000001</v>
      </c>
      <c r="AH53" s="1">
        <f t="shared" si="0"/>
        <v>35435</v>
      </c>
    </row>
    <row r="54" spans="1:34" x14ac:dyDescent="0.25">
      <c r="A54" t="s">
        <v>129</v>
      </c>
      <c r="B54" t="s">
        <v>130</v>
      </c>
      <c r="C54" t="s">
        <v>120</v>
      </c>
      <c r="D54" s="3">
        <v>1559</v>
      </c>
      <c r="E54" s="3">
        <v>1458</v>
      </c>
      <c r="F54" s="3">
        <v>1358</v>
      </c>
      <c r="G54" s="3">
        <v>1559</v>
      </c>
      <c r="H54" s="3">
        <v>1449</v>
      </c>
      <c r="I54" s="3">
        <v>1339</v>
      </c>
      <c r="J54" s="3">
        <v>1559</v>
      </c>
      <c r="K54" s="3">
        <v>1432</v>
      </c>
      <c r="L54" s="3">
        <v>1306</v>
      </c>
      <c r="M54" s="3">
        <v>1559</v>
      </c>
      <c r="N54" s="3">
        <v>1420</v>
      </c>
      <c r="O54" s="3">
        <v>1282</v>
      </c>
      <c r="P54" s="3">
        <v>1559</v>
      </c>
      <c r="Q54" s="3">
        <v>1376</v>
      </c>
      <c r="R54" s="3">
        <v>1194</v>
      </c>
      <c r="S54" s="3">
        <v>1559</v>
      </c>
      <c r="T54" s="3">
        <v>1441</v>
      </c>
      <c r="U54" s="3">
        <v>1324</v>
      </c>
      <c r="V54" s="2">
        <v>1429</v>
      </c>
      <c r="W54" s="1">
        <v>1277</v>
      </c>
      <c r="X54" s="1">
        <v>1230</v>
      </c>
      <c r="Y54" s="1">
        <v>1471</v>
      </c>
      <c r="Z54" s="1">
        <v>1374</v>
      </c>
      <c r="AA54" s="1">
        <v>1322</v>
      </c>
      <c r="AB54" s="1">
        <v>1499</v>
      </c>
      <c r="AC54" s="1">
        <v>1435</v>
      </c>
      <c r="AD54" s="1">
        <v>1378</v>
      </c>
      <c r="AE54" s="1">
        <v>1489</v>
      </c>
      <c r="AF54" s="1">
        <v>1418</v>
      </c>
      <c r="AG54" s="1">
        <v>1353</v>
      </c>
      <c r="AH54" s="1">
        <f t="shared" si="0"/>
        <v>10783</v>
      </c>
    </row>
    <row r="55" spans="1:34" s="4" customFormat="1" x14ac:dyDescent="0.25">
      <c r="A55" s="4" t="s">
        <v>442</v>
      </c>
      <c r="B55" s="4" t="s">
        <v>433</v>
      </c>
      <c r="D55" s="5">
        <f>SUM(D49:D54)</f>
        <v>14549</v>
      </c>
      <c r="E55" s="5">
        <f t="shared" ref="E55:AG55" si="9">SUM(E49:E54)</f>
        <v>13532.556999999997</v>
      </c>
      <c r="F55" s="5">
        <f t="shared" si="9"/>
        <v>11942.593000000001</v>
      </c>
      <c r="G55" s="5">
        <f t="shared" si="9"/>
        <v>14263</v>
      </c>
      <c r="H55" s="5">
        <f t="shared" si="9"/>
        <v>13237.246999999999</v>
      </c>
      <c r="I55" s="5">
        <f t="shared" si="9"/>
        <v>11697.539000000001</v>
      </c>
      <c r="J55" s="5">
        <f t="shared" si="9"/>
        <v>14703</v>
      </c>
      <c r="K55" s="5">
        <f t="shared" si="9"/>
        <v>13547.231999999998</v>
      </c>
      <c r="L55" s="5">
        <f t="shared" si="9"/>
        <v>11984.153000000002</v>
      </c>
      <c r="M55" s="5">
        <f t="shared" si="9"/>
        <v>14052</v>
      </c>
      <c r="N55" s="5">
        <f t="shared" si="9"/>
        <v>12738.646000000001</v>
      </c>
      <c r="O55" s="5">
        <f t="shared" si="9"/>
        <v>11283.5</v>
      </c>
      <c r="P55" s="5">
        <f t="shared" si="9"/>
        <v>13578</v>
      </c>
      <c r="Q55" s="5">
        <f t="shared" si="9"/>
        <v>12345.9996653</v>
      </c>
      <c r="R55" s="5">
        <f t="shared" si="9"/>
        <v>11129.999545300001</v>
      </c>
      <c r="S55" s="5">
        <f t="shared" si="9"/>
        <v>13804</v>
      </c>
      <c r="T55" s="5">
        <f t="shared" si="9"/>
        <v>12734.000384300001</v>
      </c>
      <c r="U55" s="5">
        <f t="shared" si="9"/>
        <v>11739.999954800001</v>
      </c>
      <c r="V55" s="14">
        <f t="shared" si="9"/>
        <v>12985</v>
      </c>
      <c r="W55" s="5">
        <f t="shared" si="9"/>
        <v>12089.000352499999</v>
      </c>
      <c r="X55" s="5">
        <f t="shared" si="9"/>
        <v>11271.0001859</v>
      </c>
      <c r="Y55" s="5">
        <f t="shared" si="9"/>
        <v>13283</v>
      </c>
      <c r="Z55" s="5">
        <f t="shared" si="9"/>
        <v>12574.000297099999</v>
      </c>
      <c r="AA55" s="5">
        <f t="shared" si="9"/>
        <v>12006.000279899999</v>
      </c>
      <c r="AB55" s="5">
        <f t="shared" si="9"/>
        <v>13175</v>
      </c>
      <c r="AC55" s="5">
        <f t="shared" si="9"/>
        <v>12468.0001815</v>
      </c>
      <c r="AD55" s="5">
        <f t="shared" si="9"/>
        <v>11797.000055099999</v>
      </c>
      <c r="AE55" s="5">
        <f t="shared" si="9"/>
        <v>13838</v>
      </c>
      <c r="AF55" s="5">
        <f t="shared" si="9"/>
        <v>13110.999754</v>
      </c>
      <c r="AG55" s="5">
        <f t="shared" si="9"/>
        <v>12422.999921899998</v>
      </c>
      <c r="AH55" s="1">
        <f t="shared" si="0"/>
        <v>97934</v>
      </c>
    </row>
    <row r="56" spans="1:34" x14ac:dyDescent="0.25">
      <c r="A56" t="s">
        <v>131</v>
      </c>
      <c r="B56" t="s">
        <v>132</v>
      </c>
      <c r="C56" t="s">
        <v>133</v>
      </c>
      <c r="D56" s="1">
        <v>2308</v>
      </c>
      <c r="E56" s="1">
        <v>2229.4899999999993</v>
      </c>
      <c r="F56" s="1">
        <v>2083.6510000000003</v>
      </c>
      <c r="G56" s="1">
        <v>2434</v>
      </c>
      <c r="H56" s="1">
        <v>2291.8449999999989</v>
      </c>
      <c r="I56" s="1">
        <v>2099.0440000000008</v>
      </c>
      <c r="J56" s="1">
        <v>2638</v>
      </c>
      <c r="K56" s="1">
        <v>2452.8269999999998</v>
      </c>
      <c r="L56" s="1">
        <v>2202.1889999999999</v>
      </c>
      <c r="M56" s="1">
        <v>2449</v>
      </c>
      <c r="N56" s="1">
        <v>2248.1289999999999</v>
      </c>
      <c r="O56" s="1">
        <v>2089.9130000000005</v>
      </c>
      <c r="P56" s="1">
        <v>2455</v>
      </c>
      <c r="Q56" s="1">
        <v>2217.0000249999998</v>
      </c>
      <c r="R56" s="1">
        <v>2058.9999075000001</v>
      </c>
      <c r="S56" s="1">
        <v>2501</v>
      </c>
      <c r="T56" s="1">
        <v>2253.9999895000001</v>
      </c>
      <c r="U56" s="1">
        <v>1985.9998323</v>
      </c>
      <c r="V56" s="2">
        <v>2211</v>
      </c>
      <c r="W56" s="1">
        <v>2031.9998721000002</v>
      </c>
      <c r="X56" s="1">
        <v>1846.0001603999999</v>
      </c>
      <c r="Y56" s="1">
        <v>2444</v>
      </c>
      <c r="Z56" s="1">
        <v>2225.0000031999998</v>
      </c>
      <c r="AA56" s="1">
        <v>1979.9997567999999</v>
      </c>
      <c r="AB56" s="1">
        <v>2378</v>
      </c>
      <c r="AC56" s="1">
        <v>2161.9998393999999</v>
      </c>
      <c r="AD56" s="1">
        <v>1942.0001206000002</v>
      </c>
      <c r="AE56" s="1">
        <v>2715</v>
      </c>
      <c r="AF56" s="1">
        <v>2503.9999739999998</v>
      </c>
      <c r="AG56" s="1">
        <v>2333.9999774999997</v>
      </c>
      <c r="AH56" s="1">
        <f t="shared" si="0"/>
        <v>16996</v>
      </c>
    </row>
    <row r="57" spans="1:34" x14ac:dyDescent="0.25">
      <c r="A57" t="s">
        <v>134</v>
      </c>
      <c r="B57" t="s">
        <v>135</v>
      </c>
      <c r="C57" t="s">
        <v>133</v>
      </c>
      <c r="D57" s="1">
        <v>6092</v>
      </c>
      <c r="E57" s="1">
        <v>5474.9240000000027</v>
      </c>
      <c r="F57" s="1">
        <v>4772.4930000000031</v>
      </c>
      <c r="G57" s="1">
        <v>5154</v>
      </c>
      <c r="H57" s="1">
        <v>4639.7969999999996</v>
      </c>
      <c r="I57" s="1">
        <v>4135.4659999999985</v>
      </c>
      <c r="J57" s="1">
        <v>4519</v>
      </c>
      <c r="K57" s="1">
        <v>3960.8689999999979</v>
      </c>
      <c r="L57" s="1">
        <v>3578.3360000000007</v>
      </c>
      <c r="M57" s="1">
        <v>4539</v>
      </c>
      <c r="N57" s="1">
        <v>3856.851000000001</v>
      </c>
      <c r="O57" s="1">
        <v>3649.0370000000012</v>
      </c>
      <c r="P57" s="1">
        <v>5867</v>
      </c>
      <c r="Q57" s="1">
        <v>4803.0001889000005</v>
      </c>
      <c r="R57" s="1">
        <v>4538.9998563999998</v>
      </c>
      <c r="S57" s="1">
        <v>5922</v>
      </c>
      <c r="T57" s="1">
        <v>4955.9998067999995</v>
      </c>
      <c r="U57" s="1">
        <v>4628.9999952000007</v>
      </c>
      <c r="V57" s="2">
        <v>6813</v>
      </c>
      <c r="W57" s="1">
        <v>5804.6759999999995</v>
      </c>
      <c r="X57" s="1">
        <v>5416.335</v>
      </c>
      <c r="Y57" s="1">
        <v>6487</v>
      </c>
      <c r="Z57" s="1">
        <v>5679.0000383999995</v>
      </c>
      <c r="AA57" s="1">
        <v>5485.0004650999999</v>
      </c>
      <c r="AB57" s="1">
        <v>6811</v>
      </c>
      <c r="AC57" s="1">
        <v>5991.0005526000004</v>
      </c>
      <c r="AD57" s="1">
        <v>5821.0000359000005</v>
      </c>
      <c r="AE57" s="1">
        <v>7084</v>
      </c>
      <c r="AF57" s="1">
        <v>6385.0004680000002</v>
      </c>
      <c r="AG57" s="1">
        <v>6056.9999335999992</v>
      </c>
      <c r="AH57" s="1">
        <f t="shared" si="0"/>
        <v>38906</v>
      </c>
    </row>
    <row r="58" spans="1:34" x14ac:dyDescent="0.25">
      <c r="A58" t="s">
        <v>136</v>
      </c>
      <c r="B58" t="s">
        <v>137</v>
      </c>
      <c r="C58" t="s">
        <v>133</v>
      </c>
      <c r="D58" s="1">
        <v>7236</v>
      </c>
      <c r="E58" s="1">
        <v>6837.5040000000017</v>
      </c>
      <c r="F58" s="1">
        <v>5918.6919999999964</v>
      </c>
      <c r="G58" s="1">
        <v>7375</v>
      </c>
      <c r="H58" s="1">
        <v>6961.7909999999983</v>
      </c>
      <c r="I58" s="1">
        <v>6227.8259999999964</v>
      </c>
      <c r="J58" s="1">
        <v>7047</v>
      </c>
      <c r="K58" s="1">
        <v>6535.7690000000002</v>
      </c>
      <c r="L58" s="1">
        <v>5770.5039999999972</v>
      </c>
      <c r="M58" s="1">
        <v>7026</v>
      </c>
      <c r="N58" s="1">
        <v>6358.8140000000021</v>
      </c>
      <c r="O58" s="1">
        <v>5676.8960000000034</v>
      </c>
      <c r="P58" s="1">
        <v>6728</v>
      </c>
      <c r="Q58" s="1">
        <v>5927.9997592000009</v>
      </c>
      <c r="R58" s="1">
        <v>5122.9999416000001</v>
      </c>
      <c r="S58" s="1">
        <v>7553</v>
      </c>
      <c r="T58" s="1">
        <v>6659.9997463999998</v>
      </c>
      <c r="U58" s="1">
        <v>5545.0002062000003</v>
      </c>
      <c r="V58" s="2">
        <v>7329</v>
      </c>
      <c r="W58" s="1">
        <v>6660.0000852000003</v>
      </c>
      <c r="X58" s="1">
        <v>5813.0000144999995</v>
      </c>
      <c r="Y58" s="1">
        <v>7403</v>
      </c>
      <c r="Z58" s="1">
        <v>6719.0005552999992</v>
      </c>
      <c r="AA58" s="1">
        <v>6265.9998808000009</v>
      </c>
      <c r="AB58" s="1">
        <v>7354</v>
      </c>
      <c r="AC58" s="1">
        <v>6652.9998058000001</v>
      </c>
      <c r="AD58" s="1">
        <v>6110.9997101999998</v>
      </c>
      <c r="AE58" s="1">
        <v>7842</v>
      </c>
      <c r="AF58" s="1">
        <v>7164.0002849999992</v>
      </c>
      <c r="AG58" s="1">
        <v>6638.9995583999998</v>
      </c>
      <c r="AH58" s="1">
        <f t="shared" si="0"/>
        <v>50294</v>
      </c>
    </row>
    <row r="59" spans="1:34" x14ac:dyDescent="0.25">
      <c r="A59" t="s">
        <v>138</v>
      </c>
      <c r="B59" t="s">
        <v>139</v>
      </c>
      <c r="C59" t="s">
        <v>133</v>
      </c>
      <c r="D59" s="1">
        <v>2441</v>
      </c>
      <c r="E59" s="1">
        <v>2209.2969999999991</v>
      </c>
      <c r="F59" s="1">
        <v>1990.7080000000005</v>
      </c>
      <c r="G59" s="1">
        <v>2434</v>
      </c>
      <c r="H59" s="1">
        <v>2186.8390000000013</v>
      </c>
      <c r="I59" s="1">
        <v>1895.979</v>
      </c>
      <c r="J59" s="1">
        <v>2355</v>
      </c>
      <c r="K59" s="1">
        <v>2093.3370000000009</v>
      </c>
      <c r="L59" s="1">
        <v>1725.1680000000003</v>
      </c>
      <c r="M59" s="1">
        <v>2222</v>
      </c>
      <c r="N59" s="1">
        <v>1993.2639999999999</v>
      </c>
      <c r="O59" s="1">
        <v>1736.4719999999988</v>
      </c>
      <c r="P59" s="1">
        <v>2221</v>
      </c>
      <c r="Q59" s="1">
        <v>1988.9998924999998</v>
      </c>
      <c r="R59" s="1">
        <v>1687.0000837999999</v>
      </c>
      <c r="S59" s="1">
        <v>2266</v>
      </c>
      <c r="T59" s="1">
        <v>1987.0001096000001</v>
      </c>
      <c r="U59" s="1">
        <v>1621.9998542000001</v>
      </c>
      <c r="V59" s="2">
        <v>2473</v>
      </c>
      <c r="W59" s="1">
        <v>2219.0001483999999</v>
      </c>
      <c r="X59" s="1">
        <v>1940.9998318</v>
      </c>
      <c r="Y59" s="1">
        <v>2229</v>
      </c>
      <c r="Z59" s="1">
        <v>2017.0000328999997</v>
      </c>
      <c r="AA59" s="1">
        <v>1837.999965</v>
      </c>
      <c r="AB59" s="1">
        <v>2304</v>
      </c>
      <c r="AC59" s="1">
        <v>2044.0000512000001</v>
      </c>
      <c r="AD59" s="1">
        <v>1856.0001024000001</v>
      </c>
      <c r="AE59" s="1">
        <v>2353</v>
      </c>
      <c r="AF59" s="1">
        <v>2173.9999957</v>
      </c>
      <c r="AG59" s="1">
        <v>2002.9999561</v>
      </c>
      <c r="AH59" s="1">
        <f t="shared" si="0"/>
        <v>16412</v>
      </c>
    </row>
    <row r="60" spans="1:34" x14ac:dyDescent="0.25">
      <c r="A60" t="s">
        <v>140</v>
      </c>
      <c r="B60" t="s">
        <v>141</v>
      </c>
      <c r="C60" t="s">
        <v>133</v>
      </c>
      <c r="D60" s="1">
        <v>6546</v>
      </c>
      <c r="E60" s="1">
        <v>5959.1190000000015</v>
      </c>
      <c r="F60" s="1">
        <v>5298.2459999999983</v>
      </c>
      <c r="G60" s="1">
        <v>6555</v>
      </c>
      <c r="H60" s="1">
        <v>5906.6079999999993</v>
      </c>
      <c r="I60" s="1">
        <v>4908.2199999999984</v>
      </c>
      <c r="J60" s="1">
        <v>6429</v>
      </c>
      <c r="K60" s="1">
        <v>5729.7429999999986</v>
      </c>
      <c r="L60" s="1">
        <v>4743.3670000000029</v>
      </c>
      <c r="M60" s="1">
        <v>6182</v>
      </c>
      <c r="N60" s="1">
        <v>5350.2000000000007</v>
      </c>
      <c r="O60" s="1">
        <v>4809.2620000000006</v>
      </c>
      <c r="P60" s="1">
        <v>3773</v>
      </c>
      <c r="Q60" s="1">
        <v>3212.0001760000005</v>
      </c>
      <c r="R60" s="1">
        <v>2765.0000378</v>
      </c>
      <c r="S60" s="1">
        <v>6332</v>
      </c>
      <c r="T60" s="1">
        <v>5246.9997692000006</v>
      </c>
      <c r="U60" s="1">
        <v>4498.9999760000001</v>
      </c>
      <c r="V60" s="2">
        <v>6698</v>
      </c>
      <c r="W60" s="1">
        <v>5874.9999949999992</v>
      </c>
      <c r="X60" s="1">
        <v>5360.0001522000002</v>
      </c>
      <c r="Y60" s="1">
        <v>6837</v>
      </c>
      <c r="Z60" s="1">
        <v>6088.0004966999995</v>
      </c>
      <c r="AA60" s="1">
        <v>5665.9996620000002</v>
      </c>
      <c r="AB60" s="1">
        <v>6879</v>
      </c>
      <c r="AC60" s="1">
        <v>6157.0001090999995</v>
      </c>
      <c r="AD60" s="1">
        <v>5819.9999628000005</v>
      </c>
      <c r="AE60" s="1">
        <v>6776</v>
      </c>
      <c r="AF60" s="1">
        <v>6274.0000399999999</v>
      </c>
      <c r="AG60" s="1">
        <v>5926.9997248</v>
      </c>
      <c r="AH60" s="1">
        <f t="shared" si="0"/>
        <v>42515</v>
      </c>
    </row>
    <row r="61" spans="1:34" s="4" customFormat="1" x14ac:dyDescent="0.25">
      <c r="A61" s="4" t="s">
        <v>443</v>
      </c>
      <c r="B61" s="4" t="s">
        <v>433</v>
      </c>
      <c r="D61" s="5">
        <f>SUM(D56:D60)</f>
        <v>24623</v>
      </c>
      <c r="E61" s="5">
        <f t="shared" ref="E61:AG61" si="10">SUM(E56:E60)</f>
        <v>22710.334000000006</v>
      </c>
      <c r="F61" s="5">
        <f t="shared" si="10"/>
        <v>20063.789999999997</v>
      </c>
      <c r="G61" s="5">
        <f t="shared" si="10"/>
        <v>23952</v>
      </c>
      <c r="H61" s="5">
        <f t="shared" si="10"/>
        <v>21986.879999999997</v>
      </c>
      <c r="I61" s="5">
        <f t="shared" si="10"/>
        <v>19266.534999999993</v>
      </c>
      <c r="J61" s="5">
        <f t="shared" si="10"/>
        <v>22988</v>
      </c>
      <c r="K61" s="5">
        <f t="shared" si="10"/>
        <v>20772.544999999998</v>
      </c>
      <c r="L61" s="5">
        <f t="shared" si="10"/>
        <v>18019.564000000002</v>
      </c>
      <c r="M61" s="5">
        <f t="shared" si="10"/>
        <v>22418</v>
      </c>
      <c r="N61" s="5">
        <f t="shared" si="10"/>
        <v>19807.258000000002</v>
      </c>
      <c r="O61" s="5">
        <f t="shared" si="10"/>
        <v>17961.580000000002</v>
      </c>
      <c r="P61" s="5">
        <f t="shared" si="10"/>
        <v>21044</v>
      </c>
      <c r="Q61" s="5">
        <f t="shared" si="10"/>
        <v>18149.000041600004</v>
      </c>
      <c r="R61" s="5">
        <f t="shared" si="10"/>
        <v>16172.999827099999</v>
      </c>
      <c r="S61" s="5">
        <f t="shared" si="10"/>
        <v>24574</v>
      </c>
      <c r="T61" s="5">
        <f t="shared" si="10"/>
        <v>21103.999421500001</v>
      </c>
      <c r="U61" s="5">
        <f t="shared" si="10"/>
        <v>18280.9998639</v>
      </c>
      <c r="V61" s="14">
        <f t="shared" si="10"/>
        <v>25524</v>
      </c>
      <c r="W61" s="5">
        <f t="shared" si="10"/>
        <v>22590.676100699999</v>
      </c>
      <c r="X61" s="5">
        <f t="shared" si="10"/>
        <v>20376.335158900001</v>
      </c>
      <c r="Y61" s="5">
        <f t="shared" si="10"/>
        <v>25400</v>
      </c>
      <c r="Z61" s="5">
        <f t="shared" si="10"/>
        <v>22728.001126499996</v>
      </c>
      <c r="AA61" s="5">
        <f t="shared" si="10"/>
        <v>21234.999729700001</v>
      </c>
      <c r="AB61" s="5">
        <f t="shared" si="10"/>
        <v>25726</v>
      </c>
      <c r="AC61" s="5">
        <f t="shared" si="10"/>
        <v>23007.000358099998</v>
      </c>
      <c r="AD61" s="5">
        <f t="shared" si="10"/>
        <v>21549.999931899998</v>
      </c>
      <c r="AE61" s="5">
        <f t="shared" si="10"/>
        <v>26770</v>
      </c>
      <c r="AF61" s="5">
        <f t="shared" si="10"/>
        <v>24501.000762699998</v>
      </c>
      <c r="AG61" s="5">
        <f t="shared" si="10"/>
        <v>22959.999150399999</v>
      </c>
      <c r="AH61" s="1">
        <f t="shared" si="0"/>
        <v>165123</v>
      </c>
    </row>
    <row r="62" spans="1:34" x14ac:dyDescent="0.25">
      <c r="A62" t="s">
        <v>142</v>
      </c>
      <c r="B62" t="s">
        <v>143</v>
      </c>
      <c r="C62" t="s">
        <v>144</v>
      </c>
      <c r="D62" s="1">
        <v>4059</v>
      </c>
      <c r="E62" s="1">
        <v>3718.6279999999983</v>
      </c>
      <c r="F62" s="1">
        <v>3246.6039999999989</v>
      </c>
      <c r="G62" s="1">
        <v>3867</v>
      </c>
      <c r="H62" s="1">
        <v>3503.6759999999995</v>
      </c>
      <c r="I62" s="1">
        <v>2996.8350000000005</v>
      </c>
      <c r="J62" s="1">
        <v>3811</v>
      </c>
      <c r="K62" s="1">
        <v>3329.5830000000001</v>
      </c>
      <c r="L62" s="1">
        <v>2801.2099999999987</v>
      </c>
      <c r="M62" s="1">
        <v>3641</v>
      </c>
      <c r="N62" s="1">
        <v>3030.6540000000005</v>
      </c>
      <c r="O62" s="1">
        <v>2556.9499999999989</v>
      </c>
      <c r="P62" s="1">
        <v>3726</v>
      </c>
      <c r="Q62" s="1">
        <v>3110.9998535999998</v>
      </c>
      <c r="R62" s="1">
        <v>2719.0000620000001</v>
      </c>
      <c r="S62" s="1">
        <v>3669</v>
      </c>
      <c r="T62" s="1">
        <v>3100.0001061000003</v>
      </c>
      <c r="U62" s="1">
        <v>2807.9998059</v>
      </c>
      <c r="V62" s="2">
        <v>3753</v>
      </c>
      <c r="W62" s="1">
        <v>3254.9997933</v>
      </c>
      <c r="X62" s="1">
        <v>2954.0001861000001</v>
      </c>
      <c r="Y62" s="1">
        <v>3768</v>
      </c>
      <c r="Z62" s="1">
        <v>3367.0000199999995</v>
      </c>
      <c r="AA62" s="1">
        <v>3159.0000144000001</v>
      </c>
      <c r="AB62" s="1">
        <v>3776</v>
      </c>
      <c r="AC62" s="1">
        <v>3415.0000512000001</v>
      </c>
      <c r="AD62" s="1">
        <v>3263.9996991999997</v>
      </c>
      <c r="AE62" s="1">
        <v>4040</v>
      </c>
      <c r="AF62" s="1">
        <v>3722.0002879999997</v>
      </c>
      <c r="AG62" s="1">
        <v>3539.0000040000004</v>
      </c>
      <c r="AH62" s="1">
        <f t="shared" si="0"/>
        <v>26526</v>
      </c>
    </row>
    <row r="63" spans="1:34" x14ac:dyDescent="0.25">
      <c r="A63" t="s">
        <v>145</v>
      </c>
      <c r="B63" t="s">
        <v>146</v>
      </c>
      <c r="C63" t="s">
        <v>144</v>
      </c>
      <c r="D63" s="1">
        <v>3339</v>
      </c>
      <c r="E63" s="1">
        <v>2888.322999999998</v>
      </c>
      <c r="F63" s="1">
        <v>2601.0619999999999</v>
      </c>
      <c r="G63" s="1">
        <v>3199</v>
      </c>
      <c r="H63" s="1">
        <v>2816.3619999999992</v>
      </c>
      <c r="I63" s="1">
        <v>2532.0319999999992</v>
      </c>
      <c r="J63" s="1">
        <v>3248</v>
      </c>
      <c r="K63" s="1">
        <v>2779.7219999999998</v>
      </c>
      <c r="L63" s="1">
        <v>2408.8689999999992</v>
      </c>
      <c r="M63" s="1">
        <v>3159</v>
      </c>
      <c r="N63" s="1">
        <v>2615.7500000000005</v>
      </c>
      <c r="O63" s="1">
        <v>2294.5010000000007</v>
      </c>
      <c r="P63" s="1">
        <v>3056</v>
      </c>
      <c r="Q63" s="1">
        <v>2678.9999216000001</v>
      </c>
      <c r="R63" s="1">
        <v>2245.9998656000002</v>
      </c>
      <c r="S63" s="1">
        <v>3116</v>
      </c>
      <c r="T63" s="1">
        <v>2596.9999748</v>
      </c>
      <c r="U63" s="1">
        <v>2391.9998928</v>
      </c>
      <c r="V63" s="2">
        <v>3298</v>
      </c>
      <c r="W63" s="1">
        <v>2912.0001012000002</v>
      </c>
      <c r="X63" s="1">
        <v>2646.0002410000002</v>
      </c>
      <c r="Y63" s="1">
        <v>3250</v>
      </c>
      <c r="Z63" s="1">
        <v>2867.999875</v>
      </c>
      <c r="AA63" s="1">
        <v>2688.9999499999999</v>
      </c>
      <c r="AB63" s="1">
        <v>3441</v>
      </c>
      <c r="AC63" s="1">
        <v>3056.9998845</v>
      </c>
      <c r="AD63" s="1">
        <v>2935.0002617999999</v>
      </c>
      <c r="AE63" s="1">
        <v>3603</v>
      </c>
      <c r="AF63" s="1">
        <v>3267.9999057</v>
      </c>
      <c r="AG63" s="1">
        <v>3110.0000688</v>
      </c>
      <c r="AH63" s="1">
        <f t="shared" si="0"/>
        <v>22415</v>
      </c>
    </row>
    <row r="64" spans="1:34" x14ac:dyDescent="0.25">
      <c r="A64" t="s">
        <v>147</v>
      </c>
      <c r="B64" t="s">
        <v>148</v>
      </c>
      <c r="C64" t="s">
        <v>144</v>
      </c>
      <c r="D64" s="1">
        <v>3474</v>
      </c>
      <c r="E64" s="1">
        <v>2927.226000000001</v>
      </c>
      <c r="F64" s="1">
        <v>2457.8280000000013</v>
      </c>
      <c r="G64" s="1">
        <v>3205</v>
      </c>
      <c r="H64" s="1">
        <v>2693.2090000000012</v>
      </c>
      <c r="I64" s="1">
        <v>2404.6430000000005</v>
      </c>
      <c r="J64" s="1">
        <v>3187</v>
      </c>
      <c r="K64" s="1">
        <v>2659.0199999999986</v>
      </c>
      <c r="L64" s="1">
        <v>2400.3139999999985</v>
      </c>
      <c r="M64" s="1">
        <v>3306</v>
      </c>
      <c r="N64" s="1">
        <v>2593.7729999999997</v>
      </c>
      <c r="O64" s="1">
        <v>2449.9680000000008</v>
      </c>
      <c r="P64" s="1">
        <v>3119</v>
      </c>
      <c r="Q64" s="1">
        <v>2569.9998580000001</v>
      </c>
      <c r="R64" s="1">
        <v>2356.9999170999999</v>
      </c>
      <c r="S64" s="1">
        <v>3222</v>
      </c>
      <c r="T64" s="1">
        <v>2679.0002064</v>
      </c>
      <c r="U64" s="1">
        <v>2395.0002383999999</v>
      </c>
      <c r="V64" s="2">
        <v>3325</v>
      </c>
      <c r="W64" s="1">
        <v>2810.9998874999997</v>
      </c>
      <c r="X64" s="1">
        <v>2539.0002575000003</v>
      </c>
      <c r="Y64" s="1">
        <v>3442</v>
      </c>
      <c r="Z64" s="1">
        <v>3020.0001297999997</v>
      </c>
      <c r="AA64" s="1">
        <v>2767.9999512000004</v>
      </c>
      <c r="AB64" s="1">
        <v>3436</v>
      </c>
      <c r="AC64" s="1">
        <v>3059.9998943999999</v>
      </c>
      <c r="AD64" s="1">
        <v>2859.0000792000001</v>
      </c>
      <c r="AE64" s="1">
        <v>3518</v>
      </c>
      <c r="AF64" s="1">
        <v>3235.0001187999997</v>
      </c>
      <c r="AG64" s="1">
        <v>3065.9999722000002</v>
      </c>
      <c r="AH64" s="1">
        <f t="shared" si="0"/>
        <v>22838</v>
      </c>
    </row>
    <row r="65" spans="1:34" x14ac:dyDescent="0.25">
      <c r="A65" t="s">
        <v>149</v>
      </c>
      <c r="B65" t="s">
        <v>150</v>
      </c>
      <c r="C65" t="s">
        <v>144</v>
      </c>
      <c r="D65" s="1">
        <v>4022</v>
      </c>
      <c r="E65" s="1">
        <v>3768.5840000000003</v>
      </c>
      <c r="F65" s="1">
        <v>3438.7540000000017</v>
      </c>
      <c r="G65" s="1">
        <v>4298</v>
      </c>
      <c r="H65" s="1">
        <v>3960.0560000000005</v>
      </c>
      <c r="I65" s="1">
        <v>3841.5939999999991</v>
      </c>
      <c r="J65" s="1">
        <v>4147</v>
      </c>
      <c r="K65" s="1">
        <v>3702.2259999999978</v>
      </c>
      <c r="L65" s="1">
        <v>3662.4049999999988</v>
      </c>
      <c r="M65" s="1">
        <v>4292</v>
      </c>
      <c r="N65" s="1">
        <v>3698.5989999999988</v>
      </c>
      <c r="O65" s="1">
        <v>3433.3500000000022</v>
      </c>
      <c r="P65" s="1">
        <v>4117</v>
      </c>
      <c r="Q65" s="1">
        <v>3417.9996836999994</v>
      </c>
      <c r="R65" s="1">
        <v>3267.000063</v>
      </c>
      <c r="S65" s="1">
        <v>3776</v>
      </c>
      <c r="T65" s="1">
        <v>3167.0003008000003</v>
      </c>
      <c r="U65" s="1">
        <v>2968.9996991999997</v>
      </c>
      <c r="V65" s="2">
        <v>3870</v>
      </c>
      <c r="W65" s="1">
        <v>3361.9998059999998</v>
      </c>
      <c r="X65" s="1">
        <v>3222.999855</v>
      </c>
      <c r="Y65" s="1">
        <v>4283</v>
      </c>
      <c r="Z65" s="1">
        <v>3799.0000133000003</v>
      </c>
      <c r="AA65" s="1">
        <v>3661.0000401000002</v>
      </c>
      <c r="AB65" s="1">
        <v>4299</v>
      </c>
      <c r="AC65" s="1">
        <v>3829.9997351999996</v>
      </c>
      <c r="AD65" s="1">
        <v>3671.9998778999998</v>
      </c>
      <c r="AE65" s="1">
        <v>4218</v>
      </c>
      <c r="AF65" s="1">
        <v>3768.0001391999999</v>
      </c>
      <c r="AG65" s="1">
        <v>3630.9999209999996</v>
      </c>
      <c r="AH65" s="1">
        <f t="shared" si="0"/>
        <v>28522</v>
      </c>
    </row>
    <row r="66" spans="1:34" x14ac:dyDescent="0.25">
      <c r="A66" t="s">
        <v>151</v>
      </c>
      <c r="B66" t="s">
        <v>152</v>
      </c>
      <c r="C66" t="s">
        <v>144</v>
      </c>
      <c r="D66" s="1">
        <v>4112</v>
      </c>
      <c r="E66" s="1">
        <v>3802.6680000000006</v>
      </c>
      <c r="F66" s="1">
        <v>3212.8380000000011</v>
      </c>
      <c r="G66" s="1">
        <v>5056</v>
      </c>
      <c r="H66" s="1">
        <v>4570.1279999999988</v>
      </c>
      <c r="I66" s="1">
        <v>3859.1049999999982</v>
      </c>
      <c r="J66" s="1">
        <v>4835</v>
      </c>
      <c r="K66" s="1">
        <v>4169.5280000000021</v>
      </c>
      <c r="L66" s="1">
        <v>3418.8900000000012</v>
      </c>
      <c r="M66" s="1">
        <v>4711</v>
      </c>
      <c r="N66" s="1">
        <v>3977.8540000000007</v>
      </c>
      <c r="O66" s="1">
        <v>3253.1569999999992</v>
      </c>
      <c r="P66" s="1">
        <v>4915</v>
      </c>
      <c r="Q66" s="1">
        <v>4018.0002125000005</v>
      </c>
      <c r="R66" s="1">
        <v>3455.9999439999997</v>
      </c>
      <c r="S66" s="1">
        <v>4912</v>
      </c>
      <c r="T66" s="1">
        <v>4154.0002992</v>
      </c>
      <c r="U66" s="1">
        <v>3594.9999631999999</v>
      </c>
      <c r="V66" s="2">
        <v>5255</v>
      </c>
      <c r="W66" s="1">
        <v>4543.9995509999999</v>
      </c>
      <c r="X66" s="1">
        <v>4033.0001980000002</v>
      </c>
      <c r="Y66" s="1">
        <v>5204</v>
      </c>
      <c r="Z66" s="1">
        <v>4709.0002035999996</v>
      </c>
      <c r="AA66" s="1">
        <v>4322.0000600000003</v>
      </c>
      <c r="AB66" s="1">
        <v>5336</v>
      </c>
      <c r="AC66" s="1">
        <v>4859.0000192000007</v>
      </c>
      <c r="AD66" s="1">
        <v>4615.0002136000003</v>
      </c>
      <c r="AE66" s="1">
        <v>5510</v>
      </c>
      <c r="AF66" s="1">
        <v>5071.9996309999997</v>
      </c>
      <c r="AG66" s="1">
        <v>4788.9999699999998</v>
      </c>
      <c r="AH66" s="1">
        <f t="shared" si="0"/>
        <v>33796</v>
      </c>
    </row>
    <row r="67" spans="1:34" s="4" customFormat="1" x14ac:dyDescent="0.25">
      <c r="A67" s="4" t="s">
        <v>444</v>
      </c>
      <c r="B67" s="4" t="s">
        <v>433</v>
      </c>
      <c r="D67" s="5">
        <f>SUM(D62:D66)</f>
        <v>19006</v>
      </c>
      <c r="E67" s="5">
        <f t="shared" ref="E67:AG67" si="11">SUM(E62:E66)</f>
        <v>17105.429</v>
      </c>
      <c r="F67" s="5">
        <f t="shared" si="11"/>
        <v>14957.086000000005</v>
      </c>
      <c r="G67" s="5">
        <f t="shared" si="11"/>
        <v>19625</v>
      </c>
      <c r="H67" s="5">
        <f t="shared" si="11"/>
        <v>17543.430999999997</v>
      </c>
      <c r="I67" s="5">
        <f t="shared" si="11"/>
        <v>15634.208999999997</v>
      </c>
      <c r="J67" s="5">
        <f t="shared" si="11"/>
        <v>19228</v>
      </c>
      <c r="K67" s="5">
        <f t="shared" si="11"/>
        <v>16640.078999999998</v>
      </c>
      <c r="L67" s="5">
        <f t="shared" si="11"/>
        <v>14691.687999999996</v>
      </c>
      <c r="M67" s="5">
        <f t="shared" si="11"/>
        <v>19109</v>
      </c>
      <c r="N67" s="5">
        <f t="shared" si="11"/>
        <v>15916.63</v>
      </c>
      <c r="O67" s="5">
        <f t="shared" si="11"/>
        <v>13987.926000000001</v>
      </c>
      <c r="P67" s="5">
        <f t="shared" si="11"/>
        <v>18933</v>
      </c>
      <c r="Q67" s="5">
        <f t="shared" si="11"/>
        <v>15795.999529400002</v>
      </c>
      <c r="R67" s="5">
        <f t="shared" si="11"/>
        <v>14044.999851699999</v>
      </c>
      <c r="S67" s="5">
        <f t="shared" si="11"/>
        <v>18695</v>
      </c>
      <c r="T67" s="5">
        <f t="shared" si="11"/>
        <v>15697.000887300001</v>
      </c>
      <c r="U67" s="5">
        <f t="shared" si="11"/>
        <v>14158.999599499999</v>
      </c>
      <c r="V67" s="14">
        <f t="shared" si="11"/>
        <v>19501</v>
      </c>
      <c r="W67" s="5">
        <f t="shared" si="11"/>
        <v>16883.999139</v>
      </c>
      <c r="X67" s="5">
        <f t="shared" si="11"/>
        <v>15395.000737599999</v>
      </c>
      <c r="Y67" s="5">
        <f t="shared" si="11"/>
        <v>19947</v>
      </c>
      <c r="Z67" s="5">
        <f t="shared" si="11"/>
        <v>17763.0002417</v>
      </c>
      <c r="AA67" s="5">
        <f t="shared" si="11"/>
        <v>16599.000015700003</v>
      </c>
      <c r="AB67" s="5">
        <f t="shared" si="11"/>
        <v>20288</v>
      </c>
      <c r="AC67" s="5">
        <f t="shared" si="11"/>
        <v>18220.999584500001</v>
      </c>
      <c r="AD67" s="5">
        <f t="shared" si="11"/>
        <v>17345.000131699999</v>
      </c>
      <c r="AE67" s="5">
        <f t="shared" si="11"/>
        <v>20889</v>
      </c>
      <c r="AF67" s="5">
        <f t="shared" si="11"/>
        <v>19065.0000827</v>
      </c>
      <c r="AG67" s="5">
        <f t="shared" si="11"/>
        <v>18134.999936</v>
      </c>
      <c r="AH67" s="1">
        <f t="shared" ref="AH67:AH130" si="12">D67+G67+J67+M67+P67+S67+V67</f>
        <v>134097</v>
      </c>
    </row>
    <row r="68" spans="1:34" x14ac:dyDescent="0.25">
      <c r="A68" t="s">
        <v>153</v>
      </c>
      <c r="B68" t="s">
        <v>154</v>
      </c>
      <c r="C68" t="s">
        <v>155</v>
      </c>
      <c r="D68" s="1">
        <v>2609</v>
      </c>
      <c r="E68" s="1">
        <v>2439.415</v>
      </c>
      <c r="F68" s="1">
        <v>2089.8090000000002</v>
      </c>
      <c r="G68" s="1">
        <v>2839</v>
      </c>
      <c r="H68" s="1">
        <v>2620.3969999999999</v>
      </c>
      <c r="I68" s="1">
        <v>2191.7080000000001</v>
      </c>
      <c r="J68" s="1">
        <v>2406</v>
      </c>
      <c r="K68" s="1">
        <v>2208.7080000000001</v>
      </c>
      <c r="L68" s="1">
        <v>1900.74</v>
      </c>
      <c r="M68" s="1">
        <v>2458</v>
      </c>
      <c r="N68" s="1">
        <v>2197.4520000000002</v>
      </c>
      <c r="O68" s="1">
        <v>1855.79</v>
      </c>
      <c r="P68" s="1">
        <v>2494</v>
      </c>
      <c r="Q68" s="1">
        <v>2216.000055</v>
      </c>
      <c r="R68" s="1">
        <v>1911.0000660000003</v>
      </c>
      <c r="S68" s="1">
        <v>2555</v>
      </c>
      <c r="T68" s="1">
        <v>2326.9999760000001</v>
      </c>
      <c r="U68" s="1">
        <v>1993.9999274999998</v>
      </c>
      <c r="V68" s="2">
        <v>2634</v>
      </c>
      <c r="W68" s="1">
        <v>2438.0001090000001</v>
      </c>
      <c r="X68" s="1">
        <v>2098.9998311999998</v>
      </c>
      <c r="Y68" s="1">
        <v>2680</v>
      </c>
      <c r="Z68" s="1">
        <v>2517.0002559999998</v>
      </c>
      <c r="AA68" s="1">
        <v>2453.9998880000003</v>
      </c>
      <c r="AB68" s="1">
        <v>2859</v>
      </c>
      <c r="AC68" s="1">
        <v>2783.0000606999997</v>
      </c>
      <c r="AD68" s="1">
        <v>2718.0001238999998</v>
      </c>
      <c r="AE68" s="1">
        <v>3038</v>
      </c>
      <c r="AF68" s="1">
        <v>2955.0000172</v>
      </c>
      <c r="AG68" s="1">
        <v>2894.0000152000002</v>
      </c>
      <c r="AH68" s="1">
        <f t="shared" si="12"/>
        <v>17995</v>
      </c>
    </row>
    <row r="69" spans="1:34" x14ac:dyDescent="0.25">
      <c r="A69" t="s">
        <v>156</v>
      </c>
      <c r="B69" t="s">
        <v>157</v>
      </c>
      <c r="C69" t="s">
        <v>155</v>
      </c>
      <c r="D69" s="1">
        <v>3318</v>
      </c>
      <c r="E69" s="1">
        <v>3155.4179999999997</v>
      </c>
      <c r="F69" s="1">
        <v>2531.634</v>
      </c>
      <c r="G69" s="1">
        <v>2776</v>
      </c>
      <c r="H69" s="1">
        <v>2637.2</v>
      </c>
      <c r="I69" s="1">
        <v>2181.9360000000001</v>
      </c>
      <c r="J69" s="1">
        <v>2960</v>
      </c>
      <c r="K69" s="1">
        <v>2785.3599999999997</v>
      </c>
      <c r="L69" s="1">
        <v>2335.44</v>
      </c>
      <c r="M69" s="1">
        <v>2751</v>
      </c>
      <c r="N69" s="1">
        <v>2558.4300000000003</v>
      </c>
      <c r="O69" s="1">
        <v>2195.2980000000002</v>
      </c>
      <c r="P69" s="1">
        <v>2720</v>
      </c>
      <c r="Q69" s="1">
        <v>2558.0000640000003</v>
      </c>
      <c r="R69" s="1">
        <v>2259.0002559999998</v>
      </c>
      <c r="S69" s="1">
        <v>2840</v>
      </c>
      <c r="T69" s="1">
        <v>2687.0001119999997</v>
      </c>
      <c r="U69" s="1">
        <v>2366.9999880000005</v>
      </c>
      <c r="V69" s="2">
        <v>3099</v>
      </c>
      <c r="W69" s="1">
        <v>2944.0001060999998</v>
      </c>
      <c r="X69" s="1">
        <v>2605.9999235999999</v>
      </c>
      <c r="Y69" s="1">
        <v>3087</v>
      </c>
      <c r="Z69" s="1">
        <v>2981.0001374999997</v>
      </c>
      <c r="AA69" s="1">
        <v>2711.9998836</v>
      </c>
      <c r="AB69" s="1">
        <v>3127</v>
      </c>
      <c r="AC69" s="1">
        <v>3005.0000949999999</v>
      </c>
      <c r="AD69" s="1">
        <v>2687.0001427000002</v>
      </c>
      <c r="AE69" s="1">
        <v>3345</v>
      </c>
      <c r="AF69" s="1">
        <v>3225.9999524999998</v>
      </c>
      <c r="AG69" s="1">
        <v>2982.0002654999994</v>
      </c>
      <c r="AH69" s="1">
        <f t="shared" si="12"/>
        <v>20464</v>
      </c>
    </row>
    <row r="70" spans="1:34" x14ac:dyDescent="0.25">
      <c r="A70" t="s">
        <v>158</v>
      </c>
      <c r="B70" t="s">
        <v>159</v>
      </c>
      <c r="C70" t="s">
        <v>155</v>
      </c>
      <c r="D70" s="1">
        <v>3594</v>
      </c>
      <c r="E70" s="1">
        <v>3378.3599999999997</v>
      </c>
      <c r="F70" s="1">
        <v>3000.99</v>
      </c>
      <c r="G70" s="1">
        <v>3622</v>
      </c>
      <c r="H70" s="1">
        <v>3382.9480000000003</v>
      </c>
      <c r="I70" s="1">
        <v>3060.5899999999997</v>
      </c>
      <c r="J70" s="1">
        <v>3642</v>
      </c>
      <c r="K70" s="1">
        <v>3368.8500000000004</v>
      </c>
      <c r="L70" s="1">
        <v>3062.922</v>
      </c>
      <c r="M70" s="1">
        <v>3555</v>
      </c>
      <c r="N70" s="1">
        <v>3217.2750000000001</v>
      </c>
      <c r="O70" s="1">
        <v>2932.875</v>
      </c>
      <c r="P70" s="1">
        <v>3451</v>
      </c>
      <c r="Q70" s="1">
        <v>3086.0001536000004</v>
      </c>
      <c r="R70" s="1">
        <v>2838.0002503999999</v>
      </c>
      <c r="S70" s="1">
        <v>3523</v>
      </c>
      <c r="T70" s="1">
        <v>3222.0001644999998</v>
      </c>
      <c r="U70" s="1">
        <v>2908.9999340999998</v>
      </c>
      <c r="V70" s="2">
        <v>3499</v>
      </c>
      <c r="W70" s="1">
        <v>3238.0001426999997</v>
      </c>
      <c r="X70" s="1">
        <v>2928.9999536999999</v>
      </c>
      <c r="Y70" s="1">
        <v>3671</v>
      </c>
      <c r="Z70" s="1">
        <v>3445.0000243999998</v>
      </c>
      <c r="AA70" s="1">
        <v>3109.9999825999998</v>
      </c>
      <c r="AB70" s="8">
        <v>3708</v>
      </c>
      <c r="AC70" s="9">
        <v>3490</v>
      </c>
      <c r="AD70" s="10">
        <v>3250</v>
      </c>
      <c r="AE70" s="1">
        <v>3679</v>
      </c>
      <c r="AF70" s="1">
        <v>3520.9998264999999</v>
      </c>
      <c r="AG70" s="1">
        <v>3314.9997399999997</v>
      </c>
      <c r="AH70" s="1">
        <f t="shared" si="12"/>
        <v>24886</v>
      </c>
    </row>
    <row r="71" spans="1:34" x14ac:dyDescent="0.25">
      <c r="A71" t="s">
        <v>160</v>
      </c>
      <c r="B71" t="s">
        <v>161</v>
      </c>
      <c r="C71" t="s">
        <v>155</v>
      </c>
      <c r="D71" s="1">
        <v>3443</v>
      </c>
      <c r="E71" s="1">
        <v>3288.0650000000001</v>
      </c>
      <c r="F71" s="1">
        <v>2833.5889999999999</v>
      </c>
      <c r="G71" s="1">
        <v>3394</v>
      </c>
      <c r="H71" s="1">
        <v>3234.482</v>
      </c>
      <c r="I71" s="1">
        <v>2840.7779999999998</v>
      </c>
      <c r="J71" s="1">
        <v>3352</v>
      </c>
      <c r="K71" s="1">
        <v>3144.1759999999999</v>
      </c>
      <c r="L71" s="1">
        <v>2772.1039999999998</v>
      </c>
      <c r="M71" s="1">
        <v>3197</v>
      </c>
      <c r="N71" s="1">
        <v>2963.6190000000001</v>
      </c>
      <c r="O71" s="1">
        <v>2637.5249999999996</v>
      </c>
      <c r="P71" s="1">
        <v>3322</v>
      </c>
      <c r="Q71" s="1">
        <v>3045.9999349999998</v>
      </c>
      <c r="R71" s="1">
        <v>2767.0001040000002</v>
      </c>
      <c r="S71" s="1">
        <v>3270</v>
      </c>
      <c r="T71" s="1">
        <v>3090.9998729999998</v>
      </c>
      <c r="U71" s="1">
        <v>2770.9999619999999</v>
      </c>
      <c r="V71" s="2">
        <v>3554</v>
      </c>
      <c r="W71" s="1">
        <v>3367.9999883999999</v>
      </c>
      <c r="X71" s="1">
        <v>3060.9997819999999</v>
      </c>
      <c r="Y71" s="1">
        <v>3628</v>
      </c>
      <c r="Z71" s="1">
        <v>3420.9997436000003</v>
      </c>
      <c r="AA71" s="1">
        <v>3186.0000344</v>
      </c>
      <c r="AB71" s="1">
        <v>3813</v>
      </c>
      <c r="AC71" s="1">
        <v>3643.9998326999998</v>
      </c>
      <c r="AD71" s="1">
        <v>3425.9999462999999</v>
      </c>
      <c r="AE71" s="1">
        <v>3823</v>
      </c>
      <c r="AF71" s="1">
        <v>3666.9998089000001</v>
      </c>
      <c r="AG71" s="1">
        <v>3457.0001250999999</v>
      </c>
      <c r="AH71" s="1">
        <f t="shared" si="12"/>
        <v>23532</v>
      </c>
    </row>
    <row r="72" spans="1:34" x14ac:dyDescent="0.25">
      <c r="A72" t="s">
        <v>162</v>
      </c>
      <c r="B72" t="s">
        <v>163</v>
      </c>
      <c r="C72" t="s">
        <v>155</v>
      </c>
      <c r="D72" s="1">
        <v>3008</v>
      </c>
      <c r="E72" s="1">
        <v>2875.6479999999997</v>
      </c>
      <c r="F72" s="1">
        <v>2478.5919999999996</v>
      </c>
      <c r="G72" s="1">
        <v>3095</v>
      </c>
      <c r="H72" s="1">
        <v>2952.6299999999997</v>
      </c>
      <c r="I72" s="1">
        <v>2494.5700000000002</v>
      </c>
      <c r="J72" s="1">
        <v>3049</v>
      </c>
      <c r="K72" s="1">
        <v>2881.3049999999998</v>
      </c>
      <c r="L72" s="1">
        <v>2451.3960000000002</v>
      </c>
      <c r="M72" s="1">
        <v>3014</v>
      </c>
      <c r="N72" s="1">
        <v>2821.1040000000003</v>
      </c>
      <c r="O72" s="1">
        <v>2399.1440000000002</v>
      </c>
      <c r="P72" s="1">
        <v>3023</v>
      </c>
      <c r="Q72" s="1">
        <v>2778.0000580999999</v>
      </c>
      <c r="R72" s="1">
        <v>2425.9998220000002</v>
      </c>
      <c r="S72" s="1">
        <v>3018</v>
      </c>
      <c r="T72" s="1">
        <v>2805.9999864000001</v>
      </c>
      <c r="U72" s="1">
        <v>2379.9999306</v>
      </c>
      <c r="V72" s="2">
        <v>2835</v>
      </c>
      <c r="W72" s="1">
        <v>2561.0000850000001</v>
      </c>
      <c r="X72" s="1">
        <v>2414.0002319999999</v>
      </c>
      <c r="Y72" s="1">
        <v>3095</v>
      </c>
      <c r="Z72" s="1">
        <v>3005.0001855</v>
      </c>
      <c r="AA72" s="1">
        <v>2824.9999375000002</v>
      </c>
      <c r="AB72" s="1">
        <v>3014</v>
      </c>
      <c r="AC72" s="1">
        <v>2914.0000009999999</v>
      </c>
      <c r="AD72" s="1">
        <v>2772.9999571999997</v>
      </c>
      <c r="AE72" s="1">
        <v>3071</v>
      </c>
      <c r="AF72" s="1">
        <v>2967.9998884000001</v>
      </c>
      <c r="AG72" s="1">
        <v>2834.0001815000001</v>
      </c>
      <c r="AH72" s="1">
        <f t="shared" si="12"/>
        <v>21042</v>
      </c>
    </row>
    <row r="73" spans="1:34" x14ac:dyDescent="0.25">
      <c r="A73" t="s">
        <v>164</v>
      </c>
      <c r="B73" t="s">
        <v>165</v>
      </c>
      <c r="C73" t="s">
        <v>155</v>
      </c>
      <c r="D73" s="1">
        <v>2291</v>
      </c>
      <c r="E73" s="1">
        <v>2176.4499999999998</v>
      </c>
      <c r="F73" s="1">
        <v>1899.2389999999998</v>
      </c>
      <c r="G73" s="1">
        <v>2232</v>
      </c>
      <c r="H73" s="1">
        <v>2133.7919999999999</v>
      </c>
      <c r="I73" s="1">
        <v>1852.56</v>
      </c>
      <c r="J73" s="1">
        <v>2119</v>
      </c>
      <c r="K73" s="1">
        <v>1996.098</v>
      </c>
      <c r="L73" s="1">
        <v>1714.2710000000002</v>
      </c>
      <c r="M73" s="1">
        <v>2076</v>
      </c>
      <c r="N73" s="1">
        <v>1911.9960000000001</v>
      </c>
      <c r="O73" s="1">
        <v>1667.028</v>
      </c>
      <c r="P73" s="1">
        <v>2176</v>
      </c>
      <c r="Q73" s="1">
        <v>1960.0000128000001</v>
      </c>
      <c r="R73" s="1">
        <v>1731.0001663999999</v>
      </c>
      <c r="S73" s="1">
        <v>2400</v>
      </c>
      <c r="T73" s="1">
        <v>2199</v>
      </c>
      <c r="U73" s="1">
        <v>1940.0001600000003</v>
      </c>
      <c r="V73" s="2">
        <v>2326</v>
      </c>
      <c r="W73" s="1">
        <v>2174.0000868000002</v>
      </c>
      <c r="X73" s="1">
        <v>1958.9999984000001</v>
      </c>
      <c r="Y73" s="1">
        <v>2467</v>
      </c>
      <c r="Z73" s="1">
        <v>2307.9998763999997</v>
      </c>
      <c r="AA73" s="1">
        <v>2107.0000645999999</v>
      </c>
      <c r="AB73" s="1">
        <v>2582</v>
      </c>
      <c r="AC73" s="1">
        <v>2416.0001216000001</v>
      </c>
      <c r="AD73" s="1">
        <v>2128.9999772000001</v>
      </c>
      <c r="AE73" s="1">
        <v>2312</v>
      </c>
      <c r="AF73" s="1">
        <v>2217.0001511999999</v>
      </c>
      <c r="AG73" s="1">
        <v>1990.9998392</v>
      </c>
      <c r="AH73" s="1">
        <f t="shared" si="12"/>
        <v>15620</v>
      </c>
    </row>
    <row r="74" spans="1:34" x14ac:dyDescent="0.25">
      <c r="A74" t="s">
        <v>166</v>
      </c>
      <c r="B74" t="s">
        <v>167</v>
      </c>
      <c r="C74" t="s">
        <v>155</v>
      </c>
      <c r="D74" s="1">
        <v>3014</v>
      </c>
      <c r="E74" s="1">
        <v>2839.1879999999996</v>
      </c>
      <c r="F74" s="1">
        <v>2170.08</v>
      </c>
      <c r="G74" s="1">
        <v>3067</v>
      </c>
      <c r="H74" s="1">
        <v>2916.7169999999996</v>
      </c>
      <c r="I74" s="1">
        <v>2306.384</v>
      </c>
      <c r="J74" s="1">
        <v>2924</v>
      </c>
      <c r="K74" s="1">
        <v>2713.4720000000002</v>
      </c>
      <c r="L74" s="1">
        <v>2073.116</v>
      </c>
      <c r="M74" s="1">
        <v>2778</v>
      </c>
      <c r="N74" s="1">
        <v>2527.98</v>
      </c>
      <c r="O74" s="1">
        <v>2089.056</v>
      </c>
      <c r="P74" s="1">
        <v>2836</v>
      </c>
      <c r="Q74" s="1">
        <v>2578.0000048000002</v>
      </c>
      <c r="R74" s="1">
        <v>2218.0001499999998</v>
      </c>
      <c r="S74" s="1">
        <v>2794</v>
      </c>
      <c r="T74" s="1">
        <v>2527.0000513999998</v>
      </c>
      <c r="U74" s="1">
        <v>2128.0000874000002</v>
      </c>
      <c r="V74" s="2">
        <v>2732</v>
      </c>
      <c r="W74" s="1">
        <v>2590.0002020000002</v>
      </c>
      <c r="X74" s="1">
        <v>2381.0000163999998</v>
      </c>
      <c r="Y74" s="1">
        <v>2718</v>
      </c>
      <c r="Z74" s="1">
        <v>2601.9998370000003</v>
      </c>
      <c r="AA74" s="1">
        <v>2439.0000180000002</v>
      </c>
      <c r="AB74" s="1">
        <v>2809</v>
      </c>
      <c r="AC74" s="1">
        <v>2683.0000577999999</v>
      </c>
      <c r="AD74" s="1">
        <v>2447.9999604999998</v>
      </c>
      <c r="AE74" s="1">
        <v>2797</v>
      </c>
      <c r="AF74" s="1">
        <v>2689.0002780999998</v>
      </c>
      <c r="AG74" s="1">
        <v>2479.0001195999998</v>
      </c>
      <c r="AH74" s="1">
        <f t="shared" si="12"/>
        <v>20145</v>
      </c>
    </row>
    <row r="75" spans="1:34" x14ac:dyDescent="0.25">
      <c r="A75" t="s">
        <v>168</v>
      </c>
      <c r="B75" t="s">
        <v>169</v>
      </c>
      <c r="C75" t="s">
        <v>155</v>
      </c>
      <c r="D75" s="1">
        <v>2765</v>
      </c>
      <c r="E75" s="1">
        <v>2602.8989999999994</v>
      </c>
      <c r="F75" s="1">
        <v>2294.9379999999987</v>
      </c>
      <c r="G75" s="1">
        <v>2662</v>
      </c>
      <c r="H75" s="1">
        <v>2553.4909999999991</v>
      </c>
      <c r="I75" s="1">
        <v>2250.1309999999999</v>
      </c>
      <c r="J75" s="1">
        <v>2653</v>
      </c>
      <c r="K75" s="1">
        <v>2493.0659999999998</v>
      </c>
      <c r="L75" s="1">
        <v>2240.2769999999991</v>
      </c>
      <c r="M75" s="1">
        <v>2543</v>
      </c>
      <c r="N75" s="1">
        <v>2373.2740000000013</v>
      </c>
      <c r="O75" s="1">
        <v>2094.0269999999987</v>
      </c>
      <c r="P75" s="1">
        <v>2546</v>
      </c>
      <c r="Q75" s="1">
        <v>2354.9998437999998</v>
      </c>
      <c r="R75" s="1">
        <v>2034.9999780000001</v>
      </c>
      <c r="S75" s="1">
        <v>2607</v>
      </c>
      <c r="T75" s="1">
        <v>2450.9999877</v>
      </c>
      <c r="U75" s="1">
        <v>2175.0000261</v>
      </c>
      <c r="V75" s="2">
        <v>2577</v>
      </c>
      <c r="W75" s="1">
        <v>2437.0000940999998</v>
      </c>
      <c r="X75" s="1">
        <v>2173.9999782</v>
      </c>
      <c r="Y75" s="1">
        <v>2653</v>
      </c>
      <c r="Z75" s="1">
        <v>2549.0000123</v>
      </c>
      <c r="AA75" s="1">
        <v>2292.9998384999999</v>
      </c>
      <c r="AB75" s="1">
        <v>2825</v>
      </c>
      <c r="AC75" s="1">
        <v>2696.0000474999997</v>
      </c>
      <c r="AD75" s="1">
        <v>2495.9999350000003</v>
      </c>
      <c r="AE75" s="1">
        <v>2793</v>
      </c>
      <c r="AF75" s="1">
        <v>2693.9998805999999</v>
      </c>
      <c r="AG75" s="1">
        <v>2450.0000490000002</v>
      </c>
      <c r="AH75" s="1">
        <f t="shared" si="12"/>
        <v>18353</v>
      </c>
    </row>
    <row r="76" spans="1:34" x14ac:dyDescent="0.25">
      <c r="A76" t="s">
        <v>170</v>
      </c>
      <c r="B76" t="s">
        <v>171</v>
      </c>
      <c r="C76" t="s">
        <v>155</v>
      </c>
      <c r="D76" s="1">
        <v>2675</v>
      </c>
      <c r="E76" s="1">
        <v>2498.7809999999999</v>
      </c>
      <c r="F76" s="1">
        <v>2210.5049999999992</v>
      </c>
      <c r="G76" s="1">
        <v>2584</v>
      </c>
      <c r="H76" s="1">
        <v>2403.1200000000003</v>
      </c>
      <c r="I76" s="1">
        <v>2152.672</v>
      </c>
      <c r="J76" s="1">
        <v>2744</v>
      </c>
      <c r="K76" s="1">
        <v>2507.799</v>
      </c>
      <c r="L76" s="1">
        <v>2292.7169999999987</v>
      </c>
      <c r="M76" s="1">
        <v>2526</v>
      </c>
      <c r="N76" s="1">
        <v>2279.4480000000003</v>
      </c>
      <c r="O76" s="1">
        <v>2072.5179999999987</v>
      </c>
      <c r="P76" s="1">
        <v>2523</v>
      </c>
      <c r="Q76" s="1">
        <v>2254.9998756</v>
      </c>
      <c r="R76" s="1">
        <v>2082.9999011999998</v>
      </c>
      <c r="S76" s="1">
        <v>2644</v>
      </c>
      <c r="T76" s="1">
        <v>2380.0000372</v>
      </c>
      <c r="U76" s="1">
        <v>2185.9999744000002</v>
      </c>
      <c r="V76" s="2">
        <v>2778</v>
      </c>
      <c r="W76" s="1">
        <v>2529.0000816000002</v>
      </c>
      <c r="X76" s="1">
        <v>2233.0000145999998</v>
      </c>
      <c r="Y76" s="1">
        <v>2932</v>
      </c>
      <c r="Z76" s="1">
        <v>2471.9999859999998</v>
      </c>
      <c r="AA76" s="1">
        <v>2471.9999859999998</v>
      </c>
      <c r="AB76" s="1">
        <v>2881</v>
      </c>
      <c r="AC76" s="1">
        <v>2680.0001205999997</v>
      </c>
      <c r="AD76" s="1">
        <v>2461.0000412999998</v>
      </c>
      <c r="AE76" s="1">
        <v>3187</v>
      </c>
      <c r="AF76" s="1">
        <v>2954.0000234999998</v>
      </c>
      <c r="AG76" s="1">
        <v>2628.9999619000005</v>
      </c>
      <c r="AH76" s="1">
        <f t="shared" si="12"/>
        <v>18474</v>
      </c>
    </row>
    <row r="77" spans="1:34" x14ac:dyDescent="0.25">
      <c r="A77" t="s">
        <v>172</v>
      </c>
      <c r="B77" t="s">
        <v>173</v>
      </c>
      <c r="C77" t="s">
        <v>155</v>
      </c>
      <c r="D77" s="1">
        <v>5361</v>
      </c>
      <c r="E77" s="1">
        <v>4781.5029999999988</v>
      </c>
      <c r="F77" s="1">
        <v>3658.0400000000004</v>
      </c>
      <c r="G77" s="1">
        <v>5413</v>
      </c>
      <c r="H77" s="1">
        <v>4800.5939999999991</v>
      </c>
      <c r="I77" s="1">
        <v>3574.2800000000007</v>
      </c>
      <c r="J77" s="1">
        <v>5401</v>
      </c>
      <c r="K77" s="1">
        <v>4725.1110000000008</v>
      </c>
      <c r="L77" s="1">
        <v>3579.9689999999987</v>
      </c>
      <c r="M77" s="1">
        <v>5346</v>
      </c>
      <c r="N77" s="1">
        <v>4661.7879999999977</v>
      </c>
      <c r="O77" s="1">
        <v>3483.1009999999987</v>
      </c>
      <c r="P77" s="1">
        <v>5299</v>
      </c>
      <c r="Q77" s="1">
        <v>4674.9998280999998</v>
      </c>
      <c r="R77" s="1">
        <v>3431.0002293000002</v>
      </c>
      <c r="S77" s="1">
        <v>5689</v>
      </c>
      <c r="T77" s="1">
        <v>4984.9999035999999</v>
      </c>
      <c r="U77" s="1">
        <v>3981.0000635000001</v>
      </c>
      <c r="V77" s="2">
        <v>5810</v>
      </c>
      <c r="W77" s="1">
        <v>5229</v>
      </c>
      <c r="X77" s="1">
        <v>4381.0002880000002</v>
      </c>
      <c r="Y77" s="1">
        <v>6088</v>
      </c>
      <c r="Z77" s="1">
        <v>5542.9998048000007</v>
      </c>
      <c r="AA77" s="1">
        <v>4903.0000224000005</v>
      </c>
      <c r="AB77" s="1">
        <v>6343</v>
      </c>
      <c r="AC77" s="1">
        <v>5777.9998121999997</v>
      </c>
      <c r="AD77" s="1">
        <v>5139.9999403000002</v>
      </c>
      <c r="AE77" s="1">
        <v>6585</v>
      </c>
      <c r="AF77" s="1">
        <v>6079.0000394999997</v>
      </c>
      <c r="AG77" s="1">
        <v>5501.0003474999994</v>
      </c>
      <c r="AH77" s="1">
        <f t="shared" si="12"/>
        <v>38319</v>
      </c>
    </row>
    <row r="78" spans="1:34" s="4" customFormat="1" x14ac:dyDescent="0.25">
      <c r="A78" s="4" t="s">
        <v>445</v>
      </c>
      <c r="B78" s="4" t="s">
        <v>433</v>
      </c>
      <c r="D78" s="5">
        <f>SUM(D68:D77)</f>
        <v>32078</v>
      </c>
      <c r="E78" s="5">
        <f t="shared" ref="E78:AG78" si="13">SUM(E68:E77)</f>
        <v>30035.726999999999</v>
      </c>
      <c r="F78" s="5">
        <f t="shared" si="13"/>
        <v>25167.415999999997</v>
      </c>
      <c r="G78" s="5">
        <f t="shared" si="13"/>
        <v>31684</v>
      </c>
      <c r="H78" s="5">
        <f t="shared" si="13"/>
        <v>29635.370999999999</v>
      </c>
      <c r="I78" s="5">
        <f t="shared" si="13"/>
        <v>24905.608999999997</v>
      </c>
      <c r="J78" s="5">
        <f t="shared" si="13"/>
        <v>31250</v>
      </c>
      <c r="K78" s="5">
        <f t="shared" si="13"/>
        <v>28823.945</v>
      </c>
      <c r="L78" s="5">
        <f t="shared" si="13"/>
        <v>24422.951999999997</v>
      </c>
      <c r="M78" s="5">
        <f t="shared" si="13"/>
        <v>30244</v>
      </c>
      <c r="N78" s="5">
        <f t="shared" si="13"/>
        <v>27512.365999999998</v>
      </c>
      <c r="O78" s="5">
        <f t="shared" si="13"/>
        <v>23426.361999999997</v>
      </c>
      <c r="P78" s="5">
        <f t="shared" si="13"/>
        <v>30390</v>
      </c>
      <c r="Q78" s="5">
        <f t="shared" si="13"/>
        <v>27506.999830799999</v>
      </c>
      <c r="R78" s="5">
        <f t="shared" si="13"/>
        <v>23699.000923300002</v>
      </c>
      <c r="S78" s="5">
        <f t="shared" si="13"/>
        <v>31340</v>
      </c>
      <c r="T78" s="5">
        <f t="shared" si="13"/>
        <v>28675.000091800001</v>
      </c>
      <c r="U78" s="5">
        <f t="shared" si="13"/>
        <v>24831.000053600001</v>
      </c>
      <c r="V78" s="14">
        <f t="shared" si="13"/>
        <v>31844</v>
      </c>
      <c r="W78" s="5">
        <f t="shared" si="13"/>
        <v>29508.000895699995</v>
      </c>
      <c r="X78" s="5">
        <f t="shared" si="13"/>
        <v>26237.0000181</v>
      </c>
      <c r="Y78" s="5">
        <f t="shared" si="13"/>
        <v>33019</v>
      </c>
      <c r="Z78" s="5">
        <f t="shared" si="13"/>
        <v>30842.999863500001</v>
      </c>
      <c r="AA78" s="5">
        <f t="shared" si="13"/>
        <v>28500.999655599997</v>
      </c>
      <c r="AB78" s="5">
        <f t="shared" si="13"/>
        <v>33961</v>
      </c>
      <c r="AC78" s="5">
        <f t="shared" si="13"/>
        <v>32089.000149100004</v>
      </c>
      <c r="AD78" s="5">
        <f t="shared" si="13"/>
        <v>29528.0000244</v>
      </c>
      <c r="AE78" s="5">
        <f t="shared" si="13"/>
        <v>34630</v>
      </c>
      <c r="AF78" s="5">
        <f t="shared" si="13"/>
        <v>32969.999866400001</v>
      </c>
      <c r="AG78" s="5">
        <f t="shared" si="13"/>
        <v>30532.000644499996</v>
      </c>
      <c r="AH78" s="1">
        <f t="shared" si="12"/>
        <v>218830</v>
      </c>
    </row>
    <row r="79" spans="1:34" x14ac:dyDescent="0.25">
      <c r="A79" t="s">
        <v>174</v>
      </c>
      <c r="B79" t="s">
        <v>175</v>
      </c>
      <c r="C79" t="s">
        <v>176</v>
      </c>
      <c r="D79" s="1">
        <v>3156</v>
      </c>
      <c r="E79" s="1">
        <v>2862.4920000000002</v>
      </c>
      <c r="F79" s="1">
        <v>2490.0840000000003</v>
      </c>
      <c r="G79" s="1">
        <v>3322</v>
      </c>
      <c r="H79" s="1">
        <v>3003.0880000000002</v>
      </c>
      <c r="I79" s="1">
        <v>2508.11</v>
      </c>
      <c r="J79" s="1">
        <v>3218</v>
      </c>
      <c r="K79" s="1">
        <v>2928.38</v>
      </c>
      <c r="L79" s="1">
        <v>2407.0639999999999</v>
      </c>
      <c r="M79" s="1">
        <v>3222</v>
      </c>
      <c r="N79" s="1">
        <v>2822.4720000000002</v>
      </c>
      <c r="O79" s="1">
        <v>2464.83</v>
      </c>
      <c r="P79" s="1">
        <v>3263</v>
      </c>
      <c r="Q79" s="1">
        <v>2802.9998802</v>
      </c>
      <c r="R79" s="1">
        <v>2427.0001482999996</v>
      </c>
      <c r="S79" s="1">
        <v>3256</v>
      </c>
      <c r="T79" s="1">
        <v>2912.9999359999997</v>
      </c>
      <c r="U79" s="1">
        <v>2555.0001311999995</v>
      </c>
      <c r="V79" s="2">
        <v>3604</v>
      </c>
      <c r="W79" s="1">
        <v>3227.0003364000004</v>
      </c>
      <c r="X79" s="1">
        <v>2780.0001808000002</v>
      </c>
      <c r="Y79" s="1">
        <v>3673</v>
      </c>
      <c r="Z79" s="1">
        <v>3394.0000219000003</v>
      </c>
      <c r="AA79" s="1">
        <v>3003.9997800000001</v>
      </c>
      <c r="AB79" s="1">
        <v>3569</v>
      </c>
      <c r="AC79" s="1">
        <v>3370.0000549000001</v>
      </c>
      <c r="AD79" s="1">
        <v>3109.0001555999997</v>
      </c>
      <c r="AE79" s="1">
        <v>3851</v>
      </c>
      <c r="AF79" s="1">
        <v>3612.0000081999997</v>
      </c>
      <c r="AG79" s="1">
        <v>3334.9998888</v>
      </c>
      <c r="AH79" s="1">
        <f t="shared" si="12"/>
        <v>23041</v>
      </c>
    </row>
    <row r="80" spans="1:34" x14ac:dyDescent="0.25">
      <c r="A80" t="s">
        <v>177</v>
      </c>
      <c r="B80" t="s">
        <v>178</v>
      </c>
      <c r="C80" t="s">
        <v>176</v>
      </c>
      <c r="D80" s="3">
        <v>2446</v>
      </c>
      <c r="E80" s="3">
        <v>2223</v>
      </c>
      <c r="F80" s="3">
        <v>1925</v>
      </c>
      <c r="G80" s="1">
        <v>2541</v>
      </c>
      <c r="H80" s="1">
        <v>2119.194</v>
      </c>
      <c r="I80" s="1">
        <v>1649.1090000000002</v>
      </c>
      <c r="J80" s="3">
        <v>2446</v>
      </c>
      <c r="K80" s="3">
        <v>2162</v>
      </c>
      <c r="L80" s="3">
        <v>1878</v>
      </c>
      <c r="M80" s="3">
        <v>2446</v>
      </c>
      <c r="N80" s="3">
        <v>2104</v>
      </c>
      <c r="O80" s="3">
        <v>1899</v>
      </c>
      <c r="P80" s="1">
        <v>2709</v>
      </c>
      <c r="Q80" s="1">
        <v>2258.999883</v>
      </c>
      <c r="R80" s="1">
        <v>1646.0000487</v>
      </c>
      <c r="S80" s="1">
        <v>2971</v>
      </c>
      <c r="T80" s="1">
        <v>2613.0001449000001</v>
      </c>
      <c r="U80" s="1">
        <v>2153.9999564</v>
      </c>
      <c r="V80" s="2">
        <v>3043</v>
      </c>
      <c r="W80" s="1">
        <v>2569.0001061000003</v>
      </c>
      <c r="X80" s="1">
        <v>1806.0001119000001</v>
      </c>
      <c r="Y80" s="1">
        <v>3163</v>
      </c>
      <c r="Z80" s="1">
        <v>2864.9998528000001</v>
      </c>
      <c r="AA80" s="1">
        <v>2702.9998492</v>
      </c>
      <c r="AB80" s="1">
        <v>3191</v>
      </c>
      <c r="AC80" s="1">
        <v>2819.9999804999998</v>
      </c>
      <c r="AD80" s="1">
        <v>2522.9998891999999</v>
      </c>
      <c r="AE80" s="1">
        <v>3223</v>
      </c>
      <c r="AF80" s="1">
        <v>2924.0000338999998</v>
      </c>
      <c r="AG80" s="1">
        <v>2675.0000783</v>
      </c>
      <c r="AH80" s="1">
        <f t="shared" si="12"/>
        <v>18602</v>
      </c>
    </row>
    <row r="81" spans="1:34" x14ac:dyDescent="0.25">
      <c r="A81" t="s">
        <v>179</v>
      </c>
      <c r="B81" t="s">
        <v>180</v>
      </c>
      <c r="C81" t="s">
        <v>176</v>
      </c>
      <c r="D81" s="6">
        <v>4974</v>
      </c>
      <c r="E81" s="6">
        <v>4510</v>
      </c>
      <c r="F81" s="6">
        <v>3891</v>
      </c>
      <c r="G81" s="1">
        <v>5098</v>
      </c>
      <c r="H81" s="1">
        <v>4610.9620000000023</v>
      </c>
      <c r="I81" s="1">
        <v>3878.4300000000012</v>
      </c>
      <c r="J81" s="6">
        <v>4974</v>
      </c>
      <c r="K81" s="6">
        <v>4367</v>
      </c>
      <c r="L81" s="6">
        <v>3760</v>
      </c>
      <c r="M81" s="6">
        <v>4974</v>
      </c>
      <c r="N81" s="6">
        <v>4240</v>
      </c>
      <c r="O81" s="6">
        <v>3668</v>
      </c>
      <c r="P81" s="1">
        <v>4847</v>
      </c>
      <c r="Q81" s="1">
        <v>4028.9999226000004</v>
      </c>
      <c r="R81" s="1">
        <v>3436.9999447999999</v>
      </c>
      <c r="S81" s="1">
        <v>4859</v>
      </c>
      <c r="T81" s="1">
        <v>4213.0003231000001</v>
      </c>
      <c r="U81" s="1">
        <v>3597.0001122000003</v>
      </c>
      <c r="V81" s="2">
        <v>5172</v>
      </c>
      <c r="W81" s="1">
        <v>4501.9999836000006</v>
      </c>
      <c r="X81" s="1">
        <v>3809.9998307999999</v>
      </c>
      <c r="Y81" s="1">
        <v>4952</v>
      </c>
      <c r="Z81" s="1">
        <v>4358.9999808000002</v>
      </c>
      <c r="AA81" s="1">
        <v>4081.0001480000005</v>
      </c>
      <c r="AB81" s="1">
        <v>5239</v>
      </c>
      <c r="AC81" s="1">
        <v>4825.9996759000005</v>
      </c>
      <c r="AD81" s="1">
        <v>4533.0002185000003</v>
      </c>
      <c r="AE81" s="1">
        <v>5322</v>
      </c>
      <c r="AF81" s="1">
        <v>5000.0003730000008</v>
      </c>
      <c r="AG81" s="1">
        <v>4794.0001223999998</v>
      </c>
      <c r="AH81" s="1">
        <f t="shared" si="12"/>
        <v>34898</v>
      </c>
    </row>
    <row r="82" spans="1:34" x14ac:dyDescent="0.25">
      <c r="A82" t="s">
        <v>181</v>
      </c>
      <c r="B82" t="s">
        <v>182</v>
      </c>
      <c r="C82" t="s">
        <v>176</v>
      </c>
      <c r="D82" s="1">
        <v>13757</v>
      </c>
      <c r="E82" s="1">
        <v>12466.372000000001</v>
      </c>
      <c r="F82" s="1">
        <v>8454.8339999999989</v>
      </c>
      <c r="G82" s="3">
        <v>13799</v>
      </c>
      <c r="H82" s="3">
        <v>12304.012000000001</v>
      </c>
      <c r="I82" s="3">
        <v>10848</v>
      </c>
      <c r="J82" s="1">
        <v>13184</v>
      </c>
      <c r="K82" s="1">
        <v>11589.38</v>
      </c>
      <c r="L82" s="1">
        <v>11245.30227501385</v>
      </c>
      <c r="M82" s="1">
        <v>13056</v>
      </c>
      <c r="N82" s="1">
        <v>11090.688</v>
      </c>
      <c r="O82" s="1">
        <v>11696.04708815179</v>
      </c>
      <c r="P82" s="1">
        <v>13621</v>
      </c>
      <c r="Q82" s="1">
        <v>10990.0007176</v>
      </c>
      <c r="R82" s="1">
        <v>9806.9999323999982</v>
      </c>
      <c r="S82" s="1">
        <v>13264</v>
      </c>
      <c r="T82" s="1">
        <v>11036.9998961</v>
      </c>
      <c r="U82" s="1">
        <v>9898.9997891999992</v>
      </c>
      <c r="V82" s="2">
        <v>14220</v>
      </c>
      <c r="W82" s="1">
        <v>12242.9998431</v>
      </c>
      <c r="X82" s="1">
        <v>11300.999585400001</v>
      </c>
      <c r="Y82" s="1">
        <v>13703</v>
      </c>
      <c r="Z82" s="1">
        <v>12042.0004608</v>
      </c>
      <c r="AA82" s="1">
        <v>11379.000028400002</v>
      </c>
      <c r="AB82" s="1">
        <v>14201</v>
      </c>
      <c r="AC82" s="1">
        <v>12653</v>
      </c>
      <c r="AD82" s="1">
        <v>12067</v>
      </c>
      <c r="AE82" s="1">
        <v>14869</v>
      </c>
      <c r="AF82" s="1">
        <v>13509</v>
      </c>
      <c r="AG82" s="1">
        <v>13195</v>
      </c>
      <c r="AH82" s="1">
        <f t="shared" si="12"/>
        <v>94901</v>
      </c>
    </row>
    <row r="83" spans="1:34" x14ac:dyDescent="0.25">
      <c r="A83" t="s">
        <v>183</v>
      </c>
      <c r="B83" t="s">
        <v>184</v>
      </c>
      <c r="C83" t="s">
        <v>176</v>
      </c>
      <c r="D83" s="1">
        <v>7755</v>
      </c>
      <c r="E83" s="1">
        <v>7231.7480000000032</v>
      </c>
      <c r="F83" s="1">
        <v>6460.7010000000018</v>
      </c>
      <c r="G83" s="1">
        <v>7375</v>
      </c>
      <c r="H83" s="1">
        <v>6910.421000000003</v>
      </c>
      <c r="I83" s="1">
        <v>6018.8580000000011</v>
      </c>
      <c r="J83" s="1">
        <v>6749</v>
      </c>
      <c r="K83" s="1">
        <v>6250.2660000000024</v>
      </c>
      <c r="L83" s="1">
        <v>5248.7130000000025</v>
      </c>
      <c r="M83" s="1">
        <v>6580</v>
      </c>
      <c r="N83" s="1">
        <v>6026.4479999999994</v>
      </c>
      <c r="O83" s="1">
        <v>5303.1160000000009</v>
      </c>
      <c r="P83" s="1">
        <v>7016</v>
      </c>
      <c r="Q83" s="1">
        <v>6256.9999992000003</v>
      </c>
      <c r="R83" s="1">
        <v>5436.0003079999997</v>
      </c>
      <c r="S83" s="1">
        <v>7093</v>
      </c>
      <c r="T83" s="1">
        <v>6392.000228599999</v>
      </c>
      <c r="U83" s="1">
        <v>5687.9994089000002</v>
      </c>
      <c r="V83" s="2">
        <v>7721</v>
      </c>
      <c r="W83" s="1">
        <v>6811.9997211</v>
      </c>
      <c r="X83" s="1">
        <v>6416.0004405</v>
      </c>
      <c r="Y83" s="1">
        <v>8095</v>
      </c>
      <c r="Z83" s="1">
        <v>7103.9995764999994</v>
      </c>
      <c r="AA83" s="1">
        <v>6757.0001159999993</v>
      </c>
      <c r="AB83" s="1">
        <v>8101</v>
      </c>
      <c r="AC83" s="1">
        <v>7513.9999198000005</v>
      </c>
      <c r="AD83" s="1">
        <v>6972.0000845000004</v>
      </c>
      <c r="AE83" s="1">
        <v>8546</v>
      </c>
      <c r="AF83" s="1">
        <v>8027.9995928000008</v>
      </c>
      <c r="AG83" s="1">
        <v>7561.999886399999</v>
      </c>
      <c r="AH83" s="1">
        <f t="shared" si="12"/>
        <v>50289</v>
      </c>
    </row>
    <row r="84" spans="1:34" s="4" customFormat="1" x14ac:dyDescent="0.25">
      <c r="A84" s="4" t="s">
        <v>446</v>
      </c>
      <c r="B84" s="4" t="s">
        <v>433</v>
      </c>
      <c r="D84" s="5">
        <f>SUM(D79:D83)</f>
        <v>32088</v>
      </c>
      <c r="E84" s="5">
        <f t="shared" ref="E84:AG84" si="14">SUM(E79:E83)</f>
        <v>29293.612000000005</v>
      </c>
      <c r="F84" s="5">
        <f t="shared" si="14"/>
        <v>23221.618999999999</v>
      </c>
      <c r="G84" s="5">
        <f t="shared" si="14"/>
        <v>32135</v>
      </c>
      <c r="H84" s="5">
        <f t="shared" si="14"/>
        <v>28947.677000000003</v>
      </c>
      <c r="I84" s="5">
        <f t="shared" si="14"/>
        <v>24902.507000000001</v>
      </c>
      <c r="J84" s="5">
        <f t="shared" si="14"/>
        <v>30571</v>
      </c>
      <c r="K84" s="5">
        <f t="shared" si="14"/>
        <v>27297.026000000005</v>
      </c>
      <c r="L84" s="5">
        <f t="shared" si="14"/>
        <v>24539.079275013853</v>
      </c>
      <c r="M84" s="5">
        <f t="shared" si="14"/>
        <v>30278</v>
      </c>
      <c r="N84" s="5">
        <f t="shared" si="14"/>
        <v>26283.608</v>
      </c>
      <c r="O84" s="5">
        <f t="shared" si="14"/>
        <v>25030.993088151794</v>
      </c>
      <c r="P84" s="5">
        <f t="shared" si="14"/>
        <v>31456</v>
      </c>
      <c r="Q84" s="5">
        <f t="shared" si="14"/>
        <v>26338.000402600002</v>
      </c>
      <c r="R84" s="5">
        <f t="shared" si="14"/>
        <v>22753.000382199996</v>
      </c>
      <c r="S84" s="5">
        <f t="shared" si="14"/>
        <v>31443</v>
      </c>
      <c r="T84" s="5">
        <f t="shared" si="14"/>
        <v>27168.000528699999</v>
      </c>
      <c r="U84" s="5">
        <f t="shared" si="14"/>
        <v>23892.999397899999</v>
      </c>
      <c r="V84" s="14">
        <f t="shared" si="14"/>
        <v>33760</v>
      </c>
      <c r="W84" s="5">
        <f t="shared" si="14"/>
        <v>29352.999990300003</v>
      </c>
      <c r="X84" s="5">
        <f t="shared" si="14"/>
        <v>26113.000149400003</v>
      </c>
      <c r="Y84" s="5">
        <f t="shared" si="14"/>
        <v>33586</v>
      </c>
      <c r="Z84" s="5">
        <f t="shared" si="14"/>
        <v>29763.999892799999</v>
      </c>
      <c r="AA84" s="5">
        <f t="shared" si="14"/>
        <v>27923.999921600003</v>
      </c>
      <c r="AB84" s="5">
        <f t="shared" si="14"/>
        <v>34301</v>
      </c>
      <c r="AC84" s="5">
        <f t="shared" si="14"/>
        <v>31182.9996311</v>
      </c>
      <c r="AD84" s="5">
        <f t="shared" si="14"/>
        <v>29204.0003478</v>
      </c>
      <c r="AE84" s="5">
        <f t="shared" si="14"/>
        <v>35811</v>
      </c>
      <c r="AF84" s="5">
        <f t="shared" si="14"/>
        <v>33073.000007900002</v>
      </c>
      <c r="AG84" s="5">
        <f t="shared" si="14"/>
        <v>31560.999975899998</v>
      </c>
      <c r="AH84" s="1">
        <f t="shared" si="12"/>
        <v>221731</v>
      </c>
    </row>
    <row r="85" spans="1:34" x14ac:dyDescent="0.25">
      <c r="A85" t="s">
        <v>185</v>
      </c>
      <c r="B85" t="s">
        <v>186</v>
      </c>
      <c r="C85" t="s">
        <v>187</v>
      </c>
      <c r="D85" s="1">
        <v>3759</v>
      </c>
      <c r="E85" s="1">
        <v>3454.5210000000002</v>
      </c>
      <c r="F85" s="1">
        <v>3033.5130000000004</v>
      </c>
      <c r="G85" s="1">
        <v>3551</v>
      </c>
      <c r="H85" s="1">
        <v>3291.777</v>
      </c>
      <c r="I85" s="1">
        <v>2727.1680000000001</v>
      </c>
      <c r="J85" s="1">
        <v>3565</v>
      </c>
      <c r="K85" s="1">
        <v>3204.9349999999999</v>
      </c>
      <c r="L85" s="1">
        <v>2573.9299999999998</v>
      </c>
      <c r="M85" s="1">
        <v>2950</v>
      </c>
      <c r="N85" s="1">
        <v>2622.55</v>
      </c>
      <c r="O85" s="1">
        <v>2383.6000000000004</v>
      </c>
      <c r="P85" s="1">
        <v>2913</v>
      </c>
      <c r="Q85" s="1">
        <v>2516.0000472000002</v>
      </c>
      <c r="R85" s="1">
        <v>2304.9998052000001</v>
      </c>
      <c r="S85" s="1">
        <v>3045</v>
      </c>
      <c r="T85" s="1">
        <v>2690.0001975</v>
      </c>
      <c r="U85" s="1">
        <v>2487.0000960000002</v>
      </c>
      <c r="V85" s="2">
        <v>3103</v>
      </c>
      <c r="W85" s="1">
        <v>2822.0000774999999</v>
      </c>
      <c r="X85" s="1">
        <v>2690.0000089999999</v>
      </c>
      <c r="Y85" s="1">
        <v>2945</v>
      </c>
      <c r="Z85" s="1">
        <v>2707.9999470000002</v>
      </c>
      <c r="AA85" s="1">
        <v>2602.9998005000002</v>
      </c>
      <c r="AB85" s="1">
        <v>2865</v>
      </c>
      <c r="AC85" s="1">
        <v>2677.0001325000003</v>
      </c>
      <c r="AD85" s="1">
        <v>2558.9999505000001</v>
      </c>
      <c r="AE85" s="1">
        <v>3203</v>
      </c>
      <c r="AF85" s="1">
        <v>2992.9997892000001</v>
      </c>
      <c r="AG85" s="1">
        <v>2848.9999558</v>
      </c>
      <c r="AH85" s="1">
        <f t="shared" si="12"/>
        <v>22886</v>
      </c>
    </row>
    <row r="86" spans="1:34" x14ac:dyDescent="0.25">
      <c r="A86" t="s">
        <v>188</v>
      </c>
      <c r="B86" t="s">
        <v>189</v>
      </c>
      <c r="C86" t="s">
        <v>187</v>
      </c>
      <c r="D86" s="1">
        <v>8445</v>
      </c>
      <c r="E86" s="1">
        <v>7776.6140000000023</v>
      </c>
      <c r="F86" s="1">
        <v>6340.8649999999961</v>
      </c>
      <c r="G86" s="1">
        <v>8461</v>
      </c>
      <c r="H86" s="1">
        <v>7698.0380000000032</v>
      </c>
      <c r="I86" s="1">
        <v>6286.442</v>
      </c>
      <c r="J86" s="1">
        <v>8472</v>
      </c>
      <c r="K86" s="1">
        <v>7411.1680000000015</v>
      </c>
      <c r="L86" s="1">
        <v>5863.0870000000032</v>
      </c>
      <c r="M86" s="1">
        <v>7269</v>
      </c>
      <c r="N86" s="1">
        <v>6090.6729999999989</v>
      </c>
      <c r="O86" s="1">
        <v>5141.7509999999966</v>
      </c>
      <c r="P86" s="1">
        <v>7464</v>
      </c>
      <c r="Q86" s="1">
        <v>6127.9999799999996</v>
      </c>
      <c r="R86" s="1">
        <v>5273.9997023999995</v>
      </c>
      <c r="S86" s="1">
        <v>7837</v>
      </c>
      <c r="T86" s="1">
        <v>6592.0000734000005</v>
      </c>
      <c r="U86" s="1">
        <v>5667.9997482999997</v>
      </c>
      <c r="V86" s="2">
        <v>8167</v>
      </c>
      <c r="W86" s="1">
        <v>7298.0001654000007</v>
      </c>
      <c r="X86" s="1">
        <v>6587.9995703000004</v>
      </c>
      <c r="Y86" s="1">
        <v>7372</v>
      </c>
      <c r="Z86" s="1">
        <v>6772.9999352000004</v>
      </c>
      <c r="AA86" s="1">
        <v>6291.0001451999997</v>
      </c>
      <c r="AB86" s="1">
        <v>7063</v>
      </c>
      <c r="AC86" s="1">
        <v>6517.0004354000002</v>
      </c>
      <c r="AD86" s="1">
        <v>6169.9994831999993</v>
      </c>
      <c r="AE86" s="1">
        <v>7860</v>
      </c>
      <c r="AF86" s="1">
        <v>7474.0001160000002</v>
      </c>
      <c r="AG86" s="1">
        <v>7160.9991959999998</v>
      </c>
      <c r="AH86" s="1">
        <f t="shared" si="12"/>
        <v>56115</v>
      </c>
    </row>
    <row r="87" spans="1:34" x14ac:dyDescent="0.25">
      <c r="A87" t="s">
        <v>190</v>
      </c>
      <c r="B87" t="s">
        <v>191</v>
      </c>
      <c r="C87" t="s">
        <v>187</v>
      </c>
      <c r="D87" s="6">
        <v>8272</v>
      </c>
      <c r="E87" s="6">
        <v>7377</v>
      </c>
      <c r="F87" s="6">
        <v>5945</v>
      </c>
      <c r="G87" s="1">
        <v>8184</v>
      </c>
      <c r="H87" s="1">
        <v>7632.9100000000017</v>
      </c>
      <c r="I87" s="1">
        <v>6496.8259999999982</v>
      </c>
      <c r="J87" s="1">
        <v>7933</v>
      </c>
      <c r="K87" s="1">
        <v>7000.181999999998</v>
      </c>
      <c r="L87" s="1">
        <v>6082.3819999999996</v>
      </c>
      <c r="M87" s="1">
        <v>7466</v>
      </c>
      <c r="N87" s="1">
        <v>6548.9229999999998</v>
      </c>
      <c r="O87" s="1">
        <v>5748.3999999999987</v>
      </c>
      <c r="P87" s="1">
        <v>7675</v>
      </c>
      <c r="Q87" s="1">
        <v>6693.0006349999994</v>
      </c>
      <c r="R87" s="1">
        <v>5926.9995625000001</v>
      </c>
      <c r="S87" s="1">
        <v>7686</v>
      </c>
      <c r="T87" s="1">
        <v>6724.9994364000004</v>
      </c>
      <c r="U87" s="1">
        <v>6028.9998552000006</v>
      </c>
      <c r="V87" s="2">
        <v>7916</v>
      </c>
      <c r="W87" s="1">
        <v>7115.0005415999995</v>
      </c>
      <c r="X87" s="1">
        <v>6453.9995011999999</v>
      </c>
      <c r="Y87" s="1">
        <v>7886</v>
      </c>
      <c r="Z87" s="1">
        <v>7311.0001960000009</v>
      </c>
      <c r="AA87" s="1">
        <v>6825.0002107999999</v>
      </c>
      <c r="AB87" s="1">
        <v>7367</v>
      </c>
      <c r="AC87" s="1">
        <v>6887.0001682000002</v>
      </c>
      <c r="AD87" s="1">
        <v>6410.0001788</v>
      </c>
      <c r="AE87" s="1">
        <v>8116</v>
      </c>
      <c r="AF87" s="1">
        <v>7714.9998023999997</v>
      </c>
      <c r="AG87" s="1">
        <v>7290.9996724000002</v>
      </c>
      <c r="AH87" s="1">
        <f t="shared" si="12"/>
        <v>55132</v>
      </c>
    </row>
    <row r="88" spans="1:34" s="4" customFormat="1" x14ac:dyDescent="0.25">
      <c r="A88" s="4" t="s">
        <v>447</v>
      </c>
      <c r="B88" s="4" t="s">
        <v>433</v>
      </c>
      <c r="D88" s="5">
        <f>SUM(D85:D87)</f>
        <v>20476</v>
      </c>
      <c r="E88" s="5">
        <f t="shared" ref="E88:AG88" si="15">SUM(E85:E87)</f>
        <v>18608.135000000002</v>
      </c>
      <c r="F88" s="5">
        <f t="shared" si="15"/>
        <v>15319.377999999997</v>
      </c>
      <c r="G88" s="5">
        <f t="shared" si="15"/>
        <v>20196</v>
      </c>
      <c r="H88" s="5">
        <f t="shared" si="15"/>
        <v>18622.725000000006</v>
      </c>
      <c r="I88" s="5">
        <f t="shared" si="15"/>
        <v>15510.435999999998</v>
      </c>
      <c r="J88" s="5">
        <f t="shared" si="15"/>
        <v>19970</v>
      </c>
      <c r="K88" s="5">
        <f t="shared" si="15"/>
        <v>17616.285</v>
      </c>
      <c r="L88" s="5">
        <f t="shared" si="15"/>
        <v>14519.399000000003</v>
      </c>
      <c r="M88" s="5">
        <f t="shared" si="15"/>
        <v>17685</v>
      </c>
      <c r="N88" s="5">
        <f t="shared" si="15"/>
        <v>15262.145999999997</v>
      </c>
      <c r="O88" s="5">
        <f t="shared" si="15"/>
        <v>13273.750999999997</v>
      </c>
      <c r="P88" s="5">
        <f t="shared" si="15"/>
        <v>18052</v>
      </c>
      <c r="Q88" s="5">
        <f t="shared" si="15"/>
        <v>15337.0006622</v>
      </c>
      <c r="R88" s="5">
        <f t="shared" si="15"/>
        <v>13505.999070099999</v>
      </c>
      <c r="S88" s="5">
        <f t="shared" si="15"/>
        <v>18568</v>
      </c>
      <c r="T88" s="5">
        <f t="shared" si="15"/>
        <v>16006.999707300001</v>
      </c>
      <c r="U88" s="5">
        <f t="shared" si="15"/>
        <v>14183.9996995</v>
      </c>
      <c r="V88" s="14">
        <f t="shared" si="15"/>
        <v>19186</v>
      </c>
      <c r="W88" s="5">
        <f t="shared" si="15"/>
        <v>17235.0007845</v>
      </c>
      <c r="X88" s="5">
        <f t="shared" si="15"/>
        <v>15731.9990805</v>
      </c>
      <c r="Y88" s="5">
        <f t="shared" si="15"/>
        <v>18203</v>
      </c>
      <c r="Z88" s="5">
        <f t="shared" si="15"/>
        <v>16792.000078200002</v>
      </c>
      <c r="AA88" s="5">
        <f t="shared" si="15"/>
        <v>15719.000156499998</v>
      </c>
      <c r="AB88" s="5">
        <f t="shared" si="15"/>
        <v>17295</v>
      </c>
      <c r="AC88" s="5">
        <f t="shared" si="15"/>
        <v>16081.000736100001</v>
      </c>
      <c r="AD88" s="5">
        <f t="shared" si="15"/>
        <v>15138.9996125</v>
      </c>
      <c r="AE88" s="5">
        <f t="shared" si="15"/>
        <v>19179</v>
      </c>
      <c r="AF88" s="5">
        <f t="shared" si="15"/>
        <v>18181.9997076</v>
      </c>
      <c r="AG88" s="5">
        <f t="shared" si="15"/>
        <v>17300.9988242</v>
      </c>
      <c r="AH88" s="1">
        <f t="shared" si="12"/>
        <v>134133</v>
      </c>
    </row>
    <row r="89" spans="1:34" x14ac:dyDescent="0.25">
      <c r="A89" t="s">
        <v>192</v>
      </c>
      <c r="B89" t="s">
        <v>193</v>
      </c>
      <c r="C89" t="s">
        <v>194</v>
      </c>
      <c r="D89" s="1">
        <v>2171</v>
      </c>
      <c r="E89" s="1">
        <v>2073.3049999999998</v>
      </c>
      <c r="F89" s="1">
        <v>1765.0229999999999</v>
      </c>
      <c r="G89" s="1">
        <v>2206</v>
      </c>
      <c r="H89" s="1">
        <v>2051.58</v>
      </c>
      <c r="I89" s="1">
        <v>1716.268</v>
      </c>
      <c r="J89" s="1">
        <v>2167</v>
      </c>
      <c r="K89" s="1">
        <v>2021.8110000000001</v>
      </c>
      <c r="L89" s="1">
        <v>1742.268</v>
      </c>
      <c r="M89" s="1">
        <v>2190</v>
      </c>
      <c r="N89" s="1">
        <v>2124.2999999999997</v>
      </c>
      <c r="O89" s="1">
        <v>1719.15</v>
      </c>
      <c r="P89" s="1">
        <v>2854</v>
      </c>
      <c r="Q89" s="1">
        <v>2505.0000370000002</v>
      </c>
      <c r="R89" s="1">
        <v>2016.9999995999999</v>
      </c>
      <c r="S89" s="1">
        <v>2177</v>
      </c>
      <c r="T89" s="1">
        <v>2053.9999354000001</v>
      </c>
      <c r="U89" s="1">
        <v>1765.999816</v>
      </c>
      <c r="V89" s="2">
        <v>2213</v>
      </c>
      <c r="W89" s="1">
        <v>2097.0000725</v>
      </c>
      <c r="X89" s="1">
        <v>1898.9998643000001</v>
      </c>
      <c r="Y89" s="1">
        <v>1971</v>
      </c>
      <c r="Z89" s="1">
        <v>1889.9999811</v>
      </c>
      <c r="AA89" s="1">
        <v>1771.9999559999999</v>
      </c>
      <c r="AB89" s="1">
        <v>1897</v>
      </c>
      <c r="AC89" s="1">
        <v>1820.0000112000002</v>
      </c>
      <c r="AD89" s="1">
        <v>1655.9999981000001</v>
      </c>
      <c r="AE89" s="1">
        <v>2291</v>
      </c>
      <c r="AF89" s="1">
        <v>2183.9999905</v>
      </c>
      <c r="AG89" s="1">
        <v>1990.9999648000003</v>
      </c>
      <c r="AH89" s="1">
        <f t="shared" si="12"/>
        <v>15978</v>
      </c>
    </row>
    <row r="90" spans="1:34" x14ac:dyDescent="0.25">
      <c r="A90" t="s">
        <v>195</v>
      </c>
      <c r="B90" t="s">
        <v>196</v>
      </c>
      <c r="C90" t="s">
        <v>194</v>
      </c>
      <c r="D90" s="1">
        <v>1603</v>
      </c>
      <c r="E90" s="1">
        <v>1484.3780000000002</v>
      </c>
      <c r="F90" s="1">
        <v>1223.0889999999999</v>
      </c>
      <c r="G90" s="1">
        <v>1594</v>
      </c>
      <c r="H90" s="1">
        <v>1426.63</v>
      </c>
      <c r="I90" s="1">
        <v>1176.3720000000001</v>
      </c>
      <c r="J90" s="1">
        <v>1539</v>
      </c>
      <c r="K90" s="1">
        <v>1389.7170000000001</v>
      </c>
      <c r="L90" s="1">
        <v>1157.328</v>
      </c>
      <c r="M90" s="1">
        <v>1454</v>
      </c>
      <c r="N90" s="1">
        <v>1285.336</v>
      </c>
      <c r="O90" s="1">
        <v>1138.482</v>
      </c>
      <c r="P90" s="1">
        <v>1403</v>
      </c>
      <c r="Q90" s="1">
        <v>1241.9999977</v>
      </c>
      <c r="R90" s="1">
        <v>1104.999994</v>
      </c>
      <c r="S90" s="1">
        <v>1388</v>
      </c>
      <c r="T90" s="1">
        <v>1237.9999504</v>
      </c>
      <c r="U90" s="1">
        <v>1112.0000864000001</v>
      </c>
      <c r="V90" s="2">
        <v>1514</v>
      </c>
      <c r="W90" s="1">
        <v>1387.0000782000002</v>
      </c>
      <c r="X90" s="1">
        <v>1329.0001007999999</v>
      </c>
      <c r="Y90" s="1">
        <v>1631</v>
      </c>
      <c r="Z90" s="1">
        <v>1548.9998439999999</v>
      </c>
      <c r="AA90" s="1">
        <v>1448.0000058999999</v>
      </c>
      <c r="AB90" s="1">
        <v>1610</v>
      </c>
      <c r="AC90" s="1">
        <v>1510.000002</v>
      </c>
      <c r="AD90" s="1">
        <v>1336.000057</v>
      </c>
      <c r="AE90" s="1">
        <v>1535</v>
      </c>
      <c r="AF90" s="1">
        <v>1445.0000335</v>
      </c>
      <c r="AG90" s="1">
        <v>1290.9999305000001</v>
      </c>
      <c r="AH90" s="1">
        <f t="shared" si="12"/>
        <v>10495</v>
      </c>
    </row>
    <row r="91" spans="1:34" x14ac:dyDescent="0.25">
      <c r="A91" t="s">
        <v>197</v>
      </c>
      <c r="B91" t="s">
        <v>198</v>
      </c>
      <c r="C91" t="s">
        <v>194</v>
      </c>
      <c r="D91" s="1">
        <v>1889</v>
      </c>
      <c r="E91" s="1">
        <v>1743.1289999999995</v>
      </c>
      <c r="F91" s="1">
        <v>1443.3180000000007</v>
      </c>
      <c r="G91" s="1">
        <v>1891</v>
      </c>
      <c r="H91" s="1">
        <v>1714.4780000000003</v>
      </c>
      <c r="I91" s="1">
        <v>1380.4890000000009</v>
      </c>
      <c r="J91" s="1">
        <v>1817</v>
      </c>
      <c r="K91" s="1">
        <v>1646.3800000000006</v>
      </c>
      <c r="L91" s="1">
        <v>1345.5370000000009</v>
      </c>
      <c r="M91" s="1">
        <v>1827</v>
      </c>
      <c r="N91" s="1">
        <v>1613.7349999999997</v>
      </c>
      <c r="O91" s="1">
        <v>1360.3120000000001</v>
      </c>
      <c r="P91" s="1">
        <v>2856</v>
      </c>
      <c r="Q91" s="1">
        <v>2546.0000496000002</v>
      </c>
      <c r="R91" s="1">
        <v>2322.9998568000001</v>
      </c>
      <c r="S91" s="1">
        <v>2902</v>
      </c>
      <c r="T91" s="1">
        <v>2621.9999496</v>
      </c>
      <c r="U91" s="1">
        <v>2382.9999356000003</v>
      </c>
      <c r="V91" s="2">
        <v>2959</v>
      </c>
      <c r="W91" s="1">
        <v>2766.9999588000001</v>
      </c>
      <c r="X91" s="1">
        <v>2562.0001428999999</v>
      </c>
      <c r="Y91" s="1">
        <v>3122</v>
      </c>
      <c r="Z91" s="1">
        <v>2913.9998719999999</v>
      </c>
      <c r="AA91" s="1">
        <v>2734.0000254000001</v>
      </c>
      <c r="AB91" s="1">
        <v>3027</v>
      </c>
      <c r="AC91" s="1">
        <v>2797.0000644000002</v>
      </c>
      <c r="AD91" s="1">
        <v>2604.0000578999998</v>
      </c>
      <c r="AE91" s="1">
        <v>3078</v>
      </c>
      <c r="AF91" s="1">
        <v>2900.9999178000003</v>
      </c>
      <c r="AG91" s="1">
        <v>2649.0000564000002</v>
      </c>
      <c r="AH91" s="1">
        <f t="shared" si="12"/>
        <v>16141</v>
      </c>
    </row>
    <row r="92" spans="1:34" x14ac:dyDescent="0.25">
      <c r="A92" t="s">
        <v>199</v>
      </c>
      <c r="B92" t="s">
        <v>200</v>
      </c>
      <c r="C92" t="s">
        <v>194</v>
      </c>
      <c r="D92" s="1">
        <v>5736</v>
      </c>
      <c r="E92" s="1">
        <v>5245.2000000000016</v>
      </c>
      <c r="F92" s="1">
        <v>4426.4499999999971</v>
      </c>
      <c r="G92" s="1">
        <v>5486</v>
      </c>
      <c r="H92" s="1">
        <v>5041.2649999999976</v>
      </c>
      <c r="I92" s="1">
        <v>4400.8189999999986</v>
      </c>
      <c r="J92" s="1">
        <v>5205</v>
      </c>
      <c r="K92" s="1">
        <v>4759.8989999999994</v>
      </c>
      <c r="L92" s="1">
        <v>4130.3730000000023</v>
      </c>
      <c r="M92" s="1">
        <v>5094</v>
      </c>
      <c r="N92" s="1">
        <v>4619.6499999999987</v>
      </c>
      <c r="O92" s="1">
        <v>4030.4770000000003</v>
      </c>
      <c r="P92" s="1">
        <v>4814</v>
      </c>
      <c r="Q92" s="1">
        <v>4355.9998912000001</v>
      </c>
      <c r="R92" s="1">
        <v>3837.0001441999998</v>
      </c>
      <c r="S92" s="1">
        <v>4834</v>
      </c>
      <c r="T92" s="1">
        <v>4424.0004228000007</v>
      </c>
      <c r="U92" s="1">
        <v>3906.9997721999998</v>
      </c>
      <c r="V92" s="2">
        <v>5054</v>
      </c>
      <c r="W92" s="1">
        <v>4686.0000656000002</v>
      </c>
      <c r="X92" s="1">
        <v>4310.9998358000003</v>
      </c>
      <c r="Y92" s="1">
        <v>5261</v>
      </c>
      <c r="Z92" s="1">
        <v>4917.0000452000004</v>
      </c>
      <c r="AA92" s="1">
        <v>4679.9998866999995</v>
      </c>
      <c r="AB92" s="1">
        <v>5227</v>
      </c>
      <c r="AC92" s="1">
        <v>4913.9999222000006</v>
      </c>
      <c r="AD92" s="1">
        <v>4653.0001311999995</v>
      </c>
      <c r="AE92" s="1">
        <v>5385</v>
      </c>
      <c r="AF92" s="1">
        <v>5159.0001660000007</v>
      </c>
      <c r="AG92" s="1">
        <v>4745.0002889999996</v>
      </c>
      <c r="AH92" s="1">
        <f t="shared" si="12"/>
        <v>36223</v>
      </c>
    </row>
    <row r="93" spans="1:34" x14ac:dyDescent="0.25">
      <c r="A93" t="s">
        <v>201</v>
      </c>
      <c r="B93" t="s">
        <v>202</v>
      </c>
      <c r="C93" t="s">
        <v>194</v>
      </c>
      <c r="D93" s="1">
        <v>4231</v>
      </c>
      <c r="E93" s="1">
        <v>3925.8749999999995</v>
      </c>
      <c r="F93" s="1">
        <v>3117.2149999999997</v>
      </c>
      <c r="G93" s="1">
        <v>4259</v>
      </c>
      <c r="H93" s="1">
        <v>3908.3669999999997</v>
      </c>
      <c r="I93" s="1">
        <v>3075.7489999999984</v>
      </c>
      <c r="J93" s="1">
        <v>4251</v>
      </c>
      <c r="K93" s="1">
        <v>3831.822999999999</v>
      </c>
      <c r="L93" s="1">
        <v>2986.9120000000021</v>
      </c>
      <c r="M93" s="1">
        <v>4211</v>
      </c>
      <c r="N93" s="1">
        <v>3787.282999999999</v>
      </c>
      <c r="O93" s="1">
        <v>2985.6960000000008</v>
      </c>
      <c r="P93" s="1">
        <v>4135</v>
      </c>
      <c r="Q93" s="1">
        <v>3663.9999305000001</v>
      </c>
      <c r="R93" s="1">
        <v>3017.0002019999997</v>
      </c>
      <c r="S93" s="1">
        <v>4020</v>
      </c>
      <c r="T93" s="1">
        <v>3708.0001620000003</v>
      </c>
      <c r="U93" s="1">
        <v>2863.0001819999998</v>
      </c>
      <c r="V93" s="2">
        <v>4356</v>
      </c>
      <c r="W93" s="1">
        <v>4081.9997591999995</v>
      </c>
      <c r="X93" s="1">
        <v>3389.0002344</v>
      </c>
      <c r="Y93" s="1">
        <v>4471</v>
      </c>
      <c r="Z93" s="1">
        <v>4228.9999713999996</v>
      </c>
      <c r="AA93" s="1">
        <v>3453.9999610999998</v>
      </c>
      <c r="AB93" s="1">
        <v>6773</v>
      </c>
      <c r="AC93" s="1">
        <v>6420.9997397000006</v>
      </c>
      <c r="AD93" s="1">
        <v>5619.9996996</v>
      </c>
      <c r="AE93" s="1">
        <v>4499</v>
      </c>
      <c r="AF93" s="1">
        <v>4333.0003969999998</v>
      </c>
      <c r="AG93" s="1">
        <v>3951.0002047999997</v>
      </c>
      <c r="AH93" s="1">
        <f t="shared" si="12"/>
        <v>29463</v>
      </c>
    </row>
    <row r="94" spans="1:34" s="4" customFormat="1" x14ac:dyDescent="0.25">
      <c r="A94" s="4" t="s">
        <v>448</v>
      </c>
      <c r="B94" s="4" t="s">
        <v>433</v>
      </c>
      <c r="D94" s="5">
        <f>SUM(D89:D93)</f>
        <v>15630</v>
      </c>
      <c r="E94" s="5">
        <f t="shared" ref="E94:AG94" si="16">SUM(E89:E93)</f>
        <v>14471.887000000002</v>
      </c>
      <c r="F94" s="5">
        <f t="shared" si="16"/>
        <v>11975.094999999998</v>
      </c>
      <c r="G94" s="5">
        <f t="shared" si="16"/>
        <v>15436</v>
      </c>
      <c r="H94" s="5">
        <f t="shared" si="16"/>
        <v>14142.319999999998</v>
      </c>
      <c r="I94" s="5">
        <f t="shared" si="16"/>
        <v>11749.696999999998</v>
      </c>
      <c r="J94" s="5">
        <f t="shared" si="16"/>
        <v>14979</v>
      </c>
      <c r="K94" s="5">
        <f t="shared" si="16"/>
        <v>13649.63</v>
      </c>
      <c r="L94" s="5">
        <f t="shared" si="16"/>
        <v>11362.418000000005</v>
      </c>
      <c r="M94" s="5">
        <f t="shared" si="16"/>
        <v>14776</v>
      </c>
      <c r="N94" s="5">
        <f t="shared" si="16"/>
        <v>13430.303999999996</v>
      </c>
      <c r="O94" s="5">
        <f t="shared" si="16"/>
        <v>11234.117000000002</v>
      </c>
      <c r="P94" s="5">
        <f t="shared" si="16"/>
        <v>16062</v>
      </c>
      <c r="Q94" s="5">
        <f t="shared" si="16"/>
        <v>14312.999906000001</v>
      </c>
      <c r="R94" s="5">
        <f t="shared" si="16"/>
        <v>12299.000196599998</v>
      </c>
      <c r="S94" s="5">
        <f t="shared" si="16"/>
        <v>15321</v>
      </c>
      <c r="T94" s="5">
        <f t="shared" si="16"/>
        <v>14046.000420200002</v>
      </c>
      <c r="U94" s="5">
        <f t="shared" si="16"/>
        <v>12030.9997922</v>
      </c>
      <c r="V94" s="14">
        <f t="shared" si="16"/>
        <v>16096</v>
      </c>
      <c r="W94" s="5">
        <f t="shared" si="16"/>
        <v>15018.999934300002</v>
      </c>
      <c r="X94" s="5">
        <f t="shared" si="16"/>
        <v>13490.000178200002</v>
      </c>
      <c r="Y94" s="5">
        <f t="shared" si="16"/>
        <v>16456</v>
      </c>
      <c r="Z94" s="5">
        <f t="shared" si="16"/>
        <v>15498.999713699999</v>
      </c>
      <c r="AA94" s="5">
        <f t="shared" si="16"/>
        <v>14087.999835099999</v>
      </c>
      <c r="AB94" s="5">
        <f t="shared" si="16"/>
        <v>18534</v>
      </c>
      <c r="AC94" s="5">
        <f t="shared" si="16"/>
        <v>17461.999739500003</v>
      </c>
      <c r="AD94" s="5">
        <f t="shared" si="16"/>
        <v>15868.999943800001</v>
      </c>
      <c r="AE94" s="5">
        <f t="shared" si="16"/>
        <v>16788</v>
      </c>
      <c r="AF94" s="5">
        <f t="shared" si="16"/>
        <v>16022.000504800002</v>
      </c>
      <c r="AG94" s="5">
        <f t="shared" si="16"/>
        <v>14627.000445499998</v>
      </c>
      <c r="AH94" s="1">
        <f t="shared" si="12"/>
        <v>108300</v>
      </c>
    </row>
    <row r="95" spans="1:34" x14ac:dyDescent="0.25">
      <c r="A95" t="s">
        <v>203</v>
      </c>
      <c r="B95" t="s">
        <v>204</v>
      </c>
      <c r="C95" t="s">
        <v>205</v>
      </c>
      <c r="D95" s="1">
        <v>7152</v>
      </c>
      <c r="E95" s="1">
        <v>6613.0740000000005</v>
      </c>
      <c r="F95" s="1">
        <v>4527.4680000000008</v>
      </c>
      <c r="G95" s="1">
        <v>7361</v>
      </c>
      <c r="H95" s="1">
        <v>6737.4910000000009</v>
      </c>
      <c r="I95" s="1">
        <v>4744.5699999999988</v>
      </c>
      <c r="J95" s="1">
        <v>7110</v>
      </c>
      <c r="K95" s="1">
        <v>6455.5190000000039</v>
      </c>
      <c r="L95" s="1">
        <v>4697.5129999999981</v>
      </c>
      <c r="M95" s="1">
        <v>6993</v>
      </c>
      <c r="N95" s="1">
        <v>6129.5529999999962</v>
      </c>
      <c r="O95" s="1">
        <v>4472.5680000000029</v>
      </c>
      <c r="P95" s="1">
        <v>6741</v>
      </c>
      <c r="Q95" s="1">
        <v>5763.0002156999999</v>
      </c>
      <c r="R95" s="1">
        <v>4244.0001281999994</v>
      </c>
      <c r="S95" s="1">
        <v>6296</v>
      </c>
      <c r="T95" s="1">
        <v>5863.9999599999992</v>
      </c>
      <c r="U95" s="1">
        <v>4863.0001791999994</v>
      </c>
      <c r="V95" s="2">
        <v>5872</v>
      </c>
      <c r="W95" s="6">
        <v>5079</v>
      </c>
      <c r="X95" s="6">
        <v>4570</v>
      </c>
      <c r="Y95" s="1">
        <v>7339</v>
      </c>
      <c r="Z95" s="1">
        <v>6646.9998188</v>
      </c>
      <c r="AA95" s="1">
        <v>5942.0000669000001</v>
      </c>
      <c r="AB95" s="1">
        <v>7541</v>
      </c>
      <c r="AC95" s="1">
        <v>6962.000511799999</v>
      </c>
      <c r="AD95" s="1">
        <v>6159.0001431999999</v>
      </c>
      <c r="AE95" s="1">
        <v>7722</v>
      </c>
      <c r="AF95" s="1">
        <v>7106.0006160000003</v>
      </c>
      <c r="AG95" s="1">
        <v>6463.0004867999996</v>
      </c>
      <c r="AH95" s="1">
        <f t="shared" si="12"/>
        <v>47525</v>
      </c>
    </row>
    <row r="96" spans="1:34" x14ac:dyDescent="0.25">
      <c r="A96" t="s">
        <v>206</v>
      </c>
      <c r="B96" t="s">
        <v>207</v>
      </c>
      <c r="C96" t="s">
        <v>205</v>
      </c>
      <c r="D96" s="1">
        <v>6984</v>
      </c>
      <c r="E96" s="1">
        <v>6735.0569999999989</v>
      </c>
      <c r="F96" s="1">
        <v>6350.7400000000016</v>
      </c>
      <c r="G96" s="1">
        <v>7204</v>
      </c>
      <c r="H96" s="1">
        <v>6937.1959999999999</v>
      </c>
      <c r="I96" s="1">
        <v>6351.6829999999991</v>
      </c>
      <c r="J96" s="1">
        <v>7083</v>
      </c>
      <c r="K96" s="1">
        <v>6758.9870000000028</v>
      </c>
      <c r="L96" s="1">
        <v>6207.3440000000019</v>
      </c>
      <c r="M96" s="1">
        <v>6852</v>
      </c>
      <c r="N96" s="1">
        <v>6384.1589999999987</v>
      </c>
      <c r="O96" s="1">
        <v>5886.837999999997</v>
      </c>
      <c r="P96" s="1">
        <v>6719</v>
      </c>
      <c r="Q96" s="1">
        <v>6232.9999481999994</v>
      </c>
      <c r="R96" s="1">
        <v>5752.9999633999996</v>
      </c>
      <c r="S96" s="1">
        <v>6841</v>
      </c>
      <c r="T96" s="1">
        <v>6359.9997126000007</v>
      </c>
      <c r="U96" s="1">
        <v>5884.0001961999997</v>
      </c>
      <c r="V96" s="2">
        <v>7123</v>
      </c>
      <c r="W96" s="1">
        <v>6758.9997417000004</v>
      </c>
      <c r="X96" s="1">
        <v>6306.9998045000002</v>
      </c>
      <c r="Y96" s="1">
        <v>6967</v>
      </c>
      <c r="Z96" s="1">
        <v>6668.0000478000002</v>
      </c>
      <c r="AA96" s="1">
        <v>6242.9998104999995</v>
      </c>
      <c r="AB96" s="1">
        <v>7157</v>
      </c>
      <c r="AC96" s="1">
        <v>6805.9999647000004</v>
      </c>
      <c r="AD96" s="1">
        <v>6489.9998064999991</v>
      </c>
      <c r="AE96" s="1">
        <v>7393</v>
      </c>
      <c r="AF96" s="1">
        <v>7093.0001923</v>
      </c>
      <c r="AG96" s="1">
        <v>6836.0002905000001</v>
      </c>
      <c r="AH96" s="1">
        <f t="shared" si="12"/>
        <v>48806</v>
      </c>
    </row>
    <row r="97" spans="1:34" x14ac:dyDescent="0.25">
      <c r="A97" t="s">
        <v>208</v>
      </c>
      <c r="B97" t="s">
        <v>209</v>
      </c>
      <c r="C97" t="s">
        <v>205</v>
      </c>
      <c r="D97" s="1">
        <v>3997</v>
      </c>
      <c r="E97" s="1">
        <v>3820.4219999999991</v>
      </c>
      <c r="F97" s="1">
        <v>3523.1320000000014</v>
      </c>
      <c r="G97" s="1">
        <v>4105</v>
      </c>
      <c r="H97" s="1">
        <v>3882.2000000000007</v>
      </c>
      <c r="I97" s="1">
        <v>3407.8649999999989</v>
      </c>
      <c r="J97" s="1">
        <v>4035</v>
      </c>
      <c r="K97" s="1">
        <v>3792.9680000000017</v>
      </c>
      <c r="L97" s="1">
        <v>3256.8560000000002</v>
      </c>
      <c r="M97" s="1">
        <v>3913</v>
      </c>
      <c r="N97" s="1">
        <v>3674.7240000000002</v>
      </c>
      <c r="O97" s="1">
        <v>3203.3310000000001</v>
      </c>
      <c r="P97" s="1">
        <v>4030</v>
      </c>
      <c r="Q97" s="1">
        <v>3752.0001220000004</v>
      </c>
      <c r="R97" s="1">
        <v>3329.9998809999997</v>
      </c>
      <c r="S97" s="1">
        <v>4188</v>
      </c>
      <c r="T97" s="1">
        <v>3911.9999112</v>
      </c>
      <c r="U97" s="1">
        <v>3446.9999892000001</v>
      </c>
      <c r="V97" s="2">
        <v>4387</v>
      </c>
      <c r="W97" s="1">
        <v>4120.9999581000002</v>
      </c>
      <c r="X97" s="1">
        <v>3672.0001594999994</v>
      </c>
      <c r="Y97" s="1">
        <v>4574</v>
      </c>
      <c r="Z97" s="1">
        <v>4344.0000692000003</v>
      </c>
      <c r="AA97" s="1">
        <v>4009.0003092000002</v>
      </c>
      <c r="AB97" s="1">
        <v>4622</v>
      </c>
      <c r="AC97" s="1">
        <v>4351.0001228000001</v>
      </c>
      <c r="AD97" s="1">
        <v>4084.9998629999996</v>
      </c>
      <c r="AE97" s="1">
        <v>4688</v>
      </c>
      <c r="AF97" s="1">
        <v>4463.0003776000003</v>
      </c>
      <c r="AG97" s="1">
        <v>4227.9998447999997</v>
      </c>
      <c r="AH97" s="1">
        <f t="shared" si="12"/>
        <v>28655</v>
      </c>
    </row>
    <row r="98" spans="1:34" s="4" customFormat="1" x14ac:dyDescent="0.25">
      <c r="A98" s="4" t="s">
        <v>449</v>
      </c>
      <c r="B98" s="4" t="s">
        <v>433</v>
      </c>
      <c r="D98" s="5">
        <f>SUM(D95:D97)</f>
        <v>18133</v>
      </c>
      <c r="E98" s="5">
        <f t="shared" ref="E98:AG98" si="17">SUM(E95:E97)</f>
        <v>17168.553</v>
      </c>
      <c r="F98" s="5">
        <f t="shared" si="17"/>
        <v>14401.340000000004</v>
      </c>
      <c r="G98" s="5">
        <f t="shared" si="17"/>
        <v>18670</v>
      </c>
      <c r="H98" s="5">
        <f t="shared" si="17"/>
        <v>17556.887000000002</v>
      </c>
      <c r="I98" s="5">
        <f t="shared" si="17"/>
        <v>14504.117999999995</v>
      </c>
      <c r="J98" s="5">
        <f t="shared" si="17"/>
        <v>18228</v>
      </c>
      <c r="K98" s="5">
        <f t="shared" si="17"/>
        <v>17007.474000000009</v>
      </c>
      <c r="L98" s="5">
        <f t="shared" si="17"/>
        <v>14161.713</v>
      </c>
      <c r="M98" s="5">
        <f t="shared" si="17"/>
        <v>17758</v>
      </c>
      <c r="N98" s="5">
        <f t="shared" si="17"/>
        <v>16188.435999999996</v>
      </c>
      <c r="O98" s="5">
        <f t="shared" si="17"/>
        <v>13562.736999999999</v>
      </c>
      <c r="P98" s="5">
        <f t="shared" si="17"/>
        <v>17490</v>
      </c>
      <c r="Q98" s="5">
        <f t="shared" si="17"/>
        <v>15748.000285900001</v>
      </c>
      <c r="R98" s="5">
        <f t="shared" si="17"/>
        <v>13326.999972599999</v>
      </c>
      <c r="S98" s="5">
        <f t="shared" si="17"/>
        <v>17325</v>
      </c>
      <c r="T98" s="5">
        <f t="shared" si="17"/>
        <v>16135.9995838</v>
      </c>
      <c r="U98" s="5">
        <f t="shared" si="17"/>
        <v>14194.000364599999</v>
      </c>
      <c r="V98" s="14">
        <f t="shared" si="17"/>
        <v>17382</v>
      </c>
      <c r="W98" s="5">
        <f t="shared" si="17"/>
        <v>15958.999699800002</v>
      </c>
      <c r="X98" s="5">
        <f t="shared" si="17"/>
        <v>14548.999963999999</v>
      </c>
      <c r="Y98" s="5">
        <f t="shared" si="17"/>
        <v>18880</v>
      </c>
      <c r="Z98" s="5">
        <f t="shared" si="17"/>
        <v>17658.999935799999</v>
      </c>
      <c r="AA98" s="5">
        <f t="shared" si="17"/>
        <v>16194.0001866</v>
      </c>
      <c r="AB98" s="5">
        <f t="shared" si="17"/>
        <v>19320</v>
      </c>
      <c r="AC98" s="5">
        <f t="shared" si="17"/>
        <v>18119.000599300001</v>
      </c>
      <c r="AD98" s="5">
        <f t="shared" si="17"/>
        <v>16733.9998127</v>
      </c>
      <c r="AE98" s="5">
        <f t="shared" si="17"/>
        <v>19803</v>
      </c>
      <c r="AF98" s="5">
        <f t="shared" si="17"/>
        <v>18662.001185900001</v>
      </c>
      <c r="AG98" s="5">
        <f t="shared" si="17"/>
        <v>17527.0006221</v>
      </c>
      <c r="AH98" s="1">
        <f t="shared" si="12"/>
        <v>124986</v>
      </c>
    </row>
    <row r="99" spans="1:34" x14ac:dyDescent="0.25">
      <c r="A99" t="s">
        <v>210</v>
      </c>
      <c r="B99" t="s">
        <v>211</v>
      </c>
      <c r="C99" t="s">
        <v>212</v>
      </c>
      <c r="D99" s="1">
        <v>2022</v>
      </c>
      <c r="E99" s="1">
        <v>1809.69</v>
      </c>
      <c r="F99" s="1">
        <v>1201.068</v>
      </c>
      <c r="G99" s="1">
        <v>1977</v>
      </c>
      <c r="H99" s="1">
        <v>1745.691</v>
      </c>
      <c r="I99" s="1">
        <v>1194.1079999999999</v>
      </c>
      <c r="J99" s="1">
        <v>1886</v>
      </c>
      <c r="K99" s="1">
        <v>1633.2760000000001</v>
      </c>
      <c r="L99" s="1">
        <v>1259.8480000000002</v>
      </c>
      <c r="M99" s="1">
        <v>1891</v>
      </c>
      <c r="N99" s="1">
        <v>1609.241</v>
      </c>
      <c r="O99" s="1">
        <v>1333.155</v>
      </c>
      <c r="P99" s="1">
        <v>1742</v>
      </c>
      <c r="Q99" s="1">
        <v>1478.9999822000002</v>
      </c>
      <c r="R99" s="1">
        <v>1196.0000624000002</v>
      </c>
      <c r="S99" s="1">
        <v>1847</v>
      </c>
      <c r="T99" s="1">
        <v>1622.9999034</v>
      </c>
      <c r="U99" s="1">
        <v>1355.9999845</v>
      </c>
      <c r="V99" s="2">
        <v>1893</v>
      </c>
      <c r="W99" s="1">
        <v>1702.9999686000001</v>
      </c>
      <c r="X99" s="1">
        <v>1480.999908</v>
      </c>
      <c r="Y99" s="1">
        <v>2015</v>
      </c>
      <c r="Z99" s="1">
        <v>1837.9999819999998</v>
      </c>
      <c r="AA99" s="1">
        <v>1695.9999094999998</v>
      </c>
      <c r="AB99" s="1">
        <v>1927</v>
      </c>
      <c r="AC99" s="1">
        <v>1809.0001549999999</v>
      </c>
      <c r="AD99" s="1">
        <v>1658.0000496</v>
      </c>
      <c r="AE99" s="1">
        <v>1863</v>
      </c>
      <c r="AF99" s="1">
        <v>1759.9999463999998</v>
      </c>
      <c r="AG99" s="1">
        <v>1638.0000872999999</v>
      </c>
      <c r="AH99" s="1">
        <f t="shared" si="12"/>
        <v>13258</v>
      </c>
    </row>
    <row r="100" spans="1:34" x14ac:dyDescent="0.25">
      <c r="A100" t="s">
        <v>213</v>
      </c>
      <c r="B100" t="s">
        <v>214</v>
      </c>
      <c r="C100" t="s">
        <v>212</v>
      </c>
      <c r="D100" s="1">
        <v>3201</v>
      </c>
      <c r="E100" s="1">
        <v>2925.5129999999999</v>
      </c>
      <c r="F100" s="1">
        <v>2278.4490000000005</v>
      </c>
      <c r="G100" s="1">
        <v>3079</v>
      </c>
      <c r="H100" s="1">
        <v>2720.4769999999985</v>
      </c>
      <c r="I100" s="1">
        <v>2107.8870000000006</v>
      </c>
      <c r="J100" s="1">
        <v>2804</v>
      </c>
      <c r="K100" s="1">
        <v>2530.056</v>
      </c>
      <c r="L100" s="1">
        <v>2053.2539999999995</v>
      </c>
      <c r="M100" s="1">
        <v>2706</v>
      </c>
      <c r="N100" s="1">
        <v>2378.7580000000007</v>
      </c>
      <c r="O100" s="1">
        <v>2084.7039999999997</v>
      </c>
      <c r="P100" s="1">
        <v>2394</v>
      </c>
      <c r="Q100" s="1">
        <v>2127.0000528</v>
      </c>
      <c r="R100" s="1">
        <v>1798.0000541999998</v>
      </c>
      <c r="S100" s="1">
        <v>2396</v>
      </c>
      <c r="T100" s="1">
        <v>2166.9999040000002</v>
      </c>
      <c r="U100" s="1">
        <v>1779.9999008</v>
      </c>
      <c r="V100" s="2">
        <v>2582</v>
      </c>
      <c r="W100" s="1">
        <v>2375.9997776</v>
      </c>
      <c r="X100" s="1">
        <v>1943.9999353999999</v>
      </c>
      <c r="Y100" s="1">
        <v>2494</v>
      </c>
      <c r="Z100" s="1">
        <v>2322.000043</v>
      </c>
      <c r="AA100" s="1">
        <v>2078.9998964000001</v>
      </c>
      <c r="AB100" s="1">
        <v>2635</v>
      </c>
      <c r="AC100" s="1">
        <v>2499.9999910000001</v>
      </c>
      <c r="AD100" s="1">
        <v>2248.0001850000003</v>
      </c>
      <c r="AE100" s="1">
        <v>2740</v>
      </c>
      <c r="AF100" s="1">
        <v>2598.0000479999999</v>
      </c>
      <c r="AG100" s="1">
        <v>2338.000078</v>
      </c>
      <c r="AH100" s="1">
        <f t="shared" si="12"/>
        <v>19162</v>
      </c>
    </row>
    <row r="101" spans="1:34" x14ac:dyDescent="0.25">
      <c r="A101" t="s">
        <v>215</v>
      </c>
      <c r="B101" t="s">
        <v>216</v>
      </c>
      <c r="C101" t="s">
        <v>212</v>
      </c>
      <c r="D101" s="3">
        <v>5270</v>
      </c>
      <c r="E101" s="3">
        <v>4885.1180000000031</v>
      </c>
      <c r="F101" s="3">
        <v>4052</v>
      </c>
      <c r="G101" s="3">
        <v>5250</v>
      </c>
      <c r="H101" s="3">
        <v>4814.241</v>
      </c>
      <c r="I101" s="3">
        <v>4076</v>
      </c>
      <c r="J101" s="1">
        <v>5016</v>
      </c>
      <c r="K101" s="1">
        <v>4521.4360000000006</v>
      </c>
      <c r="L101" s="1">
        <v>3382.3379999999993</v>
      </c>
      <c r="M101" s="1">
        <v>4910</v>
      </c>
      <c r="N101" s="1">
        <v>4331.4819999999982</v>
      </c>
      <c r="O101" s="1">
        <v>3262.9100000000017</v>
      </c>
      <c r="P101" s="1">
        <v>4576</v>
      </c>
      <c r="Q101" s="1">
        <v>4083.0000639999998</v>
      </c>
      <c r="R101" s="1">
        <v>2956.0003615999999</v>
      </c>
      <c r="S101" s="1">
        <v>4747</v>
      </c>
      <c r="T101" s="1">
        <v>4317.0001254999997</v>
      </c>
      <c r="U101" s="1">
        <v>3118.0000172999994</v>
      </c>
      <c r="V101" s="2">
        <v>4969</v>
      </c>
      <c r="W101" s="1">
        <v>4569.9997348999996</v>
      </c>
      <c r="X101" s="1">
        <v>3551.9997110999998</v>
      </c>
      <c r="Y101" s="1">
        <v>4887</v>
      </c>
      <c r="Z101" s="1">
        <v>4511.0000844000006</v>
      </c>
      <c r="AA101" s="1">
        <v>3878.0001692999999</v>
      </c>
      <c r="AB101" s="1">
        <v>4903</v>
      </c>
      <c r="AC101" s="1">
        <v>4635.0000587999994</v>
      </c>
      <c r="AD101" s="1">
        <v>4194.9999357999995</v>
      </c>
      <c r="AE101" s="1">
        <v>5102</v>
      </c>
      <c r="AF101" s="1">
        <v>4866.9998392000007</v>
      </c>
      <c r="AG101" s="1">
        <v>4413.0004100000006</v>
      </c>
      <c r="AH101" s="1">
        <f t="shared" si="12"/>
        <v>34738</v>
      </c>
    </row>
    <row r="102" spans="1:34" x14ac:dyDescent="0.25">
      <c r="A102" t="s">
        <v>217</v>
      </c>
      <c r="B102" t="s">
        <v>218</v>
      </c>
      <c r="C102" t="s">
        <v>212</v>
      </c>
      <c r="D102" s="1">
        <v>3480</v>
      </c>
      <c r="E102" s="1">
        <v>3168.1200000000013</v>
      </c>
      <c r="F102" s="1">
        <v>2469.119999999999</v>
      </c>
      <c r="G102" s="1">
        <v>3594</v>
      </c>
      <c r="H102" s="1">
        <v>3278.1820000000007</v>
      </c>
      <c r="I102" s="1">
        <v>2647.9609999999993</v>
      </c>
      <c r="J102" s="1">
        <v>3517</v>
      </c>
      <c r="K102" s="1">
        <v>3142.2719999999999</v>
      </c>
      <c r="L102" s="1">
        <v>2618.3380000000002</v>
      </c>
      <c r="M102" s="1">
        <v>3357</v>
      </c>
      <c r="N102" s="1">
        <v>2922.3179999999998</v>
      </c>
      <c r="O102" s="1">
        <v>2498.4390000000008</v>
      </c>
      <c r="P102" s="1">
        <v>3276</v>
      </c>
      <c r="Q102" s="1">
        <v>2860.0000884000001</v>
      </c>
      <c r="R102" s="1">
        <v>2491.9998012000001</v>
      </c>
      <c r="S102" s="1">
        <v>3368</v>
      </c>
      <c r="T102" s="1">
        <v>2954.0000512000001</v>
      </c>
      <c r="U102" s="1">
        <v>2627.9998799999998</v>
      </c>
      <c r="V102" s="2">
        <v>3451</v>
      </c>
      <c r="W102" s="1">
        <v>3213.0000595000001</v>
      </c>
      <c r="X102" s="1">
        <v>2948.9999398999998</v>
      </c>
      <c r="Y102" s="1">
        <v>3356</v>
      </c>
      <c r="Z102" s="1">
        <v>3158.0000272000002</v>
      </c>
      <c r="AA102" s="1">
        <v>2882.9999904000001</v>
      </c>
      <c r="AB102" s="1">
        <v>3624</v>
      </c>
      <c r="AC102" s="1">
        <v>3335.0001336</v>
      </c>
      <c r="AD102" s="1">
        <v>2895.0001464000002</v>
      </c>
      <c r="AE102" s="1">
        <v>3687</v>
      </c>
      <c r="AF102" s="1">
        <v>3463.0000020000002</v>
      </c>
      <c r="AG102" s="1">
        <v>3141.0002813999999</v>
      </c>
      <c r="AH102" s="1">
        <f t="shared" si="12"/>
        <v>24043</v>
      </c>
    </row>
    <row r="103" spans="1:34" s="4" customFormat="1" x14ac:dyDescent="0.25">
      <c r="A103" s="4" t="s">
        <v>450</v>
      </c>
      <c r="B103" s="4" t="s">
        <v>433</v>
      </c>
      <c r="D103" s="5">
        <f t="shared" ref="D103:AG103" si="18">SUM(D99:D102)</f>
        <v>13973</v>
      </c>
      <c r="E103" s="5">
        <f t="shared" si="18"/>
        <v>12788.441000000004</v>
      </c>
      <c r="F103" s="5">
        <f t="shared" si="18"/>
        <v>10000.636999999999</v>
      </c>
      <c r="G103" s="5">
        <f t="shared" si="18"/>
        <v>13900</v>
      </c>
      <c r="H103" s="5">
        <f t="shared" si="18"/>
        <v>12558.591</v>
      </c>
      <c r="I103" s="5">
        <f t="shared" si="18"/>
        <v>10025.956</v>
      </c>
      <c r="J103" s="5">
        <f t="shared" si="18"/>
        <v>13223</v>
      </c>
      <c r="K103" s="5">
        <f t="shared" si="18"/>
        <v>11827.04</v>
      </c>
      <c r="L103" s="5">
        <f t="shared" si="18"/>
        <v>9313.7779999999984</v>
      </c>
      <c r="M103" s="5">
        <f t="shared" si="18"/>
        <v>12864</v>
      </c>
      <c r="N103" s="5">
        <f t="shared" si="18"/>
        <v>11241.798999999999</v>
      </c>
      <c r="O103" s="5">
        <f t="shared" si="18"/>
        <v>9179.2080000000024</v>
      </c>
      <c r="P103" s="5">
        <f t="shared" si="18"/>
        <v>11988</v>
      </c>
      <c r="Q103" s="5">
        <f t="shared" si="18"/>
        <v>10549.000187400001</v>
      </c>
      <c r="R103" s="5">
        <f t="shared" si="18"/>
        <v>8442.0002793999993</v>
      </c>
      <c r="S103" s="5">
        <f t="shared" si="18"/>
        <v>12358</v>
      </c>
      <c r="T103" s="5">
        <f t="shared" si="18"/>
        <v>11060.999984100001</v>
      </c>
      <c r="U103" s="5">
        <f t="shared" si="18"/>
        <v>8881.9997825999981</v>
      </c>
      <c r="V103" s="14">
        <f t="shared" si="18"/>
        <v>12895</v>
      </c>
      <c r="W103" s="5">
        <f t="shared" si="18"/>
        <v>11861.9995406</v>
      </c>
      <c r="X103" s="5">
        <f t="shared" si="18"/>
        <v>9925.9994943999991</v>
      </c>
      <c r="Y103" s="5">
        <f t="shared" si="18"/>
        <v>12752</v>
      </c>
      <c r="Z103" s="5">
        <f t="shared" si="18"/>
        <v>11829.0001366</v>
      </c>
      <c r="AA103" s="5">
        <f t="shared" si="18"/>
        <v>10535.9999656</v>
      </c>
      <c r="AB103" s="5">
        <f t="shared" si="18"/>
        <v>13089</v>
      </c>
      <c r="AC103" s="5">
        <f t="shared" si="18"/>
        <v>12279.000338399999</v>
      </c>
      <c r="AD103" s="5">
        <f t="shared" si="18"/>
        <v>10996.0003168</v>
      </c>
      <c r="AE103" s="5">
        <f t="shared" si="18"/>
        <v>13392</v>
      </c>
      <c r="AF103" s="5">
        <f t="shared" si="18"/>
        <v>12687.9998356</v>
      </c>
      <c r="AG103" s="5">
        <f t="shared" si="18"/>
        <v>11530.0008567</v>
      </c>
      <c r="AH103" s="1">
        <f t="shared" si="12"/>
        <v>91201</v>
      </c>
    </row>
    <row r="104" spans="1:34" x14ac:dyDescent="0.25">
      <c r="A104" t="s">
        <v>219</v>
      </c>
      <c r="B104" t="s">
        <v>220</v>
      </c>
      <c r="C104" t="s">
        <v>221</v>
      </c>
      <c r="D104" s="1">
        <v>2729</v>
      </c>
      <c r="E104" s="1">
        <v>2488.848</v>
      </c>
      <c r="F104" s="1">
        <v>2188.6579999999999</v>
      </c>
      <c r="G104" s="1">
        <v>2936</v>
      </c>
      <c r="H104" s="1">
        <v>2630.6559999999999</v>
      </c>
      <c r="I104" s="1">
        <v>2293.0160000000001</v>
      </c>
      <c r="J104" s="1">
        <v>2750</v>
      </c>
      <c r="K104" s="1">
        <v>2395.25</v>
      </c>
      <c r="L104" s="1">
        <v>2090</v>
      </c>
      <c r="M104" s="1">
        <v>2603</v>
      </c>
      <c r="N104" s="1">
        <v>2126.6509999999998</v>
      </c>
      <c r="O104" s="1">
        <v>1842.924</v>
      </c>
      <c r="P104" s="3">
        <v>2578</v>
      </c>
      <c r="Q104" s="3">
        <v>1984.8333333333335</v>
      </c>
      <c r="R104" s="3">
        <v>1390.8333333333335</v>
      </c>
      <c r="S104" s="1">
        <v>2964</v>
      </c>
      <c r="T104" s="1">
        <v>2442</v>
      </c>
      <c r="U104" s="1">
        <v>1974</v>
      </c>
      <c r="V104" s="2">
        <v>2921</v>
      </c>
      <c r="W104" s="1">
        <v>2383</v>
      </c>
      <c r="X104" s="1">
        <v>1981</v>
      </c>
      <c r="Y104" s="1">
        <v>2865</v>
      </c>
      <c r="Z104" s="1">
        <v>2441</v>
      </c>
      <c r="AA104" s="1">
        <v>2068</v>
      </c>
      <c r="AB104" s="1">
        <v>2867</v>
      </c>
      <c r="AC104" s="1">
        <v>2551</v>
      </c>
      <c r="AD104" s="1">
        <v>2256</v>
      </c>
      <c r="AE104" s="1">
        <v>2981</v>
      </c>
      <c r="AF104" s="1">
        <v>2691</v>
      </c>
      <c r="AG104" s="1">
        <v>2549</v>
      </c>
      <c r="AH104" s="1">
        <f t="shared" si="12"/>
        <v>19481</v>
      </c>
    </row>
    <row r="105" spans="1:34" x14ac:dyDescent="0.25">
      <c r="A105" t="s">
        <v>222</v>
      </c>
      <c r="B105" t="s">
        <v>223</v>
      </c>
      <c r="C105" t="s">
        <v>221</v>
      </c>
      <c r="D105" s="1">
        <v>3897</v>
      </c>
      <c r="E105" s="1">
        <v>3425.4630000000002</v>
      </c>
      <c r="F105" s="1">
        <v>2236.8779999999997</v>
      </c>
      <c r="G105" s="1">
        <v>4233</v>
      </c>
      <c r="H105" s="1">
        <v>3564.1859999999997</v>
      </c>
      <c r="I105" s="1">
        <v>2353.5480000000002</v>
      </c>
      <c r="J105" s="1">
        <v>4652</v>
      </c>
      <c r="K105" s="1">
        <v>3823.944</v>
      </c>
      <c r="L105" s="1">
        <v>2600.4680000000003</v>
      </c>
      <c r="M105" s="1">
        <v>4344</v>
      </c>
      <c r="N105" s="1">
        <v>3544.7039999999997</v>
      </c>
      <c r="O105" s="1">
        <v>2497.7999999999997</v>
      </c>
      <c r="P105" s="1">
        <v>4166</v>
      </c>
      <c r="Q105" s="1">
        <v>3149.0002460000001</v>
      </c>
      <c r="R105" s="1">
        <v>2507.9999058000003</v>
      </c>
      <c r="S105" s="1">
        <v>4908</v>
      </c>
      <c r="T105" s="1">
        <v>3632.0000004000003</v>
      </c>
      <c r="U105" s="1">
        <v>2871.999636</v>
      </c>
      <c r="V105" s="2">
        <v>4811</v>
      </c>
      <c r="W105" s="1">
        <v>4054.0002153</v>
      </c>
      <c r="X105" s="1">
        <v>3946.0000006999999</v>
      </c>
      <c r="Y105" s="1">
        <v>4692</v>
      </c>
      <c r="Z105" s="1">
        <v>4117.0000920000002</v>
      </c>
      <c r="AA105" s="1">
        <v>3838.0001652000001</v>
      </c>
      <c r="AB105" s="1">
        <v>4841</v>
      </c>
      <c r="AC105" s="1">
        <v>4402.0002082999999</v>
      </c>
      <c r="AD105" s="1">
        <v>3999.0000289999998</v>
      </c>
      <c r="AE105" s="1">
        <v>4951</v>
      </c>
      <c r="AF105" s="1">
        <v>4689.0000113999995</v>
      </c>
      <c r="AG105" s="1">
        <v>4347.0002795</v>
      </c>
      <c r="AH105" s="1">
        <f t="shared" si="12"/>
        <v>31011</v>
      </c>
    </row>
    <row r="106" spans="1:34" x14ac:dyDescent="0.25">
      <c r="A106" t="s">
        <v>224</v>
      </c>
      <c r="B106" t="s">
        <v>225</v>
      </c>
      <c r="C106" t="s">
        <v>221</v>
      </c>
      <c r="D106" s="1">
        <v>3555</v>
      </c>
      <c r="E106" s="1">
        <v>2840.4450000000002</v>
      </c>
      <c r="F106" s="1">
        <v>1941.0300000000002</v>
      </c>
      <c r="G106" s="1">
        <v>3902</v>
      </c>
      <c r="H106" s="1">
        <v>3133.306</v>
      </c>
      <c r="I106" s="1">
        <v>2692.3799999999997</v>
      </c>
      <c r="J106" s="1">
        <v>3651</v>
      </c>
      <c r="K106" s="1">
        <v>2876.9880000000003</v>
      </c>
      <c r="L106" s="1">
        <v>2322.0360000000001</v>
      </c>
      <c r="M106" s="3">
        <v>3543</v>
      </c>
      <c r="N106" s="3">
        <v>2688.1666666666665</v>
      </c>
      <c r="O106" s="3">
        <v>1901.1666666666665</v>
      </c>
      <c r="P106" s="1">
        <v>3554</v>
      </c>
      <c r="Q106" s="1">
        <v>2554.9997428000001</v>
      </c>
      <c r="R106" s="1">
        <v>1582.0001941999999</v>
      </c>
      <c r="S106" s="1">
        <v>4014</v>
      </c>
      <c r="T106" s="1">
        <v>2824.9998138000001</v>
      </c>
      <c r="U106" s="1">
        <v>1823.0002469999999</v>
      </c>
      <c r="V106" s="2">
        <v>4093</v>
      </c>
      <c r="W106" s="1">
        <v>3199.9999018000003</v>
      </c>
      <c r="X106" s="1">
        <v>2534.0000394000003</v>
      </c>
      <c r="Y106" s="1">
        <v>3845</v>
      </c>
      <c r="Z106" s="1">
        <v>3260.9998680000003</v>
      </c>
      <c r="AA106" s="1">
        <v>2790.0000564999996</v>
      </c>
      <c r="AB106" s="1">
        <v>4497</v>
      </c>
      <c r="AC106" s="1">
        <v>3711.9996326999999</v>
      </c>
      <c r="AD106" s="1">
        <v>3038.0000655000003</v>
      </c>
      <c r="AE106" s="1">
        <v>4473</v>
      </c>
      <c r="AF106" s="1">
        <v>3977.9999280000002</v>
      </c>
      <c r="AG106" s="1">
        <v>3435.0000930000001</v>
      </c>
      <c r="AH106" s="1">
        <f t="shared" si="12"/>
        <v>26312</v>
      </c>
    </row>
    <row r="107" spans="1:34" x14ac:dyDescent="0.25">
      <c r="A107" t="s">
        <v>226</v>
      </c>
      <c r="B107" t="s">
        <v>227</v>
      </c>
      <c r="C107" t="s">
        <v>221</v>
      </c>
      <c r="D107" s="1">
        <v>2339</v>
      </c>
      <c r="E107" s="1">
        <v>2009.201</v>
      </c>
      <c r="F107" s="1">
        <v>1840.7930000000001</v>
      </c>
      <c r="G107" s="1">
        <v>2434</v>
      </c>
      <c r="H107" s="1">
        <v>2076.2019999999998</v>
      </c>
      <c r="I107" s="1">
        <v>1844.972</v>
      </c>
      <c r="J107" s="1">
        <v>2415</v>
      </c>
      <c r="K107" s="1">
        <v>1977.885</v>
      </c>
      <c r="L107" s="1">
        <v>1692.915</v>
      </c>
      <c r="M107" s="1">
        <v>2656</v>
      </c>
      <c r="N107" s="1">
        <v>2167.2959999999998</v>
      </c>
      <c r="O107" s="1">
        <v>1760.9280000000001</v>
      </c>
      <c r="P107" s="1">
        <v>5304</v>
      </c>
      <c r="Q107" s="1">
        <v>4362.0000528</v>
      </c>
      <c r="R107" s="1">
        <v>3164.9996976000002</v>
      </c>
      <c r="S107" s="1">
        <v>3080</v>
      </c>
      <c r="T107" s="1">
        <v>2352.9998799999998</v>
      </c>
      <c r="U107" s="1">
        <v>1836.000012</v>
      </c>
      <c r="V107" s="2">
        <v>2975</v>
      </c>
      <c r="W107" s="1">
        <v>2184.0001575000001</v>
      </c>
      <c r="X107" s="1">
        <v>1636.9999975000001</v>
      </c>
      <c r="Y107" s="1">
        <v>3133</v>
      </c>
      <c r="Z107" s="1">
        <v>2491.0000518000002</v>
      </c>
      <c r="AA107" s="1">
        <v>1931.0001125999997</v>
      </c>
      <c r="AB107" s="1">
        <v>3316</v>
      </c>
      <c r="AC107" s="1">
        <v>2849.0000931999998</v>
      </c>
      <c r="AD107" s="1">
        <v>2302.0000284000002</v>
      </c>
      <c r="AE107" s="1">
        <v>3746</v>
      </c>
      <c r="AF107" s="1">
        <v>3320.9998176000004</v>
      </c>
      <c r="AG107" s="1">
        <v>2919.9998826000001</v>
      </c>
      <c r="AH107" s="1">
        <f t="shared" si="12"/>
        <v>21203</v>
      </c>
    </row>
    <row r="108" spans="1:34" x14ac:dyDescent="0.25">
      <c r="A108" t="s">
        <v>228</v>
      </c>
      <c r="B108" t="s">
        <v>229</v>
      </c>
      <c r="C108" t="s">
        <v>221</v>
      </c>
      <c r="D108" s="1">
        <v>3213</v>
      </c>
      <c r="E108" s="1">
        <v>2708.5589999999997</v>
      </c>
      <c r="F108" s="1">
        <v>1808.9189999999999</v>
      </c>
      <c r="G108" s="1">
        <v>3188</v>
      </c>
      <c r="H108" s="1">
        <v>2661.98</v>
      </c>
      <c r="I108" s="1">
        <v>1804.4079999999999</v>
      </c>
      <c r="J108" s="1">
        <v>2899</v>
      </c>
      <c r="K108" s="1">
        <v>2438.0589999999997</v>
      </c>
      <c r="L108" s="1">
        <v>1649.5309999999999</v>
      </c>
      <c r="M108" s="3">
        <v>2798</v>
      </c>
      <c r="N108" s="3">
        <v>2182.56</v>
      </c>
      <c r="O108" s="3">
        <v>1513.06</v>
      </c>
      <c r="P108" s="3">
        <v>2799</v>
      </c>
      <c r="Q108" s="3">
        <v>2161.6666666666665</v>
      </c>
      <c r="R108" s="3">
        <v>1524.6666666666665</v>
      </c>
      <c r="S108" s="3">
        <v>2799</v>
      </c>
      <c r="T108" s="3">
        <v>2082.8333333333335</v>
      </c>
      <c r="U108" s="3">
        <v>1359.8333333333335</v>
      </c>
      <c r="V108" s="2">
        <v>3925</v>
      </c>
      <c r="W108" s="1">
        <v>2639</v>
      </c>
      <c r="X108" s="1">
        <v>1437</v>
      </c>
      <c r="Y108" s="1">
        <v>3539</v>
      </c>
      <c r="Z108" s="1">
        <v>2780</v>
      </c>
      <c r="AA108" s="1">
        <v>1743</v>
      </c>
      <c r="AB108" s="1">
        <v>3768</v>
      </c>
      <c r="AC108" s="1">
        <v>3258</v>
      </c>
      <c r="AD108" s="1">
        <v>2442</v>
      </c>
      <c r="AE108" s="1">
        <v>3973</v>
      </c>
      <c r="AF108" s="1">
        <v>3511</v>
      </c>
      <c r="AG108" s="1">
        <v>2831</v>
      </c>
      <c r="AH108" s="1">
        <f t="shared" si="12"/>
        <v>21621</v>
      </c>
    </row>
    <row r="109" spans="1:34" x14ac:dyDescent="0.25">
      <c r="A109" t="s">
        <v>230</v>
      </c>
      <c r="B109" t="s">
        <v>231</v>
      </c>
      <c r="C109" t="s">
        <v>221</v>
      </c>
      <c r="D109" s="1">
        <v>3415</v>
      </c>
      <c r="E109" s="1">
        <v>2902.75</v>
      </c>
      <c r="F109" s="1">
        <v>2086.5650000000001</v>
      </c>
      <c r="G109" s="1">
        <v>2789</v>
      </c>
      <c r="H109" s="1">
        <v>2434.797</v>
      </c>
      <c r="I109" s="1">
        <v>1617.62</v>
      </c>
      <c r="J109" s="1">
        <v>3371</v>
      </c>
      <c r="K109" s="1">
        <v>2679.9450000000002</v>
      </c>
      <c r="L109" s="1">
        <v>1796.7430000000002</v>
      </c>
      <c r="M109" s="3">
        <v>2659</v>
      </c>
      <c r="N109" s="3">
        <v>2081.6999999999998</v>
      </c>
      <c r="O109" s="3">
        <v>1454.1999999999998</v>
      </c>
      <c r="P109" s="1">
        <v>3539</v>
      </c>
      <c r="Q109" s="1">
        <v>2634.9999633999996</v>
      </c>
      <c r="R109" s="1">
        <v>1076.0000373</v>
      </c>
      <c r="S109" s="1">
        <v>3241</v>
      </c>
      <c r="T109" s="1">
        <v>2825.0001486000006</v>
      </c>
      <c r="U109" s="1">
        <v>2139.0000415</v>
      </c>
      <c r="V109" s="2">
        <v>3417</v>
      </c>
      <c r="W109" s="1">
        <v>3089.9999339999999</v>
      </c>
      <c r="X109" s="1">
        <v>2697.0001712999997</v>
      </c>
      <c r="Y109" s="1">
        <v>3387</v>
      </c>
      <c r="Z109" s="1">
        <v>3129.9998592000002</v>
      </c>
      <c r="AA109" s="1">
        <v>2829.0002175</v>
      </c>
      <c r="AB109" s="1">
        <v>3340</v>
      </c>
      <c r="AC109" s="1">
        <v>3195.9999080000002</v>
      </c>
      <c r="AD109" s="1">
        <v>3127.9998460000002</v>
      </c>
      <c r="AE109" s="1">
        <v>3429</v>
      </c>
      <c r="AF109" s="1">
        <v>3277.9998701999998</v>
      </c>
      <c r="AG109" s="1">
        <v>3213.9999855000001</v>
      </c>
      <c r="AH109" s="1">
        <f t="shared" si="12"/>
        <v>22431</v>
      </c>
    </row>
    <row r="110" spans="1:34" x14ac:dyDescent="0.25">
      <c r="A110" t="s">
        <v>232</v>
      </c>
      <c r="B110" t="s">
        <v>233</v>
      </c>
      <c r="C110" t="s">
        <v>221</v>
      </c>
      <c r="D110" s="1">
        <v>5011</v>
      </c>
      <c r="E110" s="1">
        <v>3928.6240000000003</v>
      </c>
      <c r="F110" s="1">
        <v>2876.3139999999999</v>
      </c>
      <c r="G110" s="1">
        <v>4974</v>
      </c>
      <c r="H110" s="1">
        <v>3924.4860000000003</v>
      </c>
      <c r="I110" s="1">
        <v>2855.0759999999996</v>
      </c>
      <c r="J110" s="3">
        <v>4922</v>
      </c>
      <c r="K110" s="3">
        <v>3775.174</v>
      </c>
      <c r="L110" s="3">
        <v>3060</v>
      </c>
      <c r="M110" s="3">
        <v>3389</v>
      </c>
      <c r="N110" s="3">
        <v>2678.6966666666667</v>
      </c>
      <c r="O110" s="3">
        <v>1906.4466666666667</v>
      </c>
      <c r="P110" s="1">
        <v>4492</v>
      </c>
      <c r="Q110" s="1">
        <v>3504.9997920000005</v>
      </c>
      <c r="R110" s="1">
        <v>1846.9998967999998</v>
      </c>
      <c r="S110" s="6">
        <v>6964</v>
      </c>
      <c r="T110" s="6">
        <v>4553</v>
      </c>
      <c r="U110" s="6">
        <v>2498</v>
      </c>
      <c r="V110" s="2">
        <v>4377</v>
      </c>
      <c r="W110" s="1">
        <v>3888.9999536999994</v>
      </c>
      <c r="X110" s="1">
        <v>3509.0001939000003</v>
      </c>
      <c r="Y110" s="1">
        <v>5263</v>
      </c>
      <c r="Z110" s="1">
        <v>4193.0005220000003</v>
      </c>
      <c r="AA110" s="1">
        <v>3946.0000374999995</v>
      </c>
      <c r="AB110" s="1">
        <v>5538</v>
      </c>
      <c r="AC110" s="1">
        <v>4491.9997278000001</v>
      </c>
      <c r="AD110" s="1">
        <v>4264.0002678000001</v>
      </c>
      <c r="AE110" s="1">
        <v>6202</v>
      </c>
      <c r="AF110" s="1">
        <v>4948.0002543999999</v>
      </c>
      <c r="AG110" s="1">
        <v>4796.0003980000001</v>
      </c>
      <c r="AH110" s="1">
        <f t="shared" si="12"/>
        <v>34129</v>
      </c>
    </row>
    <row r="111" spans="1:34" x14ac:dyDescent="0.25">
      <c r="A111" t="s">
        <v>234</v>
      </c>
      <c r="B111" t="s">
        <v>235</v>
      </c>
      <c r="C111" t="s">
        <v>221</v>
      </c>
      <c r="D111" s="1">
        <v>3555</v>
      </c>
      <c r="E111" s="1">
        <v>2840.4450000000002</v>
      </c>
      <c r="F111" s="1">
        <v>1941.0300000000002</v>
      </c>
      <c r="G111" s="1">
        <v>3559</v>
      </c>
      <c r="H111" s="1">
        <v>2758.2249999999999</v>
      </c>
      <c r="I111" s="1">
        <v>2085.5740000000001</v>
      </c>
      <c r="J111" s="1">
        <v>3571</v>
      </c>
      <c r="K111" s="1">
        <v>2667.5369999999998</v>
      </c>
      <c r="L111" s="1">
        <v>1974.7630000000001</v>
      </c>
      <c r="M111" s="3">
        <v>2570</v>
      </c>
      <c r="N111" s="3">
        <v>2019.4833333333336</v>
      </c>
      <c r="O111" s="3">
        <v>1420.7333333333336</v>
      </c>
      <c r="P111" s="3">
        <v>2570</v>
      </c>
      <c r="Q111" s="3">
        <v>1958.3333333333335</v>
      </c>
      <c r="R111" s="3">
        <v>1359.5833333333335</v>
      </c>
      <c r="S111" s="3">
        <v>2570</v>
      </c>
      <c r="T111" s="3">
        <v>1790.3333333333335</v>
      </c>
      <c r="U111" s="3">
        <v>1178.3333333333335</v>
      </c>
      <c r="V111" s="2">
        <v>3409</v>
      </c>
      <c r="W111" s="1">
        <v>2426</v>
      </c>
      <c r="X111" s="1">
        <v>1293</v>
      </c>
      <c r="Y111" s="1">
        <v>3362</v>
      </c>
      <c r="Z111" s="1">
        <v>2871</v>
      </c>
      <c r="AA111" s="1">
        <v>2777</v>
      </c>
      <c r="AB111" s="1">
        <v>3361</v>
      </c>
      <c r="AC111" s="1">
        <v>2832</v>
      </c>
      <c r="AD111" s="1">
        <v>2615</v>
      </c>
      <c r="AE111" s="1">
        <v>3597</v>
      </c>
      <c r="AF111" s="1">
        <v>3165</v>
      </c>
      <c r="AG111" s="1">
        <v>2988</v>
      </c>
      <c r="AH111" s="1">
        <f t="shared" si="12"/>
        <v>21804</v>
      </c>
    </row>
    <row r="112" spans="1:34" x14ac:dyDescent="0.25">
      <c r="A112" t="s">
        <v>236</v>
      </c>
      <c r="B112" t="s">
        <v>237</v>
      </c>
      <c r="C112" t="s">
        <v>221</v>
      </c>
      <c r="D112" s="1">
        <v>2165</v>
      </c>
      <c r="E112" s="1">
        <v>1781.7949999999998</v>
      </c>
      <c r="F112" s="1">
        <v>1097.655</v>
      </c>
      <c r="G112" s="1">
        <v>2135</v>
      </c>
      <c r="H112" s="1">
        <v>1675.9750000000001</v>
      </c>
      <c r="I112" s="1">
        <v>1014.125</v>
      </c>
      <c r="J112" s="1">
        <v>2134</v>
      </c>
      <c r="K112" s="1">
        <v>1677.3240000000001</v>
      </c>
      <c r="L112" s="1">
        <v>1109.68</v>
      </c>
      <c r="M112" s="3">
        <v>2185</v>
      </c>
      <c r="N112" s="3">
        <v>1671.8066666666664</v>
      </c>
      <c r="O112" s="3">
        <v>1113.8066666666664</v>
      </c>
      <c r="P112" s="1">
        <v>2185</v>
      </c>
      <c r="Q112" s="1">
        <v>1565.0001319999999</v>
      </c>
      <c r="R112" s="1">
        <v>597.99997699999994</v>
      </c>
      <c r="S112" s="1">
        <v>2333</v>
      </c>
      <c r="T112" s="1">
        <v>1693.9999321</v>
      </c>
      <c r="U112" s="1">
        <v>737.9999896999999</v>
      </c>
      <c r="V112" s="2">
        <v>1958</v>
      </c>
      <c r="W112" s="1">
        <v>1580.0000722000002</v>
      </c>
      <c r="X112" s="1">
        <v>988.99989759999994</v>
      </c>
      <c r="Y112" s="1">
        <v>2446</v>
      </c>
      <c r="Z112" s="1">
        <v>1917.9998358</v>
      </c>
      <c r="AA112" s="1">
        <v>1421.000031</v>
      </c>
      <c r="AB112" s="1">
        <v>2500</v>
      </c>
      <c r="AC112" s="1">
        <v>2037.0000000000002</v>
      </c>
      <c r="AD112" s="1">
        <v>1525</v>
      </c>
      <c r="AE112" s="1">
        <v>2473</v>
      </c>
      <c r="AF112" s="1">
        <v>2087.0000639</v>
      </c>
      <c r="AG112" s="1">
        <v>1730.0000096000001</v>
      </c>
      <c r="AH112" s="1">
        <f t="shared" si="12"/>
        <v>15095</v>
      </c>
    </row>
    <row r="113" spans="1:34" x14ac:dyDescent="0.25">
      <c r="A113" t="s">
        <v>238</v>
      </c>
      <c r="B113" t="s">
        <v>239</v>
      </c>
      <c r="C113" t="s">
        <v>221</v>
      </c>
      <c r="D113" s="1">
        <v>2191</v>
      </c>
      <c r="E113" s="1">
        <v>1774.71</v>
      </c>
      <c r="F113" s="1">
        <v>1279.5439999999999</v>
      </c>
      <c r="G113" s="1">
        <v>2129</v>
      </c>
      <c r="H113" s="1">
        <v>1754.2959999999998</v>
      </c>
      <c r="I113" s="1">
        <v>1239.078</v>
      </c>
      <c r="J113" s="1">
        <v>2033</v>
      </c>
      <c r="K113" s="1">
        <v>1697.5549999999998</v>
      </c>
      <c r="L113" s="1">
        <v>1270.625</v>
      </c>
      <c r="M113" s="3">
        <v>1815</v>
      </c>
      <c r="N113" s="3">
        <v>1412.6666666666667</v>
      </c>
      <c r="O113" s="3">
        <v>975.16666666666674</v>
      </c>
      <c r="P113" s="1">
        <v>2181</v>
      </c>
      <c r="Q113" s="1">
        <v>1621.9998855000001</v>
      </c>
      <c r="R113" s="1">
        <v>837.99995939999997</v>
      </c>
      <c r="S113" s="1">
        <v>2176</v>
      </c>
      <c r="T113" s="1">
        <v>1634.9998336000001</v>
      </c>
      <c r="U113" s="1">
        <v>775.00002560000007</v>
      </c>
      <c r="V113" s="2">
        <v>2055</v>
      </c>
      <c r="W113" s="1">
        <v>1708.0000980000002</v>
      </c>
      <c r="X113" s="1">
        <v>1034.999928</v>
      </c>
      <c r="Y113" s="1">
        <v>2184</v>
      </c>
      <c r="Z113" s="1">
        <v>1838.0000184</v>
      </c>
      <c r="AA113" s="1">
        <v>1391.0000832000001</v>
      </c>
      <c r="AB113" s="1">
        <v>2313</v>
      </c>
      <c r="AC113" s="1">
        <v>2040.0000794999999</v>
      </c>
      <c r="AD113" s="1">
        <v>1734.999804</v>
      </c>
      <c r="AE113" s="1">
        <v>2263</v>
      </c>
      <c r="AF113" s="1">
        <v>2107.0000949999999</v>
      </c>
      <c r="AG113" s="1">
        <v>1878.9999030999998</v>
      </c>
      <c r="AH113" s="1">
        <f t="shared" si="12"/>
        <v>14580</v>
      </c>
    </row>
    <row r="114" spans="1:34" x14ac:dyDescent="0.25">
      <c r="A114" t="s">
        <v>240</v>
      </c>
      <c r="B114" t="s">
        <v>241</v>
      </c>
      <c r="C114" t="s">
        <v>221</v>
      </c>
      <c r="D114" s="1">
        <v>2071</v>
      </c>
      <c r="E114" s="1">
        <v>1729.2849999999999</v>
      </c>
      <c r="F114" s="1">
        <v>1569.818</v>
      </c>
      <c r="G114" s="1">
        <v>2831</v>
      </c>
      <c r="H114" s="1">
        <v>2428.998</v>
      </c>
      <c r="I114" s="1">
        <v>2111.9259999999999</v>
      </c>
      <c r="J114" s="1">
        <v>2849</v>
      </c>
      <c r="K114" s="1">
        <v>2427.348</v>
      </c>
      <c r="L114" s="1">
        <v>2136.75</v>
      </c>
      <c r="M114" s="3">
        <v>3248</v>
      </c>
      <c r="N114" s="3">
        <v>2505.4966666666664</v>
      </c>
      <c r="O114" s="3">
        <v>1698.2466666666664</v>
      </c>
      <c r="P114" s="1">
        <v>3191</v>
      </c>
      <c r="Q114" s="1">
        <v>2558.0000535999998</v>
      </c>
      <c r="R114" s="1">
        <v>1747.9998046000001</v>
      </c>
      <c r="S114" s="3">
        <v>3248</v>
      </c>
      <c r="T114" s="3">
        <v>2434.1666666666665</v>
      </c>
      <c r="U114" s="3">
        <v>1685.1666666666665</v>
      </c>
      <c r="V114" s="2">
        <v>3897</v>
      </c>
      <c r="W114" s="1">
        <v>3092.0002173000003</v>
      </c>
      <c r="X114" s="1">
        <v>2585.0001275999998</v>
      </c>
      <c r="Y114" s="1">
        <v>3784</v>
      </c>
      <c r="Z114" s="1">
        <v>3145.0000823999999</v>
      </c>
      <c r="AA114" s="1">
        <v>2697.9999464000002</v>
      </c>
      <c r="AB114" s="1">
        <v>3763</v>
      </c>
      <c r="AC114" s="1">
        <v>3313.9999689000001</v>
      </c>
      <c r="AD114" s="1">
        <v>2904.0000461</v>
      </c>
      <c r="AE114" s="1">
        <v>4126</v>
      </c>
      <c r="AF114" s="1">
        <v>3681.0001724000003</v>
      </c>
      <c r="AG114" s="1">
        <v>3180.0002098000004</v>
      </c>
      <c r="AH114" s="1">
        <f t="shared" si="12"/>
        <v>21335</v>
      </c>
    </row>
    <row r="115" spans="1:34" x14ac:dyDescent="0.25">
      <c r="A115" t="s">
        <v>242</v>
      </c>
      <c r="B115" t="s">
        <v>243</v>
      </c>
      <c r="C115" t="s">
        <v>221</v>
      </c>
      <c r="D115" s="1">
        <v>3180</v>
      </c>
      <c r="E115" s="1">
        <v>2836.56</v>
      </c>
      <c r="F115" s="1">
        <v>2556.7200000000003</v>
      </c>
      <c r="G115" s="1">
        <v>3097</v>
      </c>
      <c r="H115" s="1">
        <v>2712.9720000000002</v>
      </c>
      <c r="I115" s="1">
        <v>2483.7940000000003</v>
      </c>
      <c r="J115" s="1">
        <v>3141</v>
      </c>
      <c r="K115" s="1">
        <v>2716.9650000000001</v>
      </c>
      <c r="L115" s="1">
        <v>2446.8389999999999</v>
      </c>
      <c r="M115" s="3">
        <v>2732</v>
      </c>
      <c r="N115" s="3">
        <v>2126.0933333333332</v>
      </c>
      <c r="O115" s="3">
        <v>1466.5933333333332</v>
      </c>
      <c r="P115" s="1">
        <v>3386</v>
      </c>
      <c r="Q115" s="1">
        <v>2713.9998802000005</v>
      </c>
      <c r="R115" s="1">
        <v>1725.9999560000001</v>
      </c>
      <c r="S115" s="1">
        <v>3624</v>
      </c>
      <c r="T115" s="1">
        <v>2848.9999895999999</v>
      </c>
      <c r="U115" s="1">
        <v>1767.0000671999999</v>
      </c>
      <c r="V115" s="2">
        <v>3357</v>
      </c>
      <c r="W115" s="1">
        <v>2890.0000088999996</v>
      </c>
      <c r="X115" s="1">
        <v>2431.0000845</v>
      </c>
      <c r="Y115" s="1">
        <v>3741</v>
      </c>
      <c r="Z115" s="1">
        <v>3314.0000153999999</v>
      </c>
      <c r="AA115" s="1">
        <v>2993.9997386999999</v>
      </c>
      <c r="AB115" s="1">
        <v>3902</v>
      </c>
      <c r="AC115" s="1">
        <v>3490.9999988</v>
      </c>
      <c r="AD115" s="1">
        <v>3147.0000690000002</v>
      </c>
      <c r="AE115" s="1">
        <v>4072</v>
      </c>
      <c r="AF115" s="1">
        <v>3693.9999048</v>
      </c>
      <c r="AG115" s="1">
        <v>3317.9999760000001</v>
      </c>
      <c r="AH115" s="1">
        <f t="shared" si="12"/>
        <v>22517</v>
      </c>
    </row>
    <row r="116" spans="1:34" x14ac:dyDescent="0.25">
      <c r="A116" t="s">
        <v>451</v>
      </c>
      <c r="B116" s="4" t="s">
        <v>433</v>
      </c>
      <c r="D116" s="5">
        <f>SUM(D104:D115)</f>
        <v>37321</v>
      </c>
      <c r="E116" s="5">
        <f t="shared" ref="E116:AG116" si="19">SUM(E104:E115)</f>
        <v>31266.684999999998</v>
      </c>
      <c r="F116" s="5">
        <f t="shared" si="19"/>
        <v>23423.923999999999</v>
      </c>
      <c r="G116" s="5">
        <f t="shared" si="19"/>
        <v>38207</v>
      </c>
      <c r="H116" s="5">
        <f t="shared" si="19"/>
        <v>31756.078999999994</v>
      </c>
      <c r="I116" s="5">
        <f t="shared" si="19"/>
        <v>24395.517</v>
      </c>
      <c r="J116" s="5">
        <f t="shared" si="19"/>
        <v>38388</v>
      </c>
      <c r="K116" s="5">
        <f t="shared" si="19"/>
        <v>31153.973999999998</v>
      </c>
      <c r="L116" s="5">
        <f t="shared" si="19"/>
        <v>24150.350000000002</v>
      </c>
      <c r="M116" s="5">
        <f t="shared" si="19"/>
        <v>34542</v>
      </c>
      <c r="N116" s="5">
        <f t="shared" si="19"/>
        <v>27205.321</v>
      </c>
      <c r="O116" s="5">
        <f t="shared" si="19"/>
        <v>19551.072</v>
      </c>
      <c r="P116" s="5">
        <f t="shared" si="19"/>
        <v>39945</v>
      </c>
      <c r="Q116" s="5">
        <f t="shared" si="19"/>
        <v>30769.83308163334</v>
      </c>
      <c r="R116" s="5">
        <f t="shared" si="19"/>
        <v>19363.082762033333</v>
      </c>
      <c r="S116" s="5">
        <f t="shared" si="19"/>
        <v>41921</v>
      </c>
      <c r="T116" s="5">
        <f t="shared" si="19"/>
        <v>31115.332931433331</v>
      </c>
      <c r="U116" s="5">
        <f t="shared" si="19"/>
        <v>20645.333352333335</v>
      </c>
      <c r="V116" s="14">
        <f t="shared" si="19"/>
        <v>41195</v>
      </c>
      <c r="W116" s="5">
        <f t="shared" si="19"/>
        <v>33135.000558700005</v>
      </c>
      <c r="X116" s="5">
        <f t="shared" si="19"/>
        <v>26074.0004405</v>
      </c>
      <c r="Y116" s="5">
        <f t="shared" si="19"/>
        <v>42241</v>
      </c>
      <c r="Z116" s="5">
        <f t="shared" si="19"/>
        <v>35499.000345000008</v>
      </c>
      <c r="AA116" s="5">
        <f t="shared" si="19"/>
        <v>30426.000388599998</v>
      </c>
      <c r="AB116" s="5">
        <f t="shared" si="19"/>
        <v>44006</v>
      </c>
      <c r="AC116" s="5">
        <f t="shared" si="19"/>
        <v>38173.999617200003</v>
      </c>
      <c r="AD116" s="5">
        <f t="shared" si="19"/>
        <v>33355.0001558</v>
      </c>
      <c r="AE116" s="5">
        <f t="shared" si="19"/>
        <v>46286</v>
      </c>
      <c r="AF116" s="5">
        <f t="shared" si="19"/>
        <v>41150.000117700009</v>
      </c>
      <c r="AG116" s="5">
        <f t="shared" si="19"/>
        <v>37187.000737100003</v>
      </c>
      <c r="AH116" s="1">
        <f t="shared" si="12"/>
        <v>271519</v>
      </c>
    </row>
    <row r="117" spans="1:34" x14ac:dyDescent="0.25">
      <c r="A117" t="s">
        <v>244</v>
      </c>
      <c r="B117" t="s">
        <v>245</v>
      </c>
      <c r="C117" t="s">
        <v>246</v>
      </c>
      <c r="D117" s="1">
        <v>3272</v>
      </c>
      <c r="E117" s="1">
        <v>2921.8960000000002</v>
      </c>
      <c r="F117" s="1">
        <v>2179.152</v>
      </c>
      <c r="G117" s="1">
        <v>3146</v>
      </c>
      <c r="H117" s="1">
        <v>2771.6260000000002</v>
      </c>
      <c r="I117" s="1">
        <v>2073.2139999999999</v>
      </c>
      <c r="J117" s="1">
        <v>3076</v>
      </c>
      <c r="K117" s="1">
        <v>2688.424</v>
      </c>
      <c r="L117" s="1">
        <v>1977.8679999999999</v>
      </c>
      <c r="M117" s="1">
        <v>3115</v>
      </c>
      <c r="N117" s="1">
        <v>2657.0949999999998</v>
      </c>
      <c r="O117" s="1">
        <v>1937.53</v>
      </c>
      <c r="P117" s="1">
        <v>3172</v>
      </c>
      <c r="Q117" s="1">
        <v>2621.0001272</v>
      </c>
      <c r="R117" s="1">
        <v>1955.9998432</v>
      </c>
      <c r="S117" s="1">
        <v>3804</v>
      </c>
      <c r="T117" s="1">
        <v>2707.0001975999999</v>
      </c>
      <c r="U117" s="1">
        <v>1824.9998124000001</v>
      </c>
      <c r="V117" s="2">
        <v>3609</v>
      </c>
      <c r="W117" s="1">
        <v>2998.0002698999997</v>
      </c>
      <c r="X117" s="1">
        <v>2538.0000170999997</v>
      </c>
      <c r="Y117" s="1">
        <v>3307</v>
      </c>
      <c r="Z117" s="1">
        <v>2991.9999825</v>
      </c>
      <c r="AA117" s="1">
        <v>2825.0001201999999</v>
      </c>
      <c r="AB117" s="1">
        <v>3560</v>
      </c>
      <c r="AC117" s="1">
        <v>3252.9998399999999</v>
      </c>
      <c r="AD117" s="1">
        <v>3089.9998999999998</v>
      </c>
      <c r="AE117" s="1">
        <v>3786</v>
      </c>
      <c r="AF117" s="1">
        <v>3524.9999747999996</v>
      </c>
      <c r="AG117" s="1">
        <v>3353.0001018000003</v>
      </c>
      <c r="AH117" s="1">
        <f t="shared" si="12"/>
        <v>23194</v>
      </c>
    </row>
    <row r="118" spans="1:34" x14ac:dyDescent="0.25">
      <c r="A118" t="s">
        <v>247</v>
      </c>
      <c r="B118" t="s">
        <v>248</v>
      </c>
      <c r="C118" t="s">
        <v>246</v>
      </c>
      <c r="D118" s="1">
        <v>1738</v>
      </c>
      <c r="E118" s="1">
        <v>1446.0159999999998</v>
      </c>
      <c r="F118" s="1">
        <v>815.12199999999996</v>
      </c>
      <c r="G118" s="1">
        <v>1635</v>
      </c>
      <c r="H118" s="1">
        <v>1317.8100000000002</v>
      </c>
      <c r="I118" s="1">
        <v>786.43499999999995</v>
      </c>
      <c r="J118" s="1">
        <v>1835</v>
      </c>
      <c r="K118" s="1">
        <v>1484.5150000000001</v>
      </c>
      <c r="L118" s="1">
        <v>1106.5049999999999</v>
      </c>
      <c r="M118" s="1">
        <v>1663</v>
      </c>
      <c r="N118" s="1">
        <v>1350.356</v>
      </c>
      <c r="O118" s="1">
        <v>1087.6020000000001</v>
      </c>
      <c r="P118" s="1">
        <v>1699</v>
      </c>
      <c r="Q118" s="1">
        <v>1342.0000036000001</v>
      </c>
      <c r="R118" s="1">
        <v>1057.9999208000002</v>
      </c>
      <c r="S118" s="1">
        <v>2001</v>
      </c>
      <c r="T118" s="1">
        <v>1774.0001568</v>
      </c>
      <c r="U118" s="1">
        <v>1383.9998540999998</v>
      </c>
      <c r="V118" s="2">
        <v>2355</v>
      </c>
      <c r="W118" s="1">
        <v>1901.0000384999998</v>
      </c>
      <c r="X118" s="1">
        <v>1202.9999399999999</v>
      </c>
      <c r="Y118" s="1">
        <v>2337</v>
      </c>
      <c r="Z118" s="1">
        <v>1977.9998753999998</v>
      </c>
      <c r="AA118" s="1">
        <v>1367.9998746000001</v>
      </c>
      <c r="AB118" s="1">
        <v>2435</v>
      </c>
      <c r="AC118" s="1">
        <v>2075.0001035</v>
      </c>
      <c r="AD118" s="1">
        <v>1678.9999495</v>
      </c>
      <c r="AE118" s="1">
        <v>2478</v>
      </c>
      <c r="AF118" s="1">
        <v>2113.0000163999998</v>
      </c>
      <c r="AG118" s="1">
        <v>1810.9999613999998</v>
      </c>
      <c r="AH118" s="1">
        <f t="shared" si="12"/>
        <v>12926</v>
      </c>
    </row>
    <row r="119" spans="1:34" x14ac:dyDescent="0.25">
      <c r="A119" t="s">
        <v>249</v>
      </c>
      <c r="B119" t="s">
        <v>250</v>
      </c>
      <c r="C119" t="s">
        <v>246</v>
      </c>
      <c r="D119" s="1">
        <v>4113</v>
      </c>
      <c r="E119" s="1">
        <v>3269.835</v>
      </c>
      <c r="F119" s="1">
        <v>2175.777</v>
      </c>
      <c r="G119" s="1">
        <v>3827</v>
      </c>
      <c r="H119" s="1">
        <v>3119.0049999999997</v>
      </c>
      <c r="I119" s="1">
        <v>2277.0650000000001</v>
      </c>
      <c r="J119" s="1">
        <v>2930</v>
      </c>
      <c r="K119" s="1">
        <v>2402.6</v>
      </c>
      <c r="L119" s="1">
        <v>1804.8799999999999</v>
      </c>
      <c r="M119" s="1">
        <v>2797</v>
      </c>
      <c r="N119" s="1">
        <v>2220.8180000000002</v>
      </c>
      <c r="O119" s="1">
        <v>1639.0419999999999</v>
      </c>
      <c r="P119" s="1">
        <v>4144</v>
      </c>
      <c r="Q119" s="1">
        <v>3071.9998288000002</v>
      </c>
      <c r="R119" s="1">
        <v>2579.0001664000001</v>
      </c>
      <c r="S119" s="3">
        <v>3374</v>
      </c>
      <c r="T119" s="3">
        <v>2473.8333333333335</v>
      </c>
      <c r="U119" s="3">
        <v>1644.8333333333335</v>
      </c>
      <c r="V119" s="2">
        <v>4908</v>
      </c>
      <c r="W119" s="1">
        <v>4191.0000959999998</v>
      </c>
      <c r="X119" s="1">
        <v>3068.9998848</v>
      </c>
      <c r="Y119" s="1">
        <v>4889</v>
      </c>
      <c r="Z119" s="1">
        <v>4479.9999491999997</v>
      </c>
      <c r="AA119" s="1">
        <v>3597.9999041999999</v>
      </c>
      <c r="AB119" s="1">
        <v>5274</v>
      </c>
      <c r="AC119" s="1">
        <v>4853.9997359999998</v>
      </c>
      <c r="AD119" s="1">
        <v>4227.0002460000005</v>
      </c>
      <c r="AE119" s="1">
        <v>5352</v>
      </c>
      <c r="AF119" s="1">
        <v>5037.0000120000004</v>
      </c>
      <c r="AG119" s="1">
        <v>4504.9999728000003</v>
      </c>
      <c r="AH119" s="1">
        <f t="shared" si="12"/>
        <v>26093</v>
      </c>
    </row>
    <row r="120" spans="1:34" x14ac:dyDescent="0.25">
      <c r="A120" t="s">
        <v>251</v>
      </c>
      <c r="B120" t="s">
        <v>252</v>
      </c>
      <c r="C120" t="s">
        <v>246</v>
      </c>
      <c r="D120" s="1">
        <v>3387</v>
      </c>
      <c r="E120" s="1">
        <v>2689.2780000000002</v>
      </c>
      <c r="F120" s="1">
        <v>1950.9119999999998</v>
      </c>
      <c r="G120" s="1">
        <v>4447</v>
      </c>
      <c r="H120" s="1">
        <v>3482.0010000000002</v>
      </c>
      <c r="I120" s="1">
        <v>2450.297</v>
      </c>
      <c r="J120" s="1">
        <v>2111</v>
      </c>
      <c r="K120" s="1">
        <v>1794.35</v>
      </c>
      <c r="L120" s="1">
        <v>1382.7050000000002</v>
      </c>
      <c r="M120" s="1">
        <v>2343</v>
      </c>
      <c r="N120" s="1">
        <v>1930.6319999999998</v>
      </c>
      <c r="O120" s="1">
        <v>1487.8050000000001</v>
      </c>
      <c r="P120" s="1">
        <v>2501</v>
      </c>
      <c r="Q120" s="1">
        <v>2021.9999766000003</v>
      </c>
      <c r="R120" s="1">
        <v>1607.000043</v>
      </c>
      <c r="S120" s="1">
        <v>2816</v>
      </c>
      <c r="T120" s="1">
        <v>2218.0001536</v>
      </c>
      <c r="U120" s="1">
        <v>1555.9999487999999</v>
      </c>
      <c r="V120" s="2">
        <v>3443</v>
      </c>
      <c r="W120" s="1">
        <v>2742.9998826999999</v>
      </c>
      <c r="X120" s="1">
        <v>1811.9999436000001</v>
      </c>
      <c r="Y120" s="1">
        <v>3967</v>
      </c>
      <c r="Z120" s="1">
        <v>3433.0001465</v>
      </c>
      <c r="AA120" s="1">
        <v>2699.0000209999998</v>
      </c>
      <c r="AB120" s="1">
        <v>3899</v>
      </c>
      <c r="AC120" s="1">
        <v>3465.9996741999998</v>
      </c>
      <c r="AD120" s="1">
        <v>2651.9999855999999</v>
      </c>
      <c r="AE120" s="1">
        <v>3951</v>
      </c>
      <c r="AF120" s="1">
        <v>3647.9997855000001</v>
      </c>
      <c r="AG120" s="1">
        <v>2993.9998427999999</v>
      </c>
      <c r="AH120" s="1">
        <f t="shared" si="12"/>
        <v>21048</v>
      </c>
    </row>
    <row r="121" spans="1:34" x14ac:dyDescent="0.25">
      <c r="A121" t="s">
        <v>253</v>
      </c>
      <c r="B121" t="s">
        <v>254</v>
      </c>
      <c r="C121" t="s">
        <v>246</v>
      </c>
      <c r="D121" s="3">
        <v>3419</v>
      </c>
      <c r="E121" s="3">
        <v>2902.7309999999998</v>
      </c>
      <c r="F121" s="3">
        <v>2237</v>
      </c>
      <c r="G121" s="3">
        <v>3731</v>
      </c>
      <c r="H121" s="3">
        <v>2954.9520000000002</v>
      </c>
      <c r="I121" s="3">
        <v>2311</v>
      </c>
      <c r="J121" s="3">
        <v>2812</v>
      </c>
      <c r="K121" s="3">
        <v>2381.7640000000001</v>
      </c>
      <c r="L121" s="3">
        <v>1775</v>
      </c>
      <c r="M121" s="3">
        <v>3213</v>
      </c>
      <c r="N121" s="3">
        <v>2695.7069999999999</v>
      </c>
      <c r="O121" s="3">
        <v>1998</v>
      </c>
      <c r="P121" s="3">
        <v>3966</v>
      </c>
      <c r="Q121" s="3">
        <v>3023.0002139999997</v>
      </c>
      <c r="R121" s="3">
        <v>2352</v>
      </c>
      <c r="S121" s="1">
        <v>4015</v>
      </c>
      <c r="T121" s="1">
        <v>3115.9997439999997</v>
      </c>
      <c r="U121" s="1">
        <v>1719.0001674999999</v>
      </c>
      <c r="V121" s="2">
        <v>5673</v>
      </c>
      <c r="W121" s="1">
        <v>3414.0000540000001</v>
      </c>
      <c r="X121" s="1">
        <v>1818.0002142000001</v>
      </c>
      <c r="Y121" s="1">
        <v>4713</v>
      </c>
      <c r="Z121" s="1">
        <v>4060.9998095999999</v>
      </c>
      <c r="AA121" s="1">
        <v>3375.0000372</v>
      </c>
      <c r="AB121" s="1">
        <v>4164</v>
      </c>
      <c r="AC121" s="1">
        <v>3860.9998775999998</v>
      </c>
      <c r="AD121" s="1">
        <v>3422.000184</v>
      </c>
      <c r="AE121" s="1">
        <v>4571</v>
      </c>
      <c r="AF121" s="1">
        <v>4352.9998679999999</v>
      </c>
      <c r="AG121" s="1">
        <v>4074.0001981</v>
      </c>
      <c r="AH121" s="1">
        <f t="shared" si="12"/>
        <v>26829</v>
      </c>
    </row>
    <row r="122" spans="1:34" x14ac:dyDescent="0.25">
      <c r="A122" t="s">
        <v>255</v>
      </c>
      <c r="B122" t="s">
        <v>256</v>
      </c>
      <c r="C122" t="s">
        <v>246</v>
      </c>
      <c r="D122" s="1">
        <v>2888</v>
      </c>
      <c r="E122" s="1">
        <v>2298.848</v>
      </c>
      <c r="F122" s="1">
        <v>1646.1599999999999</v>
      </c>
      <c r="G122" s="1">
        <v>2892</v>
      </c>
      <c r="H122" s="1">
        <v>2160.3240000000001</v>
      </c>
      <c r="I122" s="1">
        <v>1576.14</v>
      </c>
      <c r="J122" s="1">
        <v>2537</v>
      </c>
      <c r="K122" s="1">
        <v>1948.4159999999999</v>
      </c>
      <c r="L122" s="1">
        <v>1476.5339999999999</v>
      </c>
      <c r="M122" s="1">
        <v>2513</v>
      </c>
      <c r="N122" s="1">
        <v>1962.653</v>
      </c>
      <c r="O122" s="1">
        <v>1532.93</v>
      </c>
      <c r="P122" s="1">
        <v>2013</v>
      </c>
      <c r="Q122" s="1">
        <v>1791.9999768</v>
      </c>
      <c r="R122" s="1">
        <v>1397.0000583000001</v>
      </c>
      <c r="S122" s="1">
        <v>1970</v>
      </c>
      <c r="T122" s="1">
        <v>1800.0000319999999</v>
      </c>
      <c r="U122" s="1">
        <v>1295.0001850000001</v>
      </c>
      <c r="V122" s="2">
        <v>2160</v>
      </c>
      <c r="W122" s="1">
        <v>2018.9999519999999</v>
      </c>
      <c r="X122" s="1">
        <v>1702.9999440000001</v>
      </c>
      <c r="Y122" s="1">
        <v>2317</v>
      </c>
      <c r="Z122" s="1">
        <v>2124.9999413999999</v>
      </c>
      <c r="AA122" s="1">
        <v>1585.9999386000002</v>
      </c>
      <c r="AB122" s="1">
        <v>2930</v>
      </c>
      <c r="AC122" s="1">
        <v>2750.0001379999999</v>
      </c>
      <c r="AD122" s="1">
        <v>2296.9998700000001</v>
      </c>
      <c r="AE122" s="1">
        <v>2972</v>
      </c>
      <c r="AF122" s="1">
        <v>2829.0001396000002</v>
      </c>
      <c r="AG122" s="1">
        <v>2663.9997520000002</v>
      </c>
      <c r="AH122" s="1">
        <f t="shared" si="12"/>
        <v>16973</v>
      </c>
    </row>
    <row r="123" spans="1:34" x14ac:dyDescent="0.25">
      <c r="A123" t="s">
        <v>257</v>
      </c>
      <c r="B123" t="s">
        <v>258</v>
      </c>
      <c r="C123" t="s">
        <v>246</v>
      </c>
      <c r="D123" s="3">
        <v>1204</v>
      </c>
      <c r="E123" s="3">
        <v>955.976</v>
      </c>
      <c r="F123" s="3">
        <v>545</v>
      </c>
      <c r="G123" s="1">
        <v>1370</v>
      </c>
      <c r="H123" s="1">
        <v>986.4</v>
      </c>
      <c r="I123" s="1">
        <v>456.21000000000004</v>
      </c>
      <c r="J123" s="3">
        <v>1495</v>
      </c>
      <c r="K123" s="3">
        <v>1049.49</v>
      </c>
      <c r="L123" s="3">
        <v>643</v>
      </c>
      <c r="M123" s="3">
        <v>1840</v>
      </c>
      <c r="N123" s="3">
        <v>1417</v>
      </c>
      <c r="O123" s="3">
        <v>959</v>
      </c>
      <c r="P123" s="1">
        <v>1081</v>
      </c>
      <c r="Q123" s="1">
        <v>735.00000599999987</v>
      </c>
      <c r="R123" s="1">
        <v>426.00004760000002</v>
      </c>
      <c r="S123" s="3">
        <v>1433</v>
      </c>
      <c r="T123" s="3">
        <v>937.99995639999997</v>
      </c>
      <c r="U123" s="3">
        <v>457</v>
      </c>
      <c r="V123" s="2">
        <v>1408</v>
      </c>
      <c r="W123" s="1">
        <v>1106.0000512000001</v>
      </c>
      <c r="X123" s="1">
        <v>892.99992320000001</v>
      </c>
      <c r="Y123" s="1">
        <v>1476</v>
      </c>
      <c r="Z123" s="1">
        <v>1303.9999487999999</v>
      </c>
      <c r="AA123" s="1">
        <v>963.999954</v>
      </c>
      <c r="AB123" s="1">
        <v>1809</v>
      </c>
      <c r="AC123" s="1">
        <v>1580.9999714999999</v>
      </c>
      <c r="AD123" s="1">
        <v>1201.9999995000001</v>
      </c>
      <c r="AE123" s="1">
        <v>1989</v>
      </c>
      <c r="AF123" s="1">
        <v>1723.9999608000001</v>
      </c>
      <c r="AG123" s="1">
        <v>1499.9999741999998</v>
      </c>
      <c r="AH123" s="1">
        <f t="shared" si="12"/>
        <v>9831</v>
      </c>
    </row>
    <row r="124" spans="1:34" x14ac:dyDescent="0.25">
      <c r="A124" t="s">
        <v>259</v>
      </c>
      <c r="B124" t="s">
        <v>260</v>
      </c>
      <c r="C124" t="s">
        <v>246</v>
      </c>
      <c r="D124" s="3">
        <v>1855</v>
      </c>
      <c r="E124" s="3">
        <v>1534</v>
      </c>
      <c r="F124" s="3">
        <v>1128</v>
      </c>
      <c r="G124" s="3">
        <v>1855</v>
      </c>
      <c r="H124" s="3">
        <v>1515</v>
      </c>
      <c r="I124" s="3">
        <v>1122</v>
      </c>
      <c r="J124" s="3">
        <v>1858</v>
      </c>
      <c r="K124" s="3">
        <v>1492</v>
      </c>
      <c r="L124" s="3">
        <v>1109</v>
      </c>
      <c r="M124" s="3">
        <v>1855</v>
      </c>
      <c r="N124" s="3">
        <v>1429</v>
      </c>
      <c r="O124" s="3">
        <v>966</v>
      </c>
      <c r="P124" s="3">
        <v>1855</v>
      </c>
      <c r="Q124" s="3">
        <v>1369</v>
      </c>
      <c r="R124" s="3">
        <v>883</v>
      </c>
      <c r="S124" s="3">
        <v>1855</v>
      </c>
      <c r="T124" s="3">
        <v>1347</v>
      </c>
      <c r="U124" s="3">
        <v>880</v>
      </c>
      <c r="V124" s="2">
        <v>1971</v>
      </c>
      <c r="W124" s="1">
        <v>1851.0000012</v>
      </c>
      <c r="X124" s="1">
        <v>1590.0001812</v>
      </c>
      <c r="Y124" s="1">
        <v>1939</v>
      </c>
      <c r="Z124" s="1">
        <v>1767.0000355</v>
      </c>
      <c r="AA124" s="1">
        <v>1710.9999703999999</v>
      </c>
      <c r="AB124" s="1">
        <v>2146</v>
      </c>
      <c r="AC124" s="1">
        <v>1962.0000286</v>
      </c>
      <c r="AD124" s="1">
        <v>1879.9998664</v>
      </c>
      <c r="AE124" s="1">
        <v>2140</v>
      </c>
      <c r="AF124" s="1">
        <v>1911.9999059999998</v>
      </c>
      <c r="AG124" s="1">
        <v>1802.0000539999999</v>
      </c>
      <c r="AH124" s="1">
        <f t="shared" si="12"/>
        <v>13104</v>
      </c>
    </row>
    <row r="125" spans="1:34" s="4" customFormat="1" x14ac:dyDescent="0.25">
      <c r="A125" s="4" t="s">
        <v>452</v>
      </c>
      <c r="B125" s="4" t="s">
        <v>433</v>
      </c>
      <c r="D125" s="5">
        <f>SUM(D117:D124)</f>
        <v>21876</v>
      </c>
      <c r="E125" s="5">
        <f t="shared" ref="E125:AG125" si="20">SUM(E117:E124)</f>
        <v>18018.580000000002</v>
      </c>
      <c r="F125" s="5">
        <f t="shared" si="20"/>
        <v>12677.123</v>
      </c>
      <c r="G125" s="5">
        <f t="shared" si="20"/>
        <v>22903</v>
      </c>
      <c r="H125" s="5">
        <f t="shared" si="20"/>
        <v>18307.118000000002</v>
      </c>
      <c r="I125" s="5">
        <f t="shared" si="20"/>
        <v>13052.361000000001</v>
      </c>
      <c r="J125" s="5">
        <f t="shared" si="20"/>
        <v>18654</v>
      </c>
      <c r="K125" s="5">
        <f t="shared" si="20"/>
        <v>15241.559000000001</v>
      </c>
      <c r="L125" s="5">
        <f t="shared" si="20"/>
        <v>11275.492</v>
      </c>
      <c r="M125" s="5">
        <f t="shared" si="20"/>
        <v>19339</v>
      </c>
      <c r="N125" s="5">
        <f t="shared" si="20"/>
        <v>15663.261</v>
      </c>
      <c r="O125" s="5">
        <f t="shared" si="20"/>
        <v>11607.909</v>
      </c>
      <c r="P125" s="5">
        <f t="shared" si="20"/>
        <v>20431</v>
      </c>
      <c r="Q125" s="5">
        <f t="shared" si="20"/>
        <v>15976.000133</v>
      </c>
      <c r="R125" s="5">
        <f t="shared" si="20"/>
        <v>12258.000079300002</v>
      </c>
      <c r="S125" s="5">
        <f t="shared" si="20"/>
        <v>21268</v>
      </c>
      <c r="T125" s="5">
        <f t="shared" si="20"/>
        <v>16373.833573733333</v>
      </c>
      <c r="U125" s="5">
        <f t="shared" si="20"/>
        <v>10760.833301133334</v>
      </c>
      <c r="V125" s="14">
        <f t="shared" si="20"/>
        <v>25527</v>
      </c>
      <c r="W125" s="5">
        <f t="shared" si="20"/>
        <v>20223.000345499997</v>
      </c>
      <c r="X125" s="5">
        <f t="shared" si="20"/>
        <v>14626.000048100002</v>
      </c>
      <c r="Y125" s="5">
        <f t="shared" si="20"/>
        <v>24945</v>
      </c>
      <c r="Z125" s="5">
        <f t="shared" si="20"/>
        <v>22139.999688900003</v>
      </c>
      <c r="AA125" s="5">
        <f t="shared" si="20"/>
        <v>18125.999820199999</v>
      </c>
      <c r="AB125" s="5">
        <f t="shared" si="20"/>
        <v>26217</v>
      </c>
      <c r="AC125" s="5">
        <f t="shared" si="20"/>
        <v>23801.9993694</v>
      </c>
      <c r="AD125" s="5">
        <f t="shared" si="20"/>
        <v>20449.000001</v>
      </c>
      <c r="AE125" s="5">
        <f t="shared" si="20"/>
        <v>27239</v>
      </c>
      <c r="AF125" s="5">
        <f t="shared" si="20"/>
        <v>25140.999663099999</v>
      </c>
      <c r="AG125" s="5">
        <f t="shared" si="20"/>
        <v>22702.9998571</v>
      </c>
      <c r="AH125" s="1">
        <f t="shared" si="12"/>
        <v>149998</v>
      </c>
    </row>
    <row r="126" spans="1:34" x14ac:dyDescent="0.25">
      <c r="A126" t="s">
        <v>261</v>
      </c>
      <c r="B126" t="s">
        <v>262</v>
      </c>
      <c r="C126" t="s">
        <v>263</v>
      </c>
      <c r="D126" s="1">
        <v>1932</v>
      </c>
      <c r="E126" s="1">
        <v>1864.3799999999999</v>
      </c>
      <c r="F126" s="1">
        <v>1615.152</v>
      </c>
      <c r="G126" s="1">
        <v>1933</v>
      </c>
      <c r="H126" s="1">
        <v>1844.0819999999999</v>
      </c>
      <c r="I126" s="1">
        <v>1581.194</v>
      </c>
      <c r="J126" s="1">
        <v>1915</v>
      </c>
      <c r="K126" s="1">
        <v>1819.25</v>
      </c>
      <c r="L126" s="1">
        <v>1610.5149999999999</v>
      </c>
      <c r="M126" s="1">
        <v>1770</v>
      </c>
      <c r="N126" s="1">
        <v>1630.17</v>
      </c>
      <c r="O126" s="1">
        <v>1389.45</v>
      </c>
      <c r="P126" s="1">
        <v>1757</v>
      </c>
      <c r="Q126" s="1">
        <v>1597.0000249</v>
      </c>
      <c r="R126" s="1">
        <v>1414.0000412999998</v>
      </c>
      <c r="S126" s="1">
        <v>1718</v>
      </c>
      <c r="T126" s="1">
        <v>1524.000004</v>
      </c>
      <c r="U126" s="1">
        <v>1421.0000627999998</v>
      </c>
      <c r="V126" s="2">
        <v>1805</v>
      </c>
      <c r="W126" s="1">
        <v>1612.999984</v>
      </c>
      <c r="X126" s="1">
        <v>1526.0000669999999</v>
      </c>
      <c r="Y126" s="1">
        <v>1896</v>
      </c>
      <c r="Z126" s="1">
        <v>1772.0000831999998</v>
      </c>
      <c r="AA126" s="1">
        <v>1696.0000608</v>
      </c>
      <c r="AB126" s="1">
        <v>1936</v>
      </c>
      <c r="AC126" s="1">
        <v>1806</v>
      </c>
      <c r="AD126" s="1">
        <v>1676</v>
      </c>
      <c r="AE126" s="1">
        <v>1943</v>
      </c>
      <c r="AF126" s="1">
        <v>1859</v>
      </c>
      <c r="AG126" s="1">
        <v>1762</v>
      </c>
      <c r="AH126" s="1">
        <f t="shared" si="12"/>
        <v>12830</v>
      </c>
    </row>
    <row r="127" spans="1:34" x14ac:dyDescent="0.25">
      <c r="A127" t="s">
        <v>264</v>
      </c>
      <c r="B127" t="s">
        <v>265</v>
      </c>
      <c r="C127" t="s">
        <v>263</v>
      </c>
      <c r="D127" s="1">
        <v>1890</v>
      </c>
      <c r="E127" s="1">
        <v>1765.26</v>
      </c>
      <c r="F127" s="1">
        <v>1494.99</v>
      </c>
      <c r="G127" s="1">
        <v>1762</v>
      </c>
      <c r="H127" s="1">
        <v>1647.47</v>
      </c>
      <c r="I127" s="1">
        <v>1437.7919999999999</v>
      </c>
      <c r="J127" s="1">
        <v>1832</v>
      </c>
      <c r="K127" s="1">
        <v>1687.2720000000002</v>
      </c>
      <c r="L127" s="1">
        <v>1436.288</v>
      </c>
      <c r="M127" s="1">
        <v>1765</v>
      </c>
      <c r="N127" s="1">
        <v>1602.6200000000001</v>
      </c>
      <c r="O127" s="1">
        <v>1477.3049999999998</v>
      </c>
      <c r="P127" s="1">
        <v>1680</v>
      </c>
      <c r="Q127" s="1">
        <v>1514.0000399999999</v>
      </c>
      <c r="R127" s="1">
        <v>1375.0000320000001</v>
      </c>
      <c r="S127" s="1">
        <v>1705</v>
      </c>
      <c r="T127" s="1">
        <v>1546.0000545</v>
      </c>
      <c r="U127" s="1">
        <v>1363.0000175</v>
      </c>
      <c r="V127" s="2">
        <v>1775</v>
      </c>
      <c r="W127" s="1">
        <v>1647.9999925000002</v>
      </c>
      <c r="X127" s="1">
        <v>1408.9999700000001</v>
      </c>
      <c r="Y127" s="1">
        <v>1787</v>
      </c>
      <c r="Z127" s="1">
        <v>1670.9999329</v>
      </c>
      <c r="AA127" s="1">
        <v>1501.9999476</v>
      </c>
      <c r="AB127" s="1">
        <v>1853</v>
      </c>
      <c r="AC127" s="1">
        <v>1735.0000335000002</v>
      </c>
      <c r="AD127" s="1">
        <v>1567.0000120999998</v>
      </c>
      <c r="AE127" s="1">
        <v>1830</v>
      </c>
      <c r="AF127" s="1">
        <v>1705.0000199999999</v>
      </c>
      <c r="AG127" s="1">
        <v>1572.9999240000002</v>
      </c>
      <c r="AH127" s="1">
        <f t="shared" si="12"/>
        <v>12409</v>
      </c>
    </row>
    <row r="128" spans="1:34" x14ac:dyDescent="0.25">
      <c r="A128" t="s">
        <v>266</v>
      </c>
      <c r="B128" t="s">
        <v>267</v>
      </c>
      <c r="C128" t="s">
        <v>263</v>
      </c>
      <c r="D128" s="1">
        <v>7515</v>
      </c>
      <c r="E128" s="1">
        <v>6838.0200000000023</v>
      </c>
      <c r="F128" s="1">
        <v>6044.3000000000038</v>
      </c>
      <c r="G128" s="1">
        <v>7417</v>
      </c>
      <c r="H128" s="1">
        <v>6642.7669999999962</v>
      </c>
      <c r="I128" s="1">
        <v>5017.2780000000039</v>
      </c>
      <c r="J128" s="1">
        <v>7942</v>
      </c>
      <c r="K128" s="1">
        <v>6984.023000000001</v>
      </c>
      <c r="L128" s="1">
        <v>5651.7629999999999</v>
      </c>
      <c r="M128" s="1">
        <v>7660</v>
      </c>
      <c r="N128" s="1">
        <v>6638.0170000000016</v>
      </c>
      <c r="O128" s="1">
        <v>5806.0240000000022</v>
      </c>
      <c r="P128" s="1">
        <v>7312</v>
      </c>
      <c r="Q128" s="1">
        <v>6328.9995808000003</v>
      </c>
      <c r="R128" s="1">
        <v>5477.0002224</v>
      </c>
      <c r="S128" s="1">
        <v>7682</v>
      </c>
      <c r="T128" s="1">
        <v>6613.9999633999996</v>
      </c>
      <c r="U128" s="1">
        <v>5814.9997526000006</v>
      </c>
      <c r="V128" s="2">
        <v>7583</v>
      </c>
      <c r="W128" s="1">
        <v>6872.9999184999997</v>
      </c>
      <c r="X128" s="1">
        <v>6351.0006062000002</v>
      </c>
      <c r="Y128" s="1">
        <v>7999</v>
      </c>
      <c r="Z128" s="1">
        <v>7446.0003336</v>
      </c>
      <c r="AA128" s="1">
        <v>6518.0003481000003</v>
      </c>
      <c r="AB128" s="1">
        <v>7939</v>
      </c>
      <c r="AC128" s="1">
        <v>7386.0002221000004</v>
      </c>
      <c r="AD128" s="1">
        <v>6931.9997741999996</v>
      </c>
      <c r="AE128" s="1">
        <v>8054</v>
      </c>
      <c r="AF128" s="1">
        <v>7540.9996646</v>
      </c>
      <c r="AG128" s="1">
        <v>7068.9998269999996</v>
      </c>
      <c r="AH128" s="1">
        <f t="shared" si="12"/>
        <v>53111</v>
      </c>
    </row>
    <row r="129" spans="1:34" x14ac:dyDescent="0.25">
      <c r="A129" t="s">
        <v>268</v>
      </c>
      <c r="B129" t="s">
        <v>269</v>
      </c>
      <c r="C129" t="s">
        <v>263</v>
      </c>
      <c r="D129" s="1">
        <v>3603</v>
      </c>
      <c r="E129" s="1">
        <v>3387.3649999999993</v>
      </c>
      <c r="F129" s="1">
        <v>2931.2469999999998</v>
      </c>
      <c r="G129" s="1">
        <v>3200</v>
      </c>
      <c r="H129" s="1">
        <v>3039.922</v>
      </c>
      <c r="I129" s="1">
        <v>2652.904</v>
      </c>
      <c r="J129" s="1">
        <v>3055</v>
      </c>
      <c r="K129" s="1">
        <v>2856.8689999999992</v>
      </c>
      <c r="L129" s="1">
        <v>2519.1250000000009</v>
      </c>
      <c r="M129" s="1">
        <v>2911</v>
      </c>
      <c r="N129" s="1">
        <v>2664.9109999999991</v>
      </c>
      <c r="O129" s="1">
        <v>2233.3850000000002</v>
      </c>
      <c r="P129" s="1">
        <v>2894</v>
      </c>
      <c r="Q129" s="1">
        <v>2616.9999218000003</v>
      </c>
      <c r="R129" s="1">
        <v>2258.9999669999997</v>
      </c>
      <c r="S129" s="1">
        <v>2907</v>
      </c>
      <c r="T129" s="1">
        <v>2689.0000002000002</v>
      </c>
      <c r="U129" s="1">
        <v>2416.9998591000003</v>
      </c>
      <c r="V129" s="2">
        <v>3088</v>
      </c>
      <c r="W129" s="1">
        <v>2851.0000144000001</v>
      </c>
      <c r="X129" s="1">
        <v>2634.9999727999998</v>
      </c>
      <c r="Y129" s="1">
        <v>3100</v>
      </c>
      <c r="Z129" s="1">
        <v>2890.0001099999999</v>
      </c>
      <c r="AA129" s="1">
        <v>2750.0000800000003</v>
      </c>
      <c r="AB129" s="1">
        <v>3060</v>
      </c>
      <c r="AC129" s="1">
        <v>2854.9998900000001</v>
      </c>
      <c r="AD129" s="1">
        <v>2723.0000580000001</v>
      </c>
      <c r="AE129" s="1">
        <v>3149</v>
      </c>
      <c r="AF129" s="1">
        <v>3009.9999909999997</v>
      </c>
      <c r="AG129" s="1">
        <v>2859.9998951999996</v>
      </c>
      <c r="AH129" s="1">
        <f t="shared" si="12"/>
        <v>21658</v>
      </c>
    </row>
    <row r="130" spans="1:34" x14ac:dyDescent="0.25">
      <c r="A130" t="s">
        <v>270</v>
      </c>
      <c r="B130" t="s">
        <v>271</v>
      </c>
      <c r="C130" t="s">
        <v>263</v>
      </c>
      <c r="D130" s="1">
        <v>2974</v>
      </c>
      <c r="E130" s="1">
        <v>2813.1880000000001</v>
      </c>
      <c r="F130" s="1">
        <v>2274.6780000000003</v>
      </c>
      <c r="G130" s="1">
        <v>3223</v>
      </c>
      <c r="H130" s="1">
        <v>3020.7000000000012</v>
      </c>
      <c r="I130" s="1">
        <v>2524.732</v>
      </c>
      <c r="J130" s="1">
        <v>3110</v>
      </c>
      <c r="K130" s="1">
        <v>2887.4689999999991</v>
      </c>
      <c r="L130" s="1">
        <v>2415.0439999999985</v>
      </c>
      <c r="M130" s="1">
        <v>3008</v>
      </c>
      <c r="N130" s="1">
        <v>2733.2320000000004</v>
      </c>
      <c r="O130" s="1">
        <v>2254.7879999999996</v>
      </c>
      <c r="P130" s="1">
        <v>2935</v>
      </c>
      <c r="Q130" s="1">
        <v>2695.0000605</v>
      </c>
      <c r="R130" s="1">
        <v>2290.9999519999997</v>
      </c>
      <c r="S130" s="1">
        <v>2936</v>
      </c>
      <c r="T130" s="1">
        <v>2706.9999272</v>
      </c>
      <c r="U130" s="1">
        <v>2229.0000432000002</v>
      </c>
      <c r="V130" s="2">
        <v>3186</v>
      </c>
      <c r="W130" s="1">
        <v>2930.9998878000001</v>
      </c>
      <c r="X130" s="1">
        <v>2565.0001728000002</v>
      </c>
      <c r="Y130" s="1">
        <v>3197</v>
      </c>
      <c r="Z130" s="1">
        <v>3022.0000564000002</v>
      </c>
      <c r="AA130" s="1">
        <v>2802.0000998999999</v>
      </c>
      <c r="AB130" s="1">
        <v>3225</v>
      </c>
      <c r="AC130" s="1">
        <v>3061.0000425000003</v>
      </c>
      <c r="AD130" s="1">
        <v>2819.000235</v>
      </c>
      <c r="AE130" s="1">
        <v>3447</v>
      </c>
      <c r="AF130" s="1">
        <v>3284.9999621999996</v>
      </c>
      <c r="AG130" s="1">
        <v>3061.0001142000006</v>
      </c>
      <c r="AH130" s="1">
        <f t="shared" si="12"/>
        <v>21372</v>
      </c>
    </row>
    <row r="131" spans="1:34" s="4" customFormat="1" x14ac:dyDescent="0.25">
      <c r="A131" s="4" t="s">
        <v>455</v>
      </c>
      <c r="B131" s="4" t="s">
        <v>433</v>
      </c>
      <c r="D131" s="5">
        <f>SUM(D126:D130)</f>
        <v>17914</v>
      </c>
      <c r="E131" s="5">
        <f t="shared" ref="E131:AG131" si="21">SUM(E126:E130)</f>
        <v>16668.213000000003</v>
      </c>
      <c r="F131" s="5">
        <f t="shared" si="21"/>
        <v>14360.367000000002</v>
      </c>
      <c r="G131" s="5">
        <f t="shared" si="21"/>
        <v>17535</v>
      </c>
      <c r="H131" s="5">
        <f t="shared" si="21"/>
        <v>16194.940999999997</v>
      </c>
      <c r="I131" s="5">
        <f t="shared" si="21"/>
        <v>13213.900000000003</v>
      </c>
      <c r="J131" s="5">
        <f t="shared" si="21"/>
        <v>17854</v>
      </c>
      <c r="K131" s="5">
        <f t="shared" si="21"/>
        <v>16234.883</v>
      </c>
      <c r="L131" s="5">
        <f t="shared" si="21"/>
        <v>13632.734999999997</v>
      </c>
      <c r="M131" s="5">
        <f t="shared" si="21"/>
        <v>17114</v>
      </c>
      <c r="N131" s="5">
        <f t="shared" si="21"/>
        <v>15268.95</v>
      </c>
      <c r="O131" s="5">
        <f t="shared" si="21"/>
        <v>13160.952000000001</v>
      </c>
      <c r="P131" s="5">
        <f t="shared" si="21"/>
        <v>16578</v>
      </c>
      <c r="Q131" s="5">
        <f t="shared" si="21"/>
        <v>14751.999628</v>
      </c>
      <c r="R131" s="5">
        <f t="shared" si="21"/>
        <v>12816.0002147</v>
      </c>
      <c r="S131" s="5">
        <f t="shared" si="21"/>
        <v>16948</v>
      </c>
      <c r="T131" s="5">
        <f t="shared" si="21"/>
        <v>15079.9999493</v>
      </c>
      <c r="U131" s="5">
        <f t="shared" si="21"/>
        <v>13244.999735200001</v>
      </c>
      <c r="V131" s="14">
        <f t="shared" si="21"/>
        <v>17437</v>
      </c>
      <c r="W131" s="5">
        <f t="shared" si="21"/>
        <v>15915.999797200002</v>
      </c>
      <c r="X131" s="5">
        <f t="shared" si="21"/>
        <v>14486.000788800002</v>
      </c>
      <c r="Y131" s="5">
        <f t="shared" si="21"/>
        <v>17979</v>
      </c>
      <c r="Z131" s="5">
        <f t="shared" si="21"/>
        <v>16801.000516100001</v>
      </c>
      <c r="AA131" s="5">
        <f t="shared" si="21"/>
        <v>15268.000536400001</v>
      </c>
      <c r="AB131" s="5">
        <f t="shared" si="21"/>
        <v>18013</v>
      </c>
      <c r="AC131" s="5">
        <f t="shared" si="21"/>
        <v>16843.000188099999</v>
      </c>
      <c r="AD131" s="5">
        <f t="shared" si="21"/>
        <v>15717.000079299998</v>
      </c>
      <c r="AE131" s="5">
        <f t="shared" si="21"/>
        <v>18423</v>
      </c>
      <c r="AF131" s="5">
        <f t="shared" si="21"/>
        <v>17399.9996378</v>
      </c>
      <c r="AG131" s="5">
        <f t="shared" si="21"/>
        <v>16324.999760399998</v>
      </c>
      <c r="AH131" s="1">
        <f t="shared" ref="AH131:AH179" si="22">D131+G131+J131+M131+P131+S131+V131</f>
        <v>121380</v>
      </c>
    </row>
    <row r="132" spans="1:34" x14ac:dyDescent="0.25">
      <c r="A132" t="s">
        <v>272</v>
      </c>
      <c r="B132" t="s">
        <v>273</v>
      </c>
      <c r="C132" t="s">
        <v>274</v>
      </c>
      <c r="D132" s="1">
        <v>3078</v>
      </c>
      <c r="E132" s="1">
        <v>2896.3979999999997</v>
      </c>
      <c r="F132" s="1">
        <v>2570.13</v>
      </c>
      <c r="G132" s="1">
        <v>2999</v>
      </c>
      <c r="H132" s="1">
        <v>2852.049</v>
      </c>
      <c r="I132" s="1">
        <v>2543.152</v>
      </c>
      <c r="J132" s="1">
        <v>3063</v>
      </c>
      <c r="K132" s="1">
        <v>2827.1490000000003</v>
      </c>
      <c r="L132" s="1">
        <v>2456.5260000000003</v>
      </c>
      <c r="M132" s="1">
        <v>2784</v>
      </c>
      <c r="N132" s="1">
        <v>2505.6</v>
      </c>
      <c r="O132" s="1">
        <v>2299.5839999999998</v>
      </c>
      <c r="P132" s="1">
        <v>2818</v>
      </c>
      <c r="Q132" s="1">
        <v>2496.0001027999997</v>
      </c>
      <c r="R132" s="1">
        <v>2280.000121</v>
      </c>
      <c r="S132" s="1">
        <v>2971</v>
      </c>
      <c r="T132" s="1">
        <v>2711.0000654</v>
      </c>
      <c r="U132" s="1">
        <v>2436.0001459999999</v>
      </c>
      <c r="V132" s="2">
        <v>3028</v>
      </c>
      <c r="W132" s="1">
        <v>2776.999996</v>
      </c>
      <c r="X132" s="1">
        <v>2513.0001824000001</v>
      </c>
      <c r="Y132" s="1">
        <v>2623</v>
      </c>
      <c r="Z132" s="1">
        <v>2463.0001475999998</v>
      </c>
      <c r="AA132" s="1">
        <v>2321.0001081</v>
      </c>
      <c r="AB132" s="1">
        <v>2876</v>
      </c>
      <c r="AC132" s="1">
        <v>2734.0000884000001</v>
      </c>
      <c r="AD132" s="1">
        <v>2589.0002211999999</v>
      </c>
      <c r="AE132" s="1">
        <v>2868</v>
      </c>
      <c r="AF132" s="1">
        <v>2738.9999411999997</v>
      </c>
      <c r="AG132" s="1">
        <v>2613.0000971999998</v>
      </c>
      <c r="AH132" s="1">
        <f t="shared" si="22"/>
        <v>20741</v>
      </c>
    </row>
    <row r="133" spans="1:34" x14ac:dyDescent="0.25">
      <c r="A133" t="s">
        <v>275</v>
      </c>
      <c r="B133" t="s">
        <v>276</v>
      </c>
      <c r="C133" t="s">
        <v>274</v>
      </c>
      <c r="D133" s="1">
        <v>2131</v>
      </c>
      <c r="E133" s="1">
        <v>2035.105</v>
      </c>
      <c r="F133" s="1">
        <v>1785.778</v>
      </c>
      <c r="G133" s="1">
        <v>2063</v>
      </c>
      <c r="H133" s="1">
        <v>1947.472</v>
      </c>
      <c r="I133" s="1">
        <v>1730.857</v>
      </c>
      <c r="J133" s="1">
        <v>2067</v>
      </c>
      <c r="K133" s="1">
        <v>1928.5110000000002</v>
      </c>
      <c r="L133" s="1">
        <v>1639.1310000000001</v>
      </c>
      <c r="M133" s="1">
        <v>1896</v>
      </c>
      <c r="N133" s="1">
        <v>1763.2800000000002</v>
      </c>
      <c r="O133" s="1">
        <v>1552.8239999999998</v>
      </c>
      <c r="P133" s="1">
        <v>1905</v>
      </c>
      <c r="Q133" s="1">
        <v>1720.9998599999999</v>
      </c>
      <c r="R133" s="1">
        <v>1532.999982</v>
      </c>
      <c r="S133" s="1">
        <v>1913</v>
      </c>
      <c r="T133" s="1">
        <v>1742.9999158999999</v>
      </c>
      <c r="U133" s="1">
        <v>1441.9998873999998</v>
      </c>
      <c r="V133" s="2">
        <v>1989</v>
      </c>
      <c r="W133" s="1">
        <v>1849.0000581000002</v>
      </c>
      <c r="X133" s="1">
        <v>1678.0001588999999</v>
      </c>
      <c r="Y133" s="1">
        <v>1909</v>
      </c>
      <c r="Z133" s="1">
        <v>1820.0001291999999</v>
      </c>
      <c r="AA133" s="1">
        <v>1692.9998952999999</v>
      </c>
      <c r="AB133" s="1">
        <v>2057</v>
      </c>
      <c r="AC133" s="1">
        <v>1959.0002003</v>
      </c>
      <c r="AD133" s="1">
        <v>1847.9999548999999</v>
      </c>
      <c r="AE133" s="1">
        <v>2133</v>
      </c>
      <c r="AF133" s="1">
        <v>2034.9999548999999</v>
      </c>
      <c r="AG133" s="1">
        <v>1945.0001529000001</v>
      </c>
      <c r="AH133" s="1">
        <f t="shared" si="22"/>
        <v>13964</v>
      </c>
    </row>
    <row r="134" spans="1:34" x14ac:dyDescent="0.25">
      <c r="A134" t="s">
        <v>277</v>
      </c>
      <c r="B134" t="s">
        <v>278</v>
      </c>
      <c r="C134" t="s">
        <v>274</v>
      </c>
      <c r="D134" s="1">
        <v>2111</v>
      </c>
      <c r="E134" s="1">
        <v>2003.0119999999995</v>
      </c>
      <c r="F134" s="1">
        <v>1847.645</v>
      </c>
      <c r="G134" s="1">
        <v>2124</v>
      </c>
      <c r="H134" s="1">
        <v>2057.0719999999992</v>
      </c>
      <c r="I134" s="1">
        <v>1905.7040000000009</v>
      </c>
      <c r="J134" s="1">
        <v>2097</v>
      </c>
      <c r="K134" s="1">
        <v>1987.0700000000004</v>
      </c>
      <c r="L134" s="1">
        <v>1848.8240000000003</v>
      </c>
      <c r="M134" s="1">
        <v>1963</v>
      </c>
      <c r="N134" s="1">
        <v>1814.6150000000007</v>
      </c>
      <c r="O134" s="1">
        <v>1680.4779999999989</v>
      </c>
      <c r="P134" s="1">
        <v>1965</v>
      </c>
      <c r="Q134" s="1">
        <v>1786.9998854999999</v>
      </c>
      <c r="R134" s="1">
        <v>1723.0000319999999</v>
      </c>
      <c r="S134" s="1">
        <v>1898</v>
      </c>
      <c r="T134" s="1">
        <v>1780.0000113999999</v>
      </c>
      <c r="U134" s="1">
        <v>1689.0000218</v>
      </c>
      <c r="V134" s="2">
        <v>2034</v>
      </c>
      <c r="W134" s="1">
        <v>1919.0000808</v>
      </c>
      <c r="X134" s="1">
        <v>1858.9999283999998</v>
      </c>
      <c r="Y134" s="1">
        <v>2110</v>
      </c>
      <c r="Z134" s="1">
        <v>2015.9999219999997</v>
      </c>
      <c r="AA134" s="1">
        <v>1959.0001709999999</v>
      </c>
      <c r="AB134" s="1">
        <v>1998</v>
      </c>
      <c r="AC134" s="1">
        <v>1919.0000789999999</v>
      </c>
      <c r="AD134" s="1">
        <v>1842.9999551999999</v>
      </c>
      <c r="AE134" s="1">
        <v>2114</v>
      </c>
      <c r="AF134" s="1">
        <v>2038.9999307999999</v>
      </c>
      <c r="AG134" s="1">
        <v>1964.0000729999999</v>
      </c>
      <c r="AH134" s="1">
        <f t="shared" si="22"/>
        <v>14192</v>
      </c>
    </row>
    <row r="135" spans="1:34" x14ac:dyDescent="0.25">
      <c r="A135" t="s">
        <v>279</v>
      </c>
      <c r="B135" t="s">
        <v>280</v>
      </c>
      <c r="C135" t="s">
        <v>274</v>
      </c>
      <c r="D135" s="1">
        <v>2976</v>
      </c>
      <c r="E135" s="1">
        <v>2863.1199999999994</v>
      </c>
      <c r="F135" s="1">
        <v>2670.3880000000008</v>
      </c>
      <c r="G135" s="1">
        <v>2813</v>
      </c>
      <c r="H135" s="1">
        <v>2728.4480000000003</v>
      </c>
      <c r="I135" s="1">
        <v>2546.5640000000012</v>
      </c>
      <c r="J135" s="1">
        <v>2952</v>
      </c>
      <c r="K135" s="1">
        <v>2808.2329999999993</v>
      </c>
      <c r="L135" s="1">
        <v>2611.7350000000001</v>
      </c>
      <c r="M135" s="1">
        <v>2835</v>
      </c>
      <c r="N135" s="1">
        <v>2658.7060000000006</v>
      </c>
      <c r="O135" s="1">
        <v>2473.3830000000012</v>
      </c>
      <c r="P135" s="1">
        <v>2800</v>
      </c>
      <c r="Q135" s="1">
        <v>2611</v>
      </c>
      <c r="R135" s="1">
        <v>2478</v>
      </c>
      <c r="S135" s="1">
        <v>3058</v>
      </c>
      <c r="T135" s="1">
        <v>2872.9998681999996</v>
      </c>
      <c r="U135" s="1">
        <v>2701.9998720000003</v>
      </c>
      <c r="V135" s="2">
        <v>3224</v>
      </c>
      <c r="W135" s="1">
        <v>3047.9999056000001</v>
      </c>
      <c r="X135" s="1">
        <v>2834.0001351999999</v>
      </c>
      <c r="Y135" s="1">
        <v>3329</v>
      </c>
      <c r="Z135" s="1">
        <v>3195.0000933000001</v>
      </c>
      <c r="AA135" s="1">
        <v>3059.9998220999996</v>
      </c>
      <c r="AB135" s="1">
        <v>3329</v>
      </c>
      <c r="AC135" s="1">
        <v>3196.9998236000001</v>
      </c>
      <c r="AD135" s="1">
        <v>3015.0000645999999</v>
      </c>
      <c r="AE135" s="1">
        <v>3382</v>
      </c>
      <c r="AF135" s="1">
        <v>3263.9999908</v>
      </c>
      <c r="AG135" s="1">
        <v>3106.9997721999998</v>
      </c>
      <c r="AH135" s="1">
        <f t="shared" si="22"/>
        <v>20658</v>
      </c>
    </row>
    <row r="136" spans="1:34" x14ac:dyDescent="0.25">
      <c r="A136" t="s">
        <v>281</v>
      </c>
      <c r="B136" t="s">
        <v>282</v>
      </c>
      <c r="C136" t="s">
        <v>274</v>
      </c>
      <c r="D136" s="1">
        <v>6489</v>
      </c>
      <c r="E136" s="1">
        <v>6003.0230000000001</v>
      </c>
      <c r="F136" s="1">
        <v>5420.9749999999976</v>
      </c>
      <c r="G136" s="1">
        <v>6461</v>
      </c>
      <c r="H136" s="1">
        <v>6057.0150000000021</v>
      </c>
      <c r="I136" s="1">
        <v>5400.5759999999991</v>
      </c>
      <c r="J136" s="1">
        <v>6327</v>
      </c>
      <c r="K136" s="1">
        <v>5826.3940000000021</v>
      </c>
      <c r="L136" s="1">
        <v>5269.3250000000025</v>
      </c>
      <c r="M136" s="1">
        <v>6094</v>
      </c>
      <c r="N136" s="1">
        <v>5523.7649999999985</v>
      </c>
      <c r="O136" s="1">
        <v>4998.6410000000014</v>
      </c>
      <c r="P136" s="1">
        <v>6045</v>
      </c>
      <c r="Q136" s="1">
        <v>5355.0001245000003</v>
      </c>
      <c r="R136" s="1">
        <v>4993.0001354999995</v>
      </c>
      <c r="S136" s="1">
        <v>5936</v>
      </c>
      <c r="T136" s="1">
        <v>5316.0002335999998</v>
      </c>
      <c r="U136" s="1">
        <v>4961.9997504000003</v>
      </c>
      <c r="V136" s="2">
        <v>6399</v>
      </c>
      <c r="W136" s="1">
        <v>5880.0001463999997</v>
      </c>
      <c r="X136" s="1">
        <v>5465.0000402999995</v>
      </c>
      <c r="Y136" s="1">
        <v>6407</v>
      </c>
      <c r="Z136" s="1">
        <v>5924.9994678999992</v>
      </c>
      <c r="AA136" s="1">
        <v>5534.9996116000002</v>
      </c>
      <c r="AB136" s="1">
        <v>6703</v>
      </c>
      <c r="AC136" s="1">
        <v>6183.9994456999993</v>
      </c>
      <c r="AD136" s="1">
        <v>5737.9999238</v>
      </c>
      <c r="AE136" s="1">
        <v>6709</v>
      </c>
      <c r="AF136" s="1">
        <v>6284.9999217000004</v>
      </c>
      <c r="AG136" s="1">
        <v>5875.0001845999996</v>
      </c>
      <c r="AH136" s="1">
        <f t="shared" si="22"/>
        <v>43751</v>
      </c>
    </row>
    <row r="137" spans="1:34" s="4" customFormat="1" x14ac:dyDescent="0.25">
      <c r="A137" s="4" t="s">
        <v>454</v>
      </c>
      <c r="B137" s="4" t="s">
        <v>433</v>
      </c>
      <c r="D137" s="5">
        <f>SUM(D132:D136)</f>
        <v>16785</v>
      </c>
      <c r="E137" s="5">
        <f t="shared" ref="E137:AG137" si="23">SUM(E132:E136)</f>
        <v>15800.657999999999</v>
      </c>
      <c r="F137" s="5">
        <f t="shared" si="23"/>
        <v>14294.915999999997</v>
      </c>
      <c r="G137" s="5">
        <f t="shared" si="23"/>
        <v>16460</v>
      </c>
      <c r="H137" s="5">
        <f t="shared" si="23"/>
        <v>15642.056</v>
      </c>
      <c r="I137" s="5">
        <f t="shared" si="23"/>
        <v>14126.853000000001</v>
      </c>
      <c r="J137" s="5">
        <f t="shared" si="23"/>
        <v>16506</v>
      </c>
      <c r="K137" s="5">
        <f t="shared" si="23"/>
        <v>15377.357000000002</v>
      </c>
      <c r="L137" s="5">
        <f t="shared" si="23"/>
        <v>13825.541000000003</v>
      </c>
      <c r="M137" s="5">
        <f t="shared" si="23"/>
        <v>15572</v>
      </c>
      <c r="N137" s="5">
        <f t="shared" si="23"/>
        <v>14265.966</v>
      </c>
      <c r="O137" s="5">
        <f t="shared" si="23"/>
        <v>13004.910000000002</v>
      </c>
      <c r="P137" s="5">
        <f t="shared" si="23"/>
        <v>15533</v>
      </c>
      <c r="Q137" s="5">
        <f t="shared" si="23"/>
        <v>13969.9999728</v>
      </c>
      <c r="R137" s="5">
        <f t="shared" si="23"/>
        <v>13007.000270500001</v>
      </c>
      <c r="S137" s="5">
        <f t="shared" si="23"/>
        <v>15776</v>
      </c>
      <c r="T137" s="5">
        <f t="shared" si="23"/>
        <v>14423.000094499999</v>
      </c>
      <c r="U137" s="5">
        <f t="shared" si="23"/>
        <v>13230.999677600001</v>
      </c>
      <c r="V137" s="14">
        <f t="shared" si="23"/>
        <v>16674</v>
      </c>
      <c r="W137" s="5">
        <f t="shared" si="23"/>
        <v>15473.000186899999</v>
      </c>
      <c r="X137" s="5">
        <f t="shared" si="23"/>
        <v>14349.000445199998</v>
      </c>
      <c r="Y137" s="5">
        <f t="shared" si="23"/>
        <v>16378</v>
      </c>
      <c r="Z137" s="5">
        <f t="shared" si="23"/>
        <v>15418.999759999999</v>
      </c>
      <c r="AA137" s="5">
        <f t="shared" si="23"/>
        <v>14567.999608099999</v>
      </c>
      <c r="AB137" s="5">
        <f t="shared" si="23"/>
        <v>16963</v>
      </c>
      <c r="AC137" s="5">
        <f t="shared" si="23"/>
        <v>15992.999637000001</v>
      </c>
      <c r="AD137" s="5">
        <f t="shared" si="23"/>
        <v>15033.0001197</v>
      </c>
      <c r="AE137" s="5">
        <f t="shared" si="23"/>
        <v>17206</v>
      </c>
      <c r="AF137" s="5">
        <f t="shared" si="23"/>
        <v>16361.9997394</v>
      </c>
      <c r="AG137" s="5">
        <f t="shared" si="23"/>
        <v>15504.000279899999</v>
      </c>
      <c r="AH137" s="1">
        <f t="shared" si="22"/>
        <v>113306</v>
      </c>
    </row>
    <row r="138" spans="1:34" x14ac:dyDescent="0.25">
      <c r="A138" t="s">
        <v>283</v>
      </c>
      <c r="B138" t="s">
        <v>284</v>
      </c>
      <c r="C138" t="s">
        <v>285</v>
      </c>
      <c r="D138" s="1">
        <v>1420</v>
      </c>
      <c r="E138" s="1">
        <v>940.04000000000008</v>
      </c>
      <c r="F138" s="1">
        <v>619.12</v>
      </c>
      <c r="G138" s="1">
        <v>1605</v>
      </c>
      <c r="H138" s="1">
        <v>1179.675</v>
      </c>
      <c r="I138" s="1">
        <v>887.56500000000005</v>
      </c>
      <c r="J138" s="1">
        <v>1493</v>
      </c>
      <c r="K138" s="1">
        <v>1252.627</v>
      </c>
      <c r="L138" s="1">
        <v>994.33800000000008</v>
      </c>
      <c r="M138" s="1">
        <v>1272</v>
      </c>
      <c r="N138" s="1">
        <v>1083.7439999999999</v>
      </c>
      <c r="O138" s="1">
        <v>912.024</v>
      </c>
      <c r="P138" s="1">
        <v>1510</v>
      </c>
      <c r="Q138" s="1">
        <v>1271.9999909999999</v>
      </c>
      <c r="R138" s="1">
        <v>1127.0001269999998</v>
      </c>
      <c r="S138" s="1">
        <v>1489</v>
      </c>
      <c r="T138" s="1">
        <v>1280.9999521</v>
      </c>
      <c r="U138" s="1">
        <v>1138.9999781000001</v>
      </c>
      <c r="V138" s="2">
        <v>2187</v>
      </c>
      <c r="W138" s="1">
        <v>1830.0000249</v>
      </c>
      <c r="X138" s="1">
        <v>460.00002060000003</v>
      </c>
      <c r="Y138" s="1">
        <v>2286</v>
      </c>
      <c r="Z138" s="1">
        <v>1975.9998834</v>
      </c>
      <c r="AA138" s="1">
        <v>1789.9999506000001</v>
      </c>
      <c r="AB138" s="1">
        <v>2328</v>
      </c>
      <c r="AC138" s="1">
        <v>2076.9999287999999</v>
      </c>
      <c r="AD138" s="1">
        <v>1913.0000112</v>
      </c>
      <c r="AE138" s="1">
        <v>2461</v>
      </c>
      <c r="AF138" s="1">
        <v>2248.0002038999996</v>
      </c>
      <c r="AG138" s="1">
        <v>2048.9998063000003</v>
      </c>
      <c r="AH138" s="1">
        <f t="shared" si="22"/>
        <v>10976</v>
      </c>
    </row>
    <row r="139" spans="1:34" x14ac:dyDescent="0.25">
      <c r="A139" t="s">
        <v>286</v>
      </c>
      <c r="B139" t="s">
        <v>287</v>
      </c>
      <c r="C139" t="s">
        <v>285</v>
      </c>
      <c r="D139" s="1">
        <v>3604</v>
      </c>
      <c r="E139" s="1">
        <v>3117.46</v>
      </c>
      <c r="F139" s="1">
        <v>2295.748</v>
      </c>
      <c r="G139" s="1">
        <v>3565</v>
      </c>
      <c r="H139" s="1">
        <v>3001.73</v>
      </c>
      <c r="I139" s="1">
        <v>1985.7050000000002</v>
      </c>
      <c r="J139" s="1">
        <v>3445</v>
      </c>
      <c r="K139" s="1">
        <v>2811.12</v>
      </c>
      <c r="L139" s="1">
        <v>1588.145</v>
      </c>
      <c r="M139" s="1">
        <v>3533</v>
      </c>
      <c r="N139" s="1">
        <v>2734.5419999999999</v>
      </c>
      <c r="O139" s="1">
        <v>1671.1089999999999</v>
      </c>
      <c r="P139" s="1">
        <v>3488</v>
      </c>
      <c r="Q139" s="1">
        <v>2585.0000512000001</v>
      </c>
      <c r="R139" s="1">
        <v>1593.9999551999999</v>
      </c>
      <c r="S139" s="8">
        <v>3827</v>
      </c>
      <c r="T139" s="9">
        <v>2619</v>
      </c>
      <c r="U139" s="10">
        <v>1597</v>
      </c>
      <c r="V139" s="2">
        <v>3873</v>
      </c>
      <c r="W139" s="1">
        <v>3183.9998841000001</v>
      </c>
      <c r="X139" s="1">
        <v>2751.9996546000002</v>
      </c>
      <c r="Y139" s="1">
        <v>3960</v>
      </c>
      <c r="Z139" s="1">
        <v>3389.0000759999998</v>
      </c>
      <c r="AA139" s="1">
        <v>2803.0000680000003</v>
      </c>
      <c r="AB139" s="1">
        <v>3927</v>
      </c>
      <c r="AC139" s="1">
        <v>3491.9999267999997</v>
      </c>
      <c r="AD139" s="1">
        <v>3024.0000945000002</v>
      </c>
      <c r="AE139" s="1">
        <v>4111</v>
      </c>
      <c r="AF139" s="1">
        <v>3911.9996451999996</v>
      </c>
      <c r="AG139" s="1">
        <v>3638.0002619000002</v>
      </c>
      <c r="AH139" s="1">
        <f t="shared" si="22"/>
        <v>25335</v>
      </c>
    </row>
    <row r="140" spans="1:34" x14ac:dyDescent="0.25">
      <c r="A140" t="s">
        <v>288</v>
      </c>
      <c r="B140" t="s">
        <v>289</v>
      </c>
      <c r="C140" t="s">
        <v>285</v>
      </c>
      <c r="D140" s="1">
        <v>3173</v>
      </c>
      <c r="E140" s="1">
        <v>2481.2860000000001</v>
      </c>
      <c r="F140" s="1">
        <v>1310.4489999999998</v>
      </c>
      <c r="G140" s="3">
        <v>3079</v>
      </c>
      <c r="H140" s="3">
        <v>2438.5680000000002</v>
      </c>
      <c r="I140" s="3">
        <v>1853</v>
      </c>
      <c r="J140" s="1">
        <v>3281</v>
      </c>
      <c r="K140" s="1">
        <v>2539.4940000000001</v>
      </c>
      <c r="L140" s="1">
        <v>1437.078</v>
      </c>
      <c r="M140" s="1">
        <v>2748</v>
      </c>
      <c r="N140" s="1">
        <v>2572.1280000000002</v>
      </c>
      <c r="O140" s="1">
        <v>909.58800000000008</v>
      </c>
      <c r="P140" s="1">
        <v>2799</v>
      </c>
      <c r="Q140" s="1">
        <v>1811.9998259999998</v>
      </c>
      <c r="R140" s="1">
        <v>1085.9999643000001</v>
      </c>
      <c r="S140" s="1">
        <v>3411</v>
      </c>
      <c r="T140" s="1">
        <v>2244.9997916999996</v>
      </c>
      <c r="U140" s="1">
        <v>1320.0000362999999</v>
      </c>
      <c r="V140" s="2">
        <v>3828</v>
      </c>
      <c r="W140" s="1">
        <v>2867.9999963999999</v>
      </c>
      <c r="X140" s="1">
        <v>2189.0000747999998</v>
      </c>
      <c r="Y140" s="1">
        <v>3944</v>
      </c>
      <c r="Z140" s="1">
        <v>3141.0000224</v>
      </c>
      <c r="AA140" s="1">
        <v>2607.9999744000002</v>
      </c>
      <c r="AB140" s="1">
        <v>3838</v>
      </c>
      <c r="AC140" s="1">
        <v>3407.0002759999998</v>
      </c>
      <c r="AD140" s="1">
        <v>3068.9998976000002</v>
      </c>
      <c r="AE140" s="1">
        <v>4168</v>
      </c>
      <c r="AF140" s="1">
        <v>3728.0000784000003</v>
      </c>
      <c r="AG140" s="1">
        <v>3436.0000015999999</v>
      </c>
      <c r="AH140" s="1">
        <f t="shared" si="22"/>
        <v>22319</v>
      </c>
    </row>
    <row r="141" spans="1:34" x14ac:dyDescent="0.25">
      <c r="A141" t="s">
        <v>290</v>
      </c>
      <c r="B141" t="s">
        <v>291</v>
      </c>
      <c r="C141" t="s">
        <v>285</v>
      </c>
      <c r="D141" s="1">
        <v>5119</v>
      </c>
      <c r="E141" s="1">
        <v>4028.6530000000002</v>
      </c>
      <c r="F141" s="1">
        <v>2436.6439999999998</v>
      </c>
      <c r="G141" s="1">
        <v>4916</v>
      </c>
      <c r="H141" s="1">
        <v>3883.6400000000003</v>
      </c>
      <c r="I141" s="1">
        <v>2467.8319999999999</v>
      </c>
      <c r="J141" s="1">
        <v>4825</v>
      </c>
      <c r="K141" s="1">
        <v>3758.6750000000002</v>
      </c>
      <c r="L141" s="1">
        <v>2533.125</v>
      </c>
      <c r="M141" s="1">
        <v>4615</v>
      </c>
      <c r="N141" s="1">
        <v>3738.15</v>
      </c>
      <c r="O141" s="1">
        <v>2630.5499999999997</v>
      </c>
      <c r="P141" s="1">
        <v>4223</v>
      </c>
      <c r="Q141" s="1">
        <v>3571.0000502000003</v>
      </c>
      <c r="R141" s="1">
        <v>2492.0003237000001</v>
      </c>
      <c r="S141" s="1">
        <v>4317</v>
      </c>
      <c r="T141" s="1">
        <v>3620.9998773000002</v>
      </c>
      <c r="U141" s="1">
        <v>2780.0003586000003</v>
      </c>
      <c r="V141" s="2">
        <v>4650</v>
      </c>
      <c r="W141" s="1">
        <v>4062.0000599999998</v>
      </c>
      <c r="X141" s="1">
        <v>3292.9998000000001</v>
      </c>
      <c r="Y141" s="1">
        <v>4687</v>
      </c>
      <c r="Z141" s="1">
        <v>4218.0000319999999</v>
      </c>
      <c r="AA141" s="1">
        <v>3624.0001175000002</v>
      </c>
      <c r="AB141" s="1">
        <v>4762</v>
      </c>
      <c r="AC141" s="1">
        <v>4272.9997439999997</v>
      </c>
      <c r="AD141" s="1">
        <v>3574.0000500000001</v>
      </c>
      <c r="AE141" s="1">
        <v>5036</v>
      </c>
      <c r="AF141" s="1">
        <v>4523.9999520000001</v>
      </c>
      <c r="AG141" s="1">
        <v>3682.0003924000002</v>
      </c>
      <c r="AH141" s="1">
        <f t="shared" si="22"/>
        <v>32665</v>
      </c>
    </row>
    <row r="142" spans="1:34" x14ac:dyDescent="0.25">
      <c r="A142" t="s">
        <v>292</v>
      </c>
      <c r="B142" t="s">
        <v>293</v>
      </c>
      <c r="C142" t="s">
        <v>285</v>
      </c>
      <c r="D142" s="1">
        <v>3611</v>
      </c>
      <c r="E142" s="1">
        <v>2816.58</v>
      </c>
      <c r="F142" s="1">
        <v>1801.8889999999999</v>
      </c>
      <c r="G142" s="1">
        <v>3643</v>
      </c>
      <c r="H142" s="1">
        <v>2590.1729999999998</v>
      </c>
      <c r="I142" s="1">
        <v>1737.711</v>
      </c>
      <c r="J142" s="1">
        <v>3542</v>
      </c>
      <c r="K142" s="1">
        <v>2582.1179999999999</v>
      </c>
      <c r="L142" s="1">
        <v>1639.9460000000001</v>
      </c>
      <c r="M142" s="1">
        <v>3392</v>
      </c>
      <c r="N142" s="1">
        <v>2472.768</v>
      </c>
      <c r="O142" s="1">
        <v>1614.5919999999999</v>
      </c>
      <c r="P142" s="1">
        <v>3552</v>
      </c>
      <c r="Q142" s="1">
        <v>2505.9999359999997</v>
      </c>
      <c r="R142" s="1">
        <v>1577.0002656000001</v>
      </c>
      <c r="S142" s="8">
        <v>3504</v>
      </c>
      <c r="T142" s="9">
        <v>2440</v>
      </c>
      <c r="U142" s="10">
        <v>1624</v>
      </c>
      <c r="V142" s="2">
        <v>3840</v>
      </c>
      <c r="W142" s="1">
        <v>3180</v>
      </c>
      <c r="X142" s="1">
        <v>2424</v>
      </c>
      <c r="Y142" s="1">
        <v>3893</v>
      </c>
      <c r="Z142" s="1">
        <v>3455.9998496000003</v>
      </c>
      <c r="AA142" s="1">
        <v>2829.9999994</v>
      </c>
      <c r="AB142" s="1">
        <v>4119</v>
      </c>
      <c r="AC142" s="1">
        <v>3647.0000828999996</v>
      </c>
      <c r="AD142" s="1">
        <v>3097.0003103999998</v>
      </c>
      <c r="AE142" s="1">
        <v>4132</v>
      </c>
      <c r="AF142" s="1">
        <v>3623.9999371999997</v>
      </c>
      <c r="AG142" s="1">
        <v>3153.9998123999999</v>
      </c>
      <c r="AH142" s="1">
        <f t="shared" si="22"/>
        <v>25084</v>
      </c>
    </row>
    <row r="143" spans="1:34" x14ac:dyDescent="0.25">
      <c r="A143" t="s">
        <v>294</v>
      </c>
      <c r="B143" t="s">
        <v>295</v>
      </c>
      <c r="C143" t="s">
        <v>285</v>
      </c>
      <c r="D143" s="1">
        <v>3464</v>
      </c>
      <c r="E143" s="1">
        <v>2660.3519999999999</v>
      </c>
      <c r="F143" s="1">
        <v>1783.96</v>
      </c>
      <c r="G143" s="1">
        <v>3189</v>
      </c>
      <c r="H143" s="1">
        <v>2436.3960000000002</v>
      </c>
      <c r="I143" s="1">
        <v>1769.8950000000002</v>
      </c>
      <c r="J143" s="1">
        <v>3290</v>
      </c>
      <c r="K143" s="1">
        <v>2530.0100000000002</v>
      </c>
      <c r="L143" s="1">
        <v>1579.2</v>
      </c>
      <c r="M143" s="1">
        <v>3226</v>
      </c>
      <c r="N143" s="1">
        <v>2448.5340000000001</v>
      </c>
      <c r="O143" s="1">
        <v>1619.452</v>
      </c>
      <c r="P143" s="1">
        <v>2450</v>
      </c>
      <c r="Q143" s="1">
        <v>1668.9997799999999</v>
      </c>
      <c r="R143" s="1">
        <v>1147.9999300000002</v>
      </c>
      <c r="S143" s="1">
        <v>3711</v>
      </c>
      <c r="T143" s="1">
        <v>2702.9999960999999</v>
      </c>
      <c r="U143" s="1">
        <v>1909.0000026</v>
      </c>
      <c r="V143" s="2">
        <v>3785</v>
      </c>
      <c r="W143" s="1">
        <v>2914.9999604999998</v>
      </c>
      <c r="X143" s="1">
        <v>2067.9998519999999</v>
      </c>
      <c r="Y143" s="1">
        <v>3792</v>
      </c>
      <c r="Z143" s="1">
        <v>3172.0000367999996</v>
      </c>
      <c r="AA143" s="1">
        <v>2578.9998720000003</v>
      </c>
      <c r="AB143" s="1">
        <v>3889</v>
      </c>
      <c r="AC143" s="1">
        <v>3256.0003037000001</v>
      </c>
      <c r="AD143" s="1">
        <v>2680.9999866999997</v>
      </c>
      <c r="AE143" s="1">
        <v>4192</v>
      </c>
      <c r="AF143" s="1">
        <v>3597.9998880000003</v>
      </c>
      <c r="AG143" s="1">
        <v>2992.9999680000001</v>
      </c>
      <c r="AH143" s="1">
        <f t="shared" si="22"/>
        <v>23115</v>
      </c>
    </row>
    <row r="144" spans="1:34" x14ac:dyDescent="0.25">
      <c r="A144" t="s">
        <v>296</v>
      </c>
      <c r="B144" t="s">
        <v>297</v>
      </c>
      <c r="C144" t="s">
        <v>285</v>
      </c>
      <c r="D144" s="1">
        <v>3374</v>
      </c>
      <c r="E144" s="1">
        <v>2574.3620000000001</v>
      </c>
      <c r="F144" s="1">
        <v>1633.0159999999998</v>
      </c>
      <c r="G144" s="1">
        <v>3177</v>
      </c>
      <c r="H144" s="1">
        <v>2316.0329999999999</v>
      </c>
      <c r="I144" s="1">
        <v>1496.367</v>
      </c>
      <c r="J144" s="1">
        <v>3397</v>
      </c>
      <c r="K144" s="1">
        <v>2449.2370000000001</v>
      </c>
      <c r="L144" s="1">
        <v>1450.519</v>
      </c>
      <c r="M144" s="1">
        <v>3155</v>
      </c>
      <c r="N144" s="1">
        <v>2309.46</v>
      </c>
      <c r="O144" s="1">
        <v>1476.5400000000002</v>
      </c>
      <c r="P144" s="1">
        <v>3112</v>
      </c>
      <c r="Q144" s="1">
        <v>2201.9998519999999</v>
      </c>
      <c r="R144" s="1">
        <v>1490.0000815999999</v>
      </c>
      <c r="S144" s="1">
        <v>3309</v>
      </c>
      <c r="T144" s="1">
        <v>2222.0001179999999</v>
      </c>
      <c r="U144" s="1">
        <v>1477.9999254000002</v>
      </c>
      <c r="V144" s="2">
        <v>3736</v>
      </c>
      <c r="W144" s="1">
        <v>2953.0001536</v>
      </c>
      <c r="X144" s="1">
        <v>1919.0001359999999</v>
      </c>
      <c r="Y144" s="1">
        <v>3932</v>
      </c>
      <c r="Z144" s="1">
        <v>3349.0000007999997</v>
      </c>
      <c r="AA144" s="1">
        <v>2434.9999164000001</v>
      </c>
      <c r="AB144" s="1">
        <v>4201</v>
      </c>
      <c r="AC144" s="1">
        <v>3583.9999702</v>
      </c>
      <c r="AD144" s="1">
        <v>2762.9998005000002</v>
      </c>
      <c r="AE144" s="1">
        <v>4270</v>
      </c>
      <c r="AF144" s="1">
        <v>3701.0002959999997</v>
      </c>
      <c r="AG144" s="1">
        <v>2978.0000529999998</v>
      </c>
      <c r="AH144" s="1">
        <f t="shared" si="22"/>
        <v>23260</v>
      </c>
    </row>
    <row r="145" spans="1:34" x14ac:dyDescent="0.25">
      <c r="A145" t="s">
        <v>298</v>
      </c>
      <c r="B145" t="s">
        <v>299</v>
      </c>
      <c r="C145" t="s">
        <v>285</v>
      </c>
      <c r="D145" s="1">
        <v>2749</v>
      </c>
      <c r="E145" s="1">
        <v>2163.4630000000002</v>
      </c>
      <c r="F145" s="1">
        <v>1374.5</v>
      </c>
      <c r="G145" s="1">
        <v>2740</v>
      </c>
      <c r="H145" s="1">
        <v>2216.6600000000003</v>
      </c>
      <c r="I145" s="1">
        <v>1476.8600000000001</v>
      </c>
      <c r="J145" s="1">
        <v>3170</v>
      </c>
      <c r="K145" s="1">
        <v>2222.17</v>
      </c>
      <c r="L145" s="1">
        <v>1638.89</v>
      </c>
      <c r="M145" s="1">
        <v>3288</v>
      </c>
      <c r="N145" s="1">
        <v>2160.2159999999999</v>
      </c>
      <c r="O145" s="1">
        <v>1680.1680000000001</v>
      </c>
      <c r="P145" s="1">
        <v>3420</v>
      </c>
      <c r="Q145" s="1">
        <v>2141.0000279999999</v>
      </c>
      <c r="R145" s="1">
        <v>1708.999992</v>
      </c>
      <c r="S145" s="1">
        <v>3507</v>
      </c>
      <c r="T145" s="1">
        <v>2309.9998782000002</v>
      </c>
      <c r="U145" s="1">
        <v>1661.9999151</v>
      </c>
      <c r="V145" s="2">
        <v>3462</v>
      </c>
      <c r="W145" s="1">
        <v>2848.9999314000002</v>
      </c>
      <c r="X145" s="1">
        <v>2472.0002483999997</v>
      </c>
      <c r="Y145" s="1">
        <v>3522</v>
      </c>
      <c r="Z145" s="1">
        <v>3116.0000411999999</v>
      </c>
      <c r="AA145" s="1">
        <v>2764.0000907999997</v>
      </c>
      <c r="AB145" s="1">
        <v>4068</v>
      </c>
      <c r="AC145" s="1">
        <v>3749.9999651999997</v>
      </c>
      <c r="AD145" s="1">
        <v>3525.0001056000001</v>
      </c>
      <c r="AE145" s="1">
        <v>4364</v>
      </c>
      <c r="AF145" s="1">
        <v>3855.9998520000004</v>
      </c>
      <c r="AG145" s="1">
        <v>3476.000188</v>
      </c>
      <c r="AH145" s="1">
        <f t="shared" si="22"/>
        <v>22336</v>
      </c>
    </row>
    <row r="146" spans="1:34" s="7" customFormat="1" x14ac:dyDescent="0.25">
      <c r="A146" s="7" t="s">
        <v>300</v>
      </c>
      <c r="B146" s="7" t="s">
        <v>301</v>
      </c>
      <c r="C146" s="7" t="s">
        <v>285</v>
      </c>
      <c r="D146" s="2">
        <v>1919</v>
      </c>
      <c r="E146" s="2">
        <v>1615.798</v>
      </c>
      <c r="F146" s="2">
        <v>1020.908</v>
      </c>
      <c r="G146" s="2">
        <v>1993</v>
      </c>
      <c r="H146" s="2">
        <v>1668.1409999999998</v>
      </c>
      <c r="I146" s="2">
        <v>1155.9399999999998</v>
      </c>
      <c r="J146" s="2">
        <v>2123</v>
      </c>
      <c r="K146" s="2">
        <v>1645.325</v>
      </c>
      <c r="L146" s="2">
        <v>1297.153</v>
      </c>
      <c r="M146" s="2">
        <v>2121</v>
      </c>
      <c r="N146" s="2">
        <v>1631.049</v>
      </c>
      <c r="O146" s="2">
        <v>1359.5609999999999</v>
      </c>
      <c r="P146" s="2">
        <v>2005</v>
      </c>
      <c r="Q146" s="2">
        <v>1464.9999665</v>
      </c>
      <c r="R146" s="2">
        <v>1229.0000379999999</v>
      </c>
      <c r="S146" s="2">
        <v>2477</v>
      </c>
      <c r="T146" s="2">
        <v>1810.0001279000001</v>
      </c>
      <c r="U146" s="2">
        <v>1516.0000438999998</v>
      </c>
      <c r="V146" s="6">
        <v>2728</v>
      </c>
      <c r="W146" s="6">
        <v>2084</v>
      </c>
      <c r="X146" s="6">
        <v>1658</v>
      </c>
      <c r="Y146" s="2">
        <v>2634</v>
      </c>
      <c r="Z146" s="2">
        <v>2258.0001876000001</v>
      </c>
      <c r="AA146" s="2">
        <v>1969.0000782000002</v>
      </c>
      <c r="AB146" s="2">
        <v>2714</v>
      </c>
      <c r="AC146" s="2">
        <v>2306.0000376000003</v>
      </c>
      <c r="AD146" s="2">
        <v>2055.9999276000003</v>
      </c>
      <c r="AE146" s="2">
        <v>2901</v>
      </c>
      <c r="AF146" s="2">
        <v>2587.0001115000005</v>
      </c>
      <c r="AG146" s="2">
        <v>2303.0000442</v>
      </c>
      <c r="AH146" s="2">
        <f t="shared" si="22"/>
        <v>15366</v>
      </c>
    </row>
    <row r="147" spans="1:34" x14ac:dyDescent="0.25">
      <c r="A147" t="s">
        <v>302</v>
      </c>
      <c r="B147" t="s">
        <v>303</v>
      </c>
      <c r="C147" t="s">
        <v>285</v>
      </c>
      <c r="D147" s="1">
        <v>4129</v>
      </c>
      <c r="E147" s="1">
        <v>3361.0059999999999</v>
      </c>
      <c r="F147" s="1">
        <v>2109.9189999999999</v>
      </c>
      <c r="G147" s="1">
        <v>3886</v>
      </c>
      <c r="H147" s="1">
        <v>3159.3179999999998</v>
      </c>
      <c r="I147" s="1">
        <v>2234.4499999999998</v>
      </c>
      <c r="J147" s="1">
        <v>4209</v>
      </c>
      <c r="K147" s="1">
        <v>3417.7080000000001</v>
      </c>
      <c r="L147" s="1">
        <v>2777.94</v>
      </c>
      <c r="M147" s="1">
        <v>4181</v>
      </c>
      <c r="N147" s="1">
        <v>3236.0940000000001</v>
      </c>
      <c r="O147" s="1">
        <v>2671.6590000000001</v>
      </c>
      <c r="P147" s="1">
        <v>4302</v>
      </c>
      <c r="Q147" s="1">
        <v>3317.0003136</v>
      </c>
      <c r="R147" s="1">
        <v>2922.9999227999997</v>
      </c>
      <c r="S147" s="1">
        <v>4081</v>
      </c>
      <c r="T147" s="1">
        <v>3163.9997081000001</v>
      </c>
      <c r="U147" s="1">
        <v>2793.9999241000005</v>
      </c>
      <c r="V147" s="2">
        <v>5228</v>
      </c>
      <c r="W147" s="1">
        <v>4484.9997768000003</v>
      </c>
      <c r="X147" s="1">
        <v>4126.9999295999996</v>
      </c>
      <c r="Y147" s="1">
        <v>5027</v>
      </c>
      <c r="Z147" s="1">
        <v>4449.0000643000003</v>
      </c>
      <c r="AA147" s="1">
        <v>4091.0002485</v>
      </c>
      <c r="AB147" s="1">
        <v>5231</v>
      </c>
      <c r="AC147" s="1">
        <v>4596.9996614000002</v>
      </c>
      <c r="AD147" s="1">
        <v>4172.9999102000002</v>
      </c>
      <c r="AE147" s="1">
        <v>5499</v>
      </c>
      <c r="AF147" s="1">
        <v>4704.0002216999992</v>
      </c>
      <c r="AG147" s="1">
        <v>4232.9998737000005</v>
      </c>
      <c r="AH147" s="1">
        <f t="shared" si="22"/>
        <v>30016</v>
      </c>
    </row>
    <row r="148" spans="1:34" x14ac:dyDescent="0.25">
      <c r="A148" t="s">
        <v>304</v>
      </c>
      <c r="B148" t="s">
        <v>305</v>
      </c>
      <c r="C148" t="s">
        <v>285</v>
      </c>
      <c r="D148" s="1">
        <v>2923</v>
      </c>
      <c r="E148" s="1">
        <v>1642.7260000000001</v>
      </c>
      <c r="F148" s="1">
        <v>1601.8040000000001</v>
      </c>
      <c r="G148" s="1">
        <v>2320</v>
      </c>
      <c r="H148" s="1">
        <v>1818.88</v>
      </c>
      <c r="I148" s="1">
        <v>1375.76</v>
      </c>
      <c r="J148" s="1">
        <v>2202</v>
      </c>
      <c r="K148" s="1">
        <v>1688.934</v>
      </c>
      <c r="L148" s="1">
        <v>1345.422</v>
      </c>
      <c r="M148" s="1">
        <v>2696</v>
      </c>
      <c r="N148" s="1">
        <v>1835.9760000000001</v>
      </c>
      <c r="O148" s="1">
        <v>1364.1759999999999</v>
      </c>
      <c r="P148" s="1">
        <v>2593</v>
      </c>
      <c r="Q148" s="1">
        <v>1827.0000548999999</v>
      </c>
      <c r="R148" s="1">
        <v>1307.999955</v>
      </c>
      <c r="S148" s="1">
        <v>2569</v>
      </c>
      <c r="T148" s="1">
        <v>1868.0000528000003</v>
      </c>
      <c r="U148" s="1">
        <v>1315.0001956000001</v>
      </c>
      <c r="V148" s="2">
        <v>2692</v>
      </c>
      <c r="W148" s="1">
        <v>2102.9998220000002</v>
      </c>
      <c r="X148" s="1">
        <v>1565.9999312</v>
      </c>
      <c r="Y148" s="1">
        <v>2846</v>
      </c>
      <c r="Z148" s="1">
        <v>2257.9998932000003</v>
      </c>
      <c r="AA148" s="1">
        <v>1721.0001064</v>
      </c>
      <c r="AB148" s="1">
        <v>2811</v>
      </c>
      <c r="AC148" s="1">
        <v>2478.9998175000001</v>
      </c>
      <c r="AD148" s="1">
        <v>2221.0000533000002</v>
      </c>
      <c r="AE148" s="1">
        <v>3004</v>
      </c>
      <c r="AF148" s="1">
        <v>2773.0002104</v>
      </c>
      <c r="AG148" s="1">
        <v>2550.9998040000005</v>
      </c>
      <c r="AH148" s="1">
        <f t="shared" si="22"/>
        <v>17995</v>
      </c>
    </row>
    <row r="149" spans="1:34" s="4" customFormat="1" x14ac:dyDescent="0.25">
      <c r="A149" s="4" t="s">
        <v>456</v>
      </c>
      <c r="B149" s="4" t="s">
        <v>433</v>
      </c>
      <c r="D149" s="5">
        <f>SUM(D138:D148)</f>
        <v>35485</v>
      </c>
      <c r="E149" s="5">
        <f t="shared" ref="E149:AG149" si="24">SUM(E138:E148)</f>
        <v>27401.725999999999</v>
      </c>
      <c r="F149" s="5">
        <f t="shared" si="24"/>
        <v>17987.956999999999</v>
      </c>
      <c r="G149" s="5">
        <f t="shared" si="24"/>
        <v>34113</v>
      </c>
      <c r="H149" s="5">
        <f t="shared" si="24"/>
        <v>26709.214</v>
      </c>
      <c r="I149" s="5">
        <f t="shared" si="24"/>
        <v>18441.084999999999</v>
      </c>
      <c r="J149" s="5">
        <f t="shared" si="24"/>
        <v>34977</v>
      </c>
      <c r="K149" s="5">
        <f t="shared" si="24"/>
        <v>26897.418000000001</v>
      </c>
      <c r="L149" s="5">
        <f t="shared" si="24"/>
        <v>18281.755999999998</v>
      </c>
      <c r="M149" s="5">
        <f t="shared" si="24"/>
        <v>34227</v>
      </c>
      <c r="N149" s="5">
        <f t="shared" si="24"/>
        <v>26222.661</v>
      </c>
      <c r="O149" s="5">
        <f t="shared" si="24"/>
        <v>17909.418999999998</v>
      </c>
      <c r="P149" s="5">
        <f t="shared" si="24"/>
        <v>33454</v>
      </c>
      <c r="Q149" s="5">
        <f t="shared" si="24"/>
        <v>24366.999849399999</v>
      </c>
      <c r="R149" s="5">
        <f t="shared" si="24"/>
        <v>17683.000555199997</v>
      </c>
      <c r="S149" s="5">
        <f t="shared" si="24"/>
        <v>36202</v>
      </c>
      <c r="T149" s="5">
        <f t="shared" si="24"/>
        <v>26282.9995022</v>
      </c>
      <c r="U149" s="5">
        <f t="shared" si="24"/>
        <v>19134.000379699999</v>
      </c>
      <c r="V149" s="14">
        <f t="shared" si="24"/>
        <v>40009</v>
      </c>
      <c r="W149" s="5">
        <f t="shared" si="24"/>
        <v>32512.999609700004</v>
      </c>
      <c r="X149" s="5">
        <f t="shared" si="24"/>
        <v>24927.999647200002</v>
      </c>
      <c r="Y149" s="5">
        <f t="shared" si="24"/>
        <v>40523</v>
      </c>
      <c r="Z149" s="5">
        <f t="shared" si="24"/>
        <v>34782.000087300003</v>
      </c>
      <c r="AA149" s="5">
        <f t="shared" si="24"/>
        <v>29214.000422199999</v>
      </c>
      <c r="AB149" s="5">
        <f t="shared" si="24"/>
        <v>41888</v>
      </c>
      <c r="AC149" s="5">
        <f t="shared" si="24"/>
        <v>36867.999714099991</v>
      </c>
      <c r="AD149" s="5">
        <f t="shared" si="24"/>
        <v>32096.000147600003</v>
      </c>
      <c r="AE149" s="5">
        <f t="shared" si="24"/>
        <v>44138</v>
      </c>
      <c r="AF149" s="5">
        <f t="shared" si="24"/>
        <v>39255.000396299998</v>
      </c>
      <c r="AG149" s="5">
        <f t="shared" si="24"/>
        <v>34493.0002055</v>
      </c>
      <c r="AH149" s="1">
        <f t="shared" si="22"/>
        <v>248467</v>
      </c>
    </row>
    <row r="150" spans="1:34" x14ac:dyDescent="0.25">
      <c r="A150" t="s">
        <v>306</v>
      </c>
      <c r="B150" t="s">
        <v>307</v>
      </c>
      <c r="C150" t="s">
        <v>308</v>
      </c>
      <c r="D150" s="1">
        <v>1238</v>
      </c>
      <c r="E150" s="1">
        <v>1131.5320000000002</v>
      </c>
      <c r="F150" s="1">
        <v>928.5</v>
      </c>
      <c r="G150" s="1">
        <v>1301</v>
      </c>
      <c r="H150" s="1">
        <v>1198.221</v>
      </c>
      <c r="I150" s="1">
        <v>1023.8870000000001</v>
      </c>
      <c r="J150" s="1">
        <v>1200</v>
      </c>
      <c r="K150" s="1">
        <v>1089.6000000000001</v>
      </c>
      <c r="L150" s="1">
        <v>885.6</v>
      </c>
      <c r="M150" s="1">
        <v>1139</v>
      </c>
      <c r="N150" s="1">
        <v>1015.9880000000001</v>
      </c>
      <c r="O150" s="1">
        <v>813.24599999999998</v>
      </c>
      <c r="P150" s="1">
        <v>1107</v>
      </c>
      <c r="Q150" s="1">
        <v>998.0000199000001</v>
      </c>
      <c r="R150" s="1">
        <v>856.00003770000001</v>
      </c>
      <c r="S150" s="1">
        <v>1081</v>
      </c>
      <c r="T150" s="1">
        <v>972.99999249999996</v>
      </c>
      <c r="U150" s="1">
        <v>853.99994519999996</v>
      </c>
      <c r="V150" s="2">
        <v>1116</v>
      </c>
      <c r="W150" s="1">
        <v>1021.9999895999999</v>
      </c>
      <c r="X150" s="1">
        <v>882.99995760000002</v>
      </c>
      <c r="Y150" s="1">
        <v>1142</v>
      </c>
      <c r="Z150" s="1">
        <v>1067.9999988</v>
      </c>
      <c r="AA150" s="1">
        <v>926.99999959999991</v>
      </c>
      <c r="AB150" s="1">
        <v>1179</v>
      </c>
      <c r="AC150" s="1">
        <v>1104.0000372</v>
      </c>
      <c r="AD150" s="1">
        <v>901.99996290000001</v>
      </c>
      <c r="AE150" s="1">
        <v>1158</v>
      </c>
      <c r="AF150" s="1">
        <v>1071.9999720000001</v>
      </c>
      <c r="AG150" s="1">
        <v>920.00008139999989</v>
      </c>
      <c r="AH150" s="1">
        <f t="shared" si="22"/>
        <v>8182</v>
      </c>
    </row>
    <row r="151" spans="1:34" x14ac:dyDescent="0.25">
      <c r="A151" t="s">
        <v>309</v>
      </c>
      <c r="B151" t="s">
        <v>310</v>
      </c>
      <c r="C151" t="s">
        <v>308</v>
      </c>
      <c r="D151" s="1">
        <v>3238</v>
      </c>
      <c r="E151" s="1">
        <v>2920.6759999999999</v>
      </c>
      <c r="F151" s="1">
        <v>2305.4559999999997</v>
      </c>
      <c r="G151" s="1">
        <v>2970</v>
      </c>
      <c r="H151" s="1">
        <v>2711.61</v>
      </c>
      <c r="I151" s="1">
        <v>2206.71</v>
      </c>
      <c r="J151" s="1">
        <v>2929</v>
      </c>
      <c r="K151" s="1">
        <v>2627.3130000000001</v>
      </c>
      <c r="L151" s="1">
        <v>2091.306</v>
      </c>
      <c r="M151" s="1">
        <v>2800</v>
      </c>
      <c r="N151" s="1">
        <v>2419.1999999999998</v>
      </c>
      <c r="O151" s="1">
        <v>1959.9999999999998</v>
      </c>
      <c r="P151" s="1">
        <v>2816</v>
      </c>
      <c r="Q151" s="1">
        <v>2418.0000768</v>
      </c>
      <c r="R151" s="1">
        <v>1899.0000128000001</v>
      </c>
      <c r="S151" s="1">
        <v>2860</v>
      </c>
      <c r="T151" s="1">
        <v>2397.0000339999997</v>
      </c>
      <c r="U151" s="1">
        <v>1848.0001540000001</v>
      </c>
      <c r="V151" s="2">
        <v>2727</v>
      </c>
      <c r="W151" s="1">
        <v>2500.9998750000004</v>
      </c>
      <c r="X151" s="1">
        <v>2149.0000785000002</v>
      </c>
      <c r="Y151" s="1">
        <v>2863</v>
      </c>
      <c r="Z151" s="1">
        <v>2670.0000166</v>
      </c>
      <c r="AA151" s="1">
        <v>2448.9998932000003</v>
      </c>
      <c r="AB151" s="1">
        <v>2917</v>
      </c>
      <c r="AC151" s="1">
        <v>2741.0001797</v>
      </c>
      <c r="AD151" s="1">
        <v>2600.0002755999999</v>
      </c>
      <c r="AE151" s="1">
        <v>2986</v>
      </c>
      <c r="AF151" s="1">
        <v>2791.9998786000001</v>
      </c>
      <c r="AG151" s="1">
        <v>2672.0000036000001</v>
      </c>
      <c r="AH151" s="1">
        <f t="shared" si="22"/>
        <v>20340</v>
      </c>
    </row>
    <row r="152" spans="1:34" x14ac:dyDescent="0.25">
      <c r="A152" t="s">
        <v>311</v>
      </c>
      <c r="B152" t="s">
        <v>312</v>
      </c>
      <c r="C152" t="s">
        <v>308</v>
      </c>
      <c r="D152" s="1">
        <v>2650</v>
      </c>
      <c r="E152" s="1">
        <v>2581.1</v>
      </c>
      <c r="F152" s="1">
        <v>2302.85</v>
      </c>
      <c r="G152" s="1">
        <v>2420</v>
      </c>
      <c r="H152" s="1">
        <v>2395.8000000000002</v>
      </c>
      <c r="I152" s="1">
        <v>2269.96</v>
      </c>
      <c r="J152" s="1">
        <v>2411</v>
      </c>
      <c r="K152" s="1">
        <v>2326.6149999999998</v>
      </c>
      <c r="L152" s="1">
        <v>2095.1590000000001</v>
      </c>
      <c r="M152" s="1">
        <v>2341</v>
      </c>
      <c r="N152" s="1">
        <v>2221.6089999999999</v>
      </c>
      <c r="O152" s="1">
        <v>1996.873</v>
      </c>
      <c r="P152" s="1">
        <v>2316</v>
      </c>
      <c r="Q152" s="1">
        <v>2176.9999332000002</v>
      </c>
      <c r="R152" s="1">
        <v>1978.999998</v>
      </c>
      <c r="S152" s="1">
        <v>2364</v>
      </c>
      <c r="T152" s="1">
        <v>2244.0000504</v>
      </c>
      <c r="U152" s="1">
        <v>1813.0000619999998</v>
      </c>
      <c r="V152" s="2">
        <v>2402</v>
      </c>
      <c r="W152" s="1">
        <v>2305.9999866000003</v>
      </c>
      <c r="X152" s="1">
        <v>2198.0000616000002</v>
      </c>
      <c r="Y152" s="1">
        <v>2561</v>
      </c>
      <c r="Z152" s="1">
        <v>2478.0000387999999</v>
      </c>
      <c r="AA152" s="1">
        <v>2381.0001150000003</v>
      </c>
      <c r="AB152" s="1">
        <v>2550</v>
      </c>
      <c r="AC152" s="1">
        <v>2446.000035</v>
      </c>
      <c r="AD152" s="1">
        <v>2364.9997950000002</v>
      </c>
      <c r="AE152" s="1">
        <v>2782</v>
      </c>
      <c r="AF152" s="1">
        <v>2688.0001147999997</v>
      </c>
      <c r="AG152" s="1">
        <v>2597.9999109999999</v>
      </c>
      <c r="AH152" s="1">
        <f t="shared" si="22"/>
        <v>16904</v>
      </c>
    </row>
    <row r="153" spans="1:34" x14ac:dyDescent="0.25">
      <c r="A153" t="s">
        <v>313</v>
      </c>
      <c r="B153" t="s">
        <v>314</v>
      </c>
      <c r="C153" t="s">
        <v>308</v>
      </c>
      <c r="D153" s="3">
        <v>5581.5</v>
      </c>
      <c r="E153" s="3">
        <v>5111.5</v>
      </c>
      <c r="F153" s="3">
        <v>4347.5</v>
      </c>
      <c r="G153" s="1">
        <v>5920</v>
      </c>
      <c r="H153" s="1">
        <v>4027.9700000000012</v>
      </c>
      <c r="I153" s="1">
        <v>3287.6439999999984</v>
      </c>
      <c r="J153" s="3">
        <v>5581.5</v>
      </c>
      <c r="K153" s="3">
        <v>5071.5</v>
      </c>
      <c r="L153" s="3">
        <v>4222.5</v>
      </c>
      <c r="M153" s="3">
        <v>5581.5</v>
      </c>
      <c r="N153" s="3">
        <v>4985.5</v>
      </c>
      <c r="O153" s="3">
        <v>4281.5</v>
      </c>
      <c r="P153" s="1">
        <v>5467</v>
      </c>
      <c r="Q153" s="1">
        <v>5006.0001452999995</v>
      </c>
      <c r="R153" s="1">
        <v>3960.0001287000005</v>
      </c>
      <c r="S153" s="1">
        <v>5555</v>
      </c>
      <c r="T153" s="1">
        <v>5061.9998605000001</v>
      </c>
      <c r="U153" s="1">
        <v>4147.9996030000002</v>
      </c>
      <c r="V153" s="2">
        <v>6052</v>
      </c>
      <c r="W153" s="1">
        <v>5549.0001240000001</v>
      </c>
      <c r="X153" s="1">
        <v>4892.0004508000002</v>
      </c>
      <c r="Y153" s="1">
        <v>6078</v>
      </c>
      <c r="Z153" s="1">
        <v>5622.0004811999997</v>
      </c>
      <c r="AA153" s="1">
        <v>5164.0000848</v>
      </c>
      <c r="AB153" s="1">
        <v>6143</v>
      </c>
      <c r="AC153" s="1">
        <v>5697.9998513999999</v>
      </c>
      <c r="AD153" s="1">
        <v>5306.9997442999993</v>
      </c>
      <c r="AE153" s="1">
        <v>6347</v>
      </c>
      <c r="AF153" s="1">
        <v>5999.9993547999993</v>
      </c>
      <c r="AG153" s="1">
        <v>5555.0003949000002</v>
      </c>
      <c r="AH153" s="1">
        <f t="shared" si="22"/>
        <v>39738.5</v>
      </c>
    </row>
    <row r="154" spans="1:34" x14ac:dyDescent="0.25">
      <c r="A154" t="s">
        <v>315</v>
      </c>
      <c r="B154" t="s">
        <v>316</v>
      </c>
      <c r="C154" t="s">
        <v>308</v>
      </c>
      <c r="D154" s="1">
        <v>3574</v>
      </c>
      <c r="E154" s="1">
        <v>3417.6670000000004</v>
      </c>
      <c r="F154" s="1">
        <v>2963.7840000000015</v>
      </c>
      <c r="G154" s="1">
        <v>3496</v>
      </c>
      <c r="H154" s="1">
        <v>3332.3450000000003</v>
      </c>
      <c r="I154" s="1">
        <v>2864.1989999999996</v>
      </c>
      <c r="J154" s="1">
        <v>3391</v>
      </c>
      <c r="K154" s="1">
        <v>3151.7240000000006</v>
      </c>
      <c r="L154" s="1">
        <v>2581.7440000000015</v>
      </c>
      <c r="M154" s="1">
        <v>3292</v>
      </c>
      <c r="N154" s="1">
        <v>3038.0309999999999</v>
      </c>
      <c r="O154" s="1">
        <v>2554.4350000000018</v>
      </c>
      <c r="P154" s="1">
        <v>3237</v>
      </c>
      <c r="Q154" s="1">
        <v>2972.0000817</v>
      </c>
      <c r="R154" s="1">
        <v>2515.000098</v>
      </c>
      <c r="S154" s="1">
        <v>3244</v>
      </c>
      <c r="T154" s="1">
        <v>2959.0000020000002</v>
      </c>
      <c r="U154" s="1">
        <v>2439.0001023999998</v>
      </c>
      <c r="V154" s="2">
        <v>3397</v>
      </c>
      <c r="W154" s="1">
        <v>3125.9999088999998</v>
      </c>
      <c r="X154" s="1">
        <v>2605.9997178000003</v>
      </c>
      <c r="Y154" s="1">
        <v>3385</v>
      </c>
      <c r="Z154" s="1">
        <v>3095.9998704999998</v>
      </c>
      <c r="AA154" s="1">
        <v>2828.9998715000002</v>
      </c>
      <c r="AB154" s="1">
        <v>3555</v>
      </c>
      <c r="AC154" s="1">
        <v>3300.9998715000002</v>
      </c>
      <c r="AD154" s="1">
        <v>3106.9999665</v>
      </c>
      <c r="AE154" s="1">
        <v>3634</v>
      </c>
      <c r="AF154" s="1">
        <v>3414.9998971999999</v>
      </c>
      <c r="AG154" s="1">
        <v>3169.9999779999998</v>
      </c>
      <c r="AH154" s="1">
        <f t="shared" si="22"/>
        <v>23631</v>
      </c>
    </row>
    <row r="155" spans="1:34" s="4" customFormat="1" x14ac:dyDescent="0.25">
      <c r="A155" s="4" t="s">
        <v>453</v>
      </c>
      <c r="B155" s="4" t="s">
        <v>433</v>
      </c>
      <c r="D155" s="5">
        <f>SUM(D150:D154)</f>
        <v>16281.5</v>
      </c>
      <c r="E155" s="5">
        <f t="shared" ref="E155:AG155" si="25">SUM(E150:E154)</f>
        <v>15162.475000000002</v>
      </c>
      <c r="F155" s="5">
        <f t="shared" si="25"/>
        <v>12848.090000000002</v>
      </c>
      <c r="G155" s="5">
        <f t="shared" si="25"/>
        <v>16107</v>
      </c>
      <c r="H155" s="5">
        <f t="shared" si="25"/>
        <v>13665.946000000004</v>
      </c>
      <c r="I155" s="5">
        <f t="shared" si="25"/>
        <v>11652.399999999998</v>
      </c>
      <c r="J155" s="5">
        <f t="shared" si="25"/>
        <v>15512.5</v>
      </c>
      <c r="K155" s="5">
        <f t="shared" si="25"/>
        <v>14266.752</v>
      </c>
      <c r="L155" s="5">
        <f t="shared" si="25"/>
        <v>11876.309000000001</v>
      </c>
      <c r="M155" s="5">
        <f t="shared" si="25"/>
        <v>15153.5</v>
      </c>
      <c r="N155" s="5">
        <f t="shared" si="25"/>
        <v>13680.328000000001</v>
      </c>
      <c r="O155" s="5">
        <f t="shared" si="25"/>
        <v>11606.054</v>
      </c>
      <c r="P155" s="5">
        <f t="shared" si="25"/>
        <v>14943</v>
      </c>
      <c r="Q155" s="5">
        <f t="shared" si="25"/>
        <v>13571.000256899999</v>
      </c>
      <c r="R155" s="5">
        <f t="shared" si="25"/>
        <v>11209.0002752</v>
      </c>
      <c r="S155" s="5">
        <f t="shared" si="25"/>
        <v>15104</v>
      </c>
      <c r="T155" s="5">
        <f t="shared" si="25"/>
        <v>13634.999939400001</v>
      </c>
      <c r="U155" s="5">
        <f t="shared" si="25"/>
        <v>11101.999866599999</v>
      </c>
      <c r="V155" s="14">
        <f t="shared" si="25"/>
        <v>15694</v>
      </c>
      <c r="W155" s="5">
        <f t="shared" si="25"/>
        <v>14503.9998841</v>
      </c>
      <c r="X155" s="5">
        <f t="shared" si="25"/>
        <v>12728.000266300001</v>
      </c>
      <c r="Y155" s="5">
        <f t="shared" si="25"/>
        <v>16029</v>
      </c>
      <c r="Z155" s="5">
        <f t="shared" si="25"/>
        <v>14934.000405899998</v>
      </c>
      <c r="AA155" s="5">
        <f t="shared" si="25"/>
        <v>13749.999964100001</v>
      </c>
      <c r="AB155" s="5">
        <f t="shared" si="25"/>
        <v>16344</v>
      </c>
      <c r="AC155" s="5">
        <f t="shared" si="25"/>
        <v>15289.999974800001</v>
      </c>
      <c r="AD155" s="5">
        <f t="shared" si="25"/>
        <v>14280.999744299999</v>
      </c>
      <c r="AE155" s="5">
        <f t="shared" si="25"/>
        <v>16907</v>
      </c>
      <c r="AF155" s="5">
        <f t="shared" si="25"/>
        <v>15966.9992174</v>
      </c>
      <c r="AG155" s="5">
        <f t="shared" si="25"/>
        <v>14915.0003689</v>
      </c>
      <c r="AH155" s="1">
        <f t="shared" si="22"/>
        <v>108795.5</v>
      </c>
    </row>
    <row r="156" spans="1:34" x14ac:dyDescent="0.25">
      <c r="A156" t="s">
        <v>317</v>
      </c>
      <c r="B156" t="s">
        <v>318</v>
      </c>
      <c r="C156" t="s">
        <v>319</v>
      </c>
      <c r="D156" s="1">
        <v>2773</v>
      </c>
      <c r="E156" s="1">
        <v>2273.8599999999997</v>
      </c>
      <c r="F156" s="1">
        <v>1577.8369999999998</v>
      </c>
      <c r="G156" s="1">
        <v>2728</v>
      </c>
      <c r="H156" s="1">
        <v>2247.8719999999998</v>
      </c>
      <c r="I156" s="1">
        <v>1625.8879999999999</v>
      </c>
      <c r="J156" s="1">
        <v>2671</v>
      </c>
      <c r="K156" s="1">
        <v>2104.748</v>
      </c>
      <c r="L156" s="1">
        <v>1487.7470000000001</v>
      </c>
      <c r="M156" s="1">
        <v>2619</v>
      </c>
      <c r="N156" s="1">
        <v>2045.4390000000001</v>
      </c>
      <c r="O156" s="1">
        <v>1532.115</v>
      </c>
      <c r="P156" s="1">
        <v>2644</v>
      </c>
      <c r="Q156" s="1">
        <v>2062.0000759999998</v>
      </c>
      <c r="R156" s="1">
        <v>1597.0000604000002</v>
      </c>
      <c r="S156" s="1">
        <v>2658</v>
      </c>
      <c r="T156" s="1">
        <v>2133.0000798000001</v>
      </c>
      <c r="U156" s="1">
        <v>1654.0000392000002</v>
      </c>
      <c r="V156" s="2">
        <v>2816</v>
      </c>
      <c r="W156" s="1">
        <v>2389.9997440000002</v>
      </c>
      <c r="X156" s="1">
        <v>1937.9999232</v>
      </c>
      <c r="Y156" s="1">
        <v>2774</v>
      </c>
      <c r="Z156" s="1">
        <v>2431.9999201999999</v>
      </c>
      <c r="AA156" s="1">
        <v>2101.9998869999995</v>
      </c>
      <c r="AB156" s="1">
        <v>2912</v>
      </c>
      <c r="AC156" s="1">
        <v>2585.9998528000001</v>
      </c>
      <c r="AD156" s="1">
        <v>2237.0001471999999</v>
      </c>
      <c r="AE156" s="1">
        <v>2959</v>
      </c>
      <c r="AF156" s="1">
        <v>2691.9999612000001</v>
      </c>
      <c r="AG156" s="1">
        <v>2426.9999105000002</v>
      </c>
      <c r="AH156" s="1">
        <f t="shared" si="22"/>
        <v>18909</v>
      </c>
    </row>
    <row r="157" spans="1:34" x14ac:dyDescent="0.25">
      <c r="A157" t="s">
        <v>320</v>
      </c>
      <c r="B157" t="s">
        <v>321</v>
      </c>
      <c r="C157" t="s">
        <v>319</v>
      </c>
      <c r="D157" s="1">
        <v>6481</v>
      </c>
      <c r="E157" s="1">
        <v>5635.3230000000012</v>
      </c>
      <c r="F157" s="1">
        <v>4403.3660000000018</v>
      </c>
      <c r="G157" s="1">
        <v>12827</v>
      </c>
      <c r="H157" s="1">
        <v>10629.034000000003</v>
      </c>
      <c r="I157" s="1">
        <v>7890.6780000000053</v>
      </c>
      <c r="J157" s="1">
        <v>10602</v>
      </c>
      <c r="K157" s="1">
        <v>8788.2200000000012</v>
      </c>
      <c r="L157" s="1">
        <v>7006.2359999999999</v>
      </c>
      <c r="M157" s="1">
        <v>10501</v>
      </c>
      <c r="N157" s="1">
        <v>8156.409999999998</v>
      </c>
      <c r="O157" s="1">
        <v>6459.1599999999953</v>
      </c>
      <c r="P157" s="1">
        <v>13347</v>
      </c>
      <c r="Q157" s="1">
        <v>9822.9995982</v>
      </c>
      <c r="R157" s="1">
        <v>8230.000446</v>
      </c>
      <c r="S157" s="1">
        <v>13536</v>
      </c>
      <c r="T157" s="1">
        <v>10087.000128</v>
      </c>
      <c r="U157" s="1">
        <v>8048.9996639999999</v>
      </c>
      <c r="V157" s="2">
        <v>13802</v>
      </c>
      <c r="W157" s="1">
        <v>11041.6</v>
      </c>
      <c r="X157" s="1">
        <v>8888.4879999999994</v>
      </c>
      <c r="Y157" s="1">
        <v>13672</v>
      </c>
      <c r="Z157" s="1">
        <v>11375.999515999998</v>
      </c>
      <c r="AA157" s="1">
        <v>9587.9999656</v>
      </c>
      <c r="AB157" s="1">
        <v>14272</v>
      </c>
      <c r="AC157" s="1">
        <v>11509.0007424</v>
      </c>
      <c r="AD157" s="1">
        <v>9999.9993472000006</v>
      </c>
      <c r="AE157" s="1">
        <v>15206</v>
      </c>
      <c r="AF157" s="1">
        <v>12592.0004052</v>
      </c>
      <c r="AG157" s="1">
        <v>11438.000338600001</v>
      </c>
      <c r="AH157" s="1">
        <f t="shared" si="22"/>
        <v>81096</v>
      </c>
    </row>
    <row r="158" spans="1:34" x14ac:dyDescent="0.25">
      <c r="A158" t="s">
        <v>322</v>
      </c>
      <c r="B158" t="s">
        <v>323</v>
      </c>
      <c r="C158" t="s">
        <v>319</v>
      </c>
      <c r="D158" s="1">
        <v>7159</v>
      </c>
      <c r="E158" s="1">
        <v>6735.9470000000028</v>
      </c>
      <c r="F158" s="1">
        <v>5973.8159999999962</v>
      </c>
      <c r="G158" s="1">
        <v>7686</v>
      </c>
      <c r="H158" s="1">
        <v>7137.5949999999975</v>
      </c>
      <c r="I158" s="1">
        <v>6242.6560000000036</v>
      </c>
      <c r="J158" s="1">
        <v>8465</v>
      </c>
      <c r="K158" s="1">
        <v>7787.9969999999967</v>
      </c>
      <c r="L158" s="1">
        <v>6814.181999999998</v>
      </c>
      <c r="M158" s="1">
        <v>8159</v>
      </c>
      <c r="N158" s="1">
        <v>7324.5649999999978</v>
      </c>
      <c r="O158" s="1">
        <v>6601.7049999999972</v>
      </c>
      <c r="P158" s="1">
        <v>7985</v>
      </c>
      <c r="Q158" s="1">
        <v>7078.9995420000005</v>
      </c>
      <c r="R158" s="1">
        <v>6382.0000709999995</v>
      </c>
      <c r="S158" s="1">
        <v>8088</v>
      </c>
      <c r="T158" s="1">
        <v>7270.9995767999999</v>
      </c>
      <c r="U158" s="1">
        <v>6594.0000072000003</v>
      </c>
      <c r="V158" s="2">
        <v>8988</v>
      </c>
      <c r="W158" s="1">
        <v>8121.9999084000001</v>
      </c>
      <c r="X158" s="1">
        <v>7354.0004748000001</v>
      </c>
      <c r="Y158" s="1">
        <v>8959</v>
      </c>
      <c r="Z158" s="1">
        <v>8327.9997120000007</v>
      </c>
      <c r="AA158" s="1">
        <v>7663.9998433999999</v>
      </c>
      <c r="AB158" s="1">
        <v>8871</v>
      </c>
      <c r="AC158" s="1">
        <v>8234.0001030000003</v>
      </c>
      <c r="AD158" s="1">
        <v>7560.0001521000004</v>
      </c>
      <c r="AE158" s="1">
        <v>9161</v>
      </c>
      <c r="AF158" s="1">
        <v>8616.9996658</v>
      </c>
      <c r="AG158" s="1">
        <v>7989.9997555</v>
      </c>
      <c r="AH158" s="1">
        <f t="shared" si="22"/>
        <v>56530</v>
      </c>
    </row>
    <row r="159" spans="1:34" x14ac:dyDescent="0.25">
      <c r="A159" t="s">
        <v>324</v>
      </c>
      <c r="B159" t="s">
        <v>325</v>
      </c>
      <c r="C159" t="s">
        <v>319</v>
      </c>
      <c r="D159" s="1">
        <v>3585</v>
      </c>
      <c r="E159" s="1">
        <v>3292.300999999999</v>
      </c>
      <c r="F159" s="1">
        <v>2739.4230000000007</v>
      </c>
      <c r="G159" s="1">
        <v>3480</v>
      </c>
      <c r="H159" s="1">
        <v>3205.3259999999987</v>
      </c>
      <c r="I159" s="1">
        <v>2756.5290000000014</v>
      </c>
      <c r="J159" s="1">
        <v>3335</v>
      </c>
      <c r="K159" s="1">
        <v>3020.0359999999991</v>
      </c>
      <c r="L159" s="1">
        <v>2589.8920000000012</v>
      </c>
      <c r="M159" s="1">
        <v>3332</v>
      </c>
      <c r="N159" s="1">
        <v>2986.1440000000002</v>
      </c>
      <c r="O159" s="1">
        <v>2659.4639999999995</v>
      </c>
      <c r="P159" s="1">
        <v>3265</v>
      </c>
      <c r="Q159" s="1">
        <v>2895.0000784999997</v>
      </c>
      <c r="R159" s="1">
        <v>2582.0002005000001</v>
      </c>
      <c r="S159" s="1">
        <v>3316</v>
      </c>
      <c r="T159" s="1">
        <v>2984.0000903999999</v>
      </c>
      <c r="U159" s="1">
        <v>2678.0002736000001</v>
      </c>
      <c r="V159" s="2">
        <v>3477</v>
      </c>
      <c r="W159" s="1">
        <v>3160.5930000000003</v>
      </c>
      <c r="X159" s="1">
        <v>2854.6170000000002</v>
      </c>
      <c r="Y159" s="1">
        <v>3462</v>
      </c>
      <c r="Z159" s="1">
        <v>3202.3500000000004</v>
      </c>
      <c r="AA159" s="1">
        <v>2921.9280000000003</v>
      </c>
      <c r="AB159" s="1">
        <v>3440</v>
      </c>
      <c r="AC159" s="1">
        <v>3179.9999840000005</v>
      </c>
      <c r="AD159" s="1">
        <v>2863.9998639999999</v>
      </c>
      <c r="AE159" s="1">
        <v>3603</v>
      </c>
      <c r="AF159" s="1">
        <v>3353.9999127000001</v>
      </c>
      <c r="AG159" s="1">
        <v>3017.0001534000003</v>
      </c>
      <c r="AH159" s="1">
        <f t="shared" si="22"/>
        <v>23790</v>
      </c>
    </row>
    <row r="160" spans="1:34" x14ac:dyDescent="0.25">
      <c r="A160" t="s">
        <v>326</v>
      </c>
      <c r="B160" t="s">
        <v>327</v>
      </c>
      <c r="C160" t="s">
        <v>319</v>
      </c>
      <c r="D160" s="1">
        <v>2084</v>
      </c>
      <c r="E160" s="1">
        <v>1879.768</v>
      </c>
      <c r="F160" s="1">
        <v>1533.8240000000001</v>
      </c>
      <c r="G160" s="1">
        <v>2002</v>
      </c>
      <c r="H160" s="1">
        <v>1825.8240000000001</v>
      </c>
      <c r="I160" s="1">
        <v>1499.498</v>
      </c>
      <c r="J160" s="1">
        <v>1752</v>
      </c>
      <c r="K160" s="1">
        <v>1584.8560000000004</v>
      </c>
      <c r="L160" s="1">
        <v>1340.5920000000003</v>
      </c>
      <c r="M160" s="1">
        <v>976</v>
      </c>
      <c r="N160" s="1">
        <v>872.54399999999998</v>
      </c>
      <c r="O160" s="1">
        <v>756.4</v>
      </c>
      <c r="P160" s="1">
        <v>1560</v>
      </c>
      <c r="Q160" s="1">
        <v>1387.0000559999999</v>
      </c>
      <c r="R160" s="1">
        <v>1192.0000559999999</v>
      </c>
      <c r="S160" s="1">
        <v>1653</v>
      </c>
      <c r="T160" s="1">
        <v>1450.9999287000001</v>
      </c>
      <c r="U160" s="1">
        <v>1291.0001078999999</v>
      </c>
      <c r="V160" s="2">
        <v>1647</v>
      </c>
      <c r="W160" s="1">
        <v>1493.0000649000001</v>
      </c>
      <c r="X160" s="1">
        <v>1281.9999303</v>
      </c>
      <c r="Y160" s="1">
        <v>1770</v>
      </c>
      <c r="Z160" s="1">
        <v>1602.000096</v>
      </c>
      <c r="AA160" s="1">
        <v>1456.000053</v>
      </c>
      <c r="AB160" s="1">
        <v>1757</v>
      </c>
      <c r="AC160" s="1">
        <v>1629.9999989000003</v>
      </c>
      <c r="AD160" s="1">
        <v>1456.0000721000001</v>
      </c>
      <c r="AE160" s="1">
        <v>1844</v>
      </c>
      <c r="AF160" s="1">
        <v>1706.0000187999999</v>
      </c>
      <c r="AG160" s="1">
        <v>1570.0000399999999</v>
      </c>
      <c r="AH160" s="1">
        <f t="shared" si="22"/>
        <v>11674</v>
      </c>
    </row>
    <row r="161" spans="1:34" s="4" customFormat="1" x14ac:dyDescent="0.25">
      <c r="A161" s="4" t="s">
        <v>457</v>
      </c>
      <c r="B161" s="4" t="s">
        <v>433</v>
      </c>
      <c r="D161" s="5">
        <f>SUM(D156:D160)</f>
        <v>22082</v>
      </c>
      <c r="E161" s="5">
        <f t="shared" ref="E161:AG161" si="26">SUM(E156:E160)</f>
        <v>19817.199000000004</v>
      </c>
      <c r="F161" s="5">
        <f t="shared" si="26"/>
        <v>16228.265999999998</v>
      </c>
      <c r="G161" s="5">
        <f t="shared" si="26"/>
        <v>28723</v>
      </c>
      <c r="H161" s="5">
        <f t="shared" si="26"/>
        <v>25045.650999999998</v>
      </c>
      <c r="I161" s="5">
        <f t="shared" si="26"/>
        <v>20015.249000000011</v>
      </c>
      <c r="J161" s="5">
        <f t="shared" si="26"/>
        <v>26825</v>
      </c>
      <c r="K161" s="5">
        <f t="shared" si="26"/>
        <v>23285.856999999996</v>
      </c>
      <c r="L161" s="5">
        <f t="shared" si="26"/>
        <v>19238.648999999998</v>
      </c>
      <c r="M161" s="5">
        <f t="shared" si="26"/>
        <v>25587</v>
      </c>
      <c r="N161" s="5">
        <f t="shared" si="26"/>
        <v>21385.101999999999</v>
      </c>
      <c r="O161" s="5">
        <f t="shared" si="26"/>
        <v>18008.843999999994</v>
      </c>
      <c r="P161" s="5">
        <f t="shared" si="26"/>
        <v>28801</v>
      </c>
      <c r="Q161" s="5">
        <f t="shared" si="26"/>
        <v>23245.999350700004</v>
      </c>
      <c r="R161" s="5">
        <f t="shared" si="26"/>
        <v>19983.000833899998</v>
      </c>
      <c r="S161" s="5">
        <f t="shared" si="26"/>
        <v>29251</v>
      </c>
      <c r="T161" s="5">
        <f t="shared" si="26"/>
        <v>23925.9998037</v>
      </c>
      <c r="U161" s="5">
        <f t="shared" si="26"/>
        <v>20266.000091899998</v>
      </c>
      <c r="V161" s="14">
        <f t="shared" si="26"/>
        <v>30730</v>
      </c>
      <c r="W161" s="5">
        <f t="shared" si="26"/>
        <v>26207.1927173</v>
      </c>
      <c r="X161" s="5">
        <f t="shared" si="26"/>
        <v>22317.1053283</v>
      </c>
      <c r="Y161" s="5">
        <f t="shared" si="26"/>
        <v>30637</v>
      </c>
      <c r="Z161" s="5">
        <f t="shared" si="26"/>
        <v>26940.349244199995</v>
      </c>
      <c r="AA161" s="5">
        <f t="shared" si="26"/>
        <v>23731.927748999999</v>
      </c>
      <c r="AB161" s="5">
        <f t="shared" si="26"/>
        <v>31252</v>
      </c>
      <c r="AC161" s="5">
        <f t="shared" si="26"/>
        <v>27139.000681099998</v>
      </c>
      <c r="AD161" s="5">
        <f t="shared" si="26"/>
        <v>24116.999582600001</v>
      </c>
      <c r="AE161" s="5">
        <f t="shared" si="26"/>
        <v>32773</v>
      </c>
      <c r="AF161" s="5">
        <f t="shared" si="26"/>
        <v>28960.9999637</v>
      </c>
      <c r="AG161" s="5">
        <f t="shared" si="26"/>
        <v>26442.000198000002</v>
      </c>
      <c r="AH161" s="1">
        <f t="shared" si="22"/>
        <v>191999</v>
      </c>
    </row>
    <row r="162" spans="1:34" x14ac:dyDescent="0.25">
      <c r="A162" t="s">
        <v>328</v>
      </c>
      <c r="B162" t="s">
        <v>329</v>
      </c>
      <c r="C162" t="s">
        <v>330</v>
      </c>
      <c r="D162" s="1">
        <v>5446</v>
      </c>
      <c r="E162" s="1">
        <v>5153.2249999999985</v>
      </c>
      <c r="F162" s="1">
        <v>4423.9360000000015</v>
      </c>
      <c r="G162" s="1">
        <v>6074</v>
      </c>
      <c r="H162" s="1">
        <v>5701.3040000000001</v>
      </c>
      <c r="I162" s="1">
        <v>4936.0380000000014</v>
      </c>
      <c r="J162" s="1">
        <v>6327</v>
      </c>
      <c r="K162" s="1">
        <v>5762.5380000000032</v>
      </c>
      <c r="L162" s="1">
        <v>4597.7610000000013</v>
      </c>
      <c r="M162" s="1">
        <v>5801</v>
      </c>
      <c r="N162" s="1">
        <v>5159.3150000000032</v>
      </c>
      <c r="O162" s="1">
        <v>4458.2859999999982</v>
      </c>
      <c r="P162" s="1">
        <v>5343</v>
      </c>
      <c r="Q162" s="1">
        <v>4644.0004220999999</v>
      </c>
      <c r="R162" s="1">
        <v>4023.9997707000002</v>
      </c>
      <c r="S162" s="1">
        <v>3688</v>
      </c>
      <c r="T162" s="1">
        <v>3280.0002480000003</v>
      </c>
      <c r="U162" s="1">
        <v>2596.0001647999998</v>
      </c>
      <c r="V162" s="2">
        <v>5813</v>
      </c>
      <c r="W162" s="1">
        <v>5348.0001097000004</v>
      </c>
      <c r="X162" s="1">
        <v>4806.9998948000002</v>
      </c>
      <c r="Y162" s="1">
        <v>6031</v>
      </c>
      <c r="Z162" s="1">
        <v>5670.0000205999995</v>
      </c>
      <c r="AA162" s="1">
        <v>5346.9995629000005</v>
      </c>
      <c r="AB162" s="1">
        <v>6109</v>
      </c>
      <c r="AC162" s="1">
        <v>5703.0001362999992</v>
      </c>
      <c r="AD162" s="1">
        <v>5332.9993878000005</v>
      </c>
      <c r="AE162" s="1">
        <v>6391</v>
      </c>
      <c r="AF162" s="1">
        <v>6105.9997459999995</v>
      </c>
      <c r="AG162" s="1">
        <v>5762.9998888</v>
      </c>
      <c r="AH162" s="1">
        <f t="shared" si="22"/>
        <v>38492</v>
      </c>
    </row>
    <row r="163" spans="1:34" x14ac:dyDescent="0.25">
      <c r="A163" t="s">
        <v>331</v>
      </c>
      <c r="B163" t="s">
        <v>332</v>
      </c>
      <c r="C163" t="s">
        <v>330</v>
      </c>
      <c r="D163" s="1">
        <v>6290</v>
      </c>
      <c r="E163" s="1">
        <v>6032.728000000001</v>
      </c>
      <c r="F163" s="1">
        <v>5120.8800000000037</v>
      </c>
      <c r="G163" s="1">
        <v>7539</v>
      </c>
      <c r="H163" s="1">
        <v>7142.3510000000015</v>
      </c>
      <c r="I163" s="1">
        <v>6225.6409999999978</v>
      </c>
      <c r="J163" s="1">
        <v>7364</v>
      </c>
      <c r="K163" s="1">
        <v>6899.3439999999973</v>
      </c>
      <c r="L163" s="1">
        <v>5999.4230000000016</v>
      </c>
      <c r="M163" s="1">
        <v>7236</v>
      </c>
      <c r="N163" s="1">
        <v>6689.5519999999997</v>
      </c>
      <c r="O163" s="1">
        <v>5755.0540000000001</v>
      </c>
      <c r="P163" s="1">
        <v>6694</v>
      </c>
      <c r="Q163" s="1">
        <v>6091.0004636000003</v>
      </c>
      <c r="R163" s="1">
        <v>5307.9999365999993</v>
      </c>
      <c r="S163" s="1">
        <v>6947</v>
      </c>
      <c r="T163" s="1">
        <v>6434.9998476999999</v>
      </c>
      <c r="U163" s="1">
        <v>5611.0001996000001</v>
      </c>
      <c r="V163" s="2">
        <v>7351</v>
      </c>
      <c r="W163" s="1">
        <v>6920.9995795000004</v>
      </c>
      <c r="X163" s="1">
        <v>6205.0004178999998</v>
      </c>
      <c r="Y163" s="1">
        <v>7219</v>
      </c>
      <c r="Z163" s="1">
        <v>6848.0004300999999</v>
      </c>
      <c r="AA163" s="1">
        <v>6333.9996891999999</v>
      </c>
      <c r="AB163" s="1">
        <v>7373</v>
      </c>
      <c r="AC163" s="1">
        <v>7083.9997817000003</v>
      </c>
      <c r="AD163" s="1">
        <v>6833.9997841999993</v>
      </c>
      <c r="AE163" s="1">
        <v>7893</v>
      </c>
      <c r="AF163" s="1">
        <v>7499.0003832000002</v>
      </c>
      <c r="AG163" s="1">
        <v>7200.0001251000003</v>
      </c>
      <c r="AH163" s="1">
        <f t="shared" si="22"/>
        <v>49421</v>
      </c>
    </row>
    <row r="164" spans="1:34" x14ac:dyDescent="0.25">
      <c r="A164" t="s">
        <v>333</v>
      </c>
      <c r="B164" t="s">
        <v>334</v>
      </c>
      <c r="C164" t="s">
        <v>330</v>
      </c>
      <c r="D164" s="1">
        <v>5560</v>
      </c>
      <c r="E164" s="1">
        <v>4273.1299999999992</v>
      </c>
      <c r="F164" s="1">
        <v>3152.5419999999976</v>
      </c>
      <c r="G164" s="1">
        <v>5602</v>
      </c>
      <c r="H164" s="1">
        <v>4097.0739999999996</v>
      </c>
      <c r="I164" s="1">
        <v>3173.0220000000013</v>
      </c>
      <c r="J164" s="1">
        <v>2619</v>
      </c>
      <c r="K164" s="1">
        <v>1930.203</v>
      </c>
      <c r="L164" s="1">
        <v>1435.2120000000002</v>
      </c>
      <c r="M164" s="1">
        <v>5537</v>
      </c>
      <c r="N164" s="1">
        <v>3989.2220000000025</v>
      </c>
      <c r="O164" s="1">
        <v>3124.3549999999987</v>
      </c>
      <c r="P164" s="1">
        <v>5937</v>
      </c>
      <c r="Q164" s="1">
        <v>4364.9999526000001</v>
      </c>
      <c r="R164" s="1">
        <v>3320.9998758000002</v>
      </c>
      <c r="S164" s="1">
        <v>6111</v>
      </c>
      <c r="T164" s="1">
        <v>4690.0000035000003</v>
      </c>
      <c r="U164" s="1">
        <v>3572.9996463000002</v>
      </c>
      <c r="V164" s="2">
        <v>5879</v>
      </c>
      <c r="W164" s="1">
        <v>4905.0002023999996</v>
      </c>
      <c r="X164" s="1">
        <v>4139.0000127000003</v>
      </c>
      <c r="Y164" s="1">
        <v>5943</v>
      </c>
      <c r="Z164" s="1">
        <v>5021.0000085000001</v>
      </c>
      <c r="AA164" s="1">
        <v>4543.9999710000002</v>
      </c>
      <c r="AB164" s="1">
        <v>5970</v>
      </c>
      <c r="AC164" s="1">
        <v>5657.0000640000007</v>
      </c>
      <c r="AD164" s="1">
        <v>5096.9997359999998</v>
      </c>
      <c r="AE164" s="1">
        <v>6303</v>
      </c>
      <c r="AF164" s="1">
        <v>5855.9994339000004</v>
      </c>
      <c r="AG164" s="1">
        <v>5521.0000263000002</v>
      </c>
      <c r="AH164" s="1">
        <f t="shared" si="22"/>
        <v>37245</v>
      </c>
    </row>
    <row r="165" spans="1:34" x14ac:dyDescent="0.25">
      <c r="A165" t="s">
        <v>335</v>
      </c>
      <c r="B165" t="s">
        <v>336</v>
      </c>
      <c r="C165" t="s">
        <v>330</v>
      </c>
      <c r="D165" s="3">
        <v>5197</v>
      </c>
      <c r="E165" s="3">
        <v>4712</v>
      </c>
      <c r="F165" s="3">
        <v>3948</v>
      </c>
      <c r="G165" s="1">
        <v>4373</v>
      </c>
      <c r="H165" s="1">
        <v>3979.9480000000008</v>
      </c>
      <c r="I165" s="1">
        <v>3089.0990000000015</v>
      </c>
      <c r="J165" s="3">
        <v>5197</v>
      </c>
      <c r="K165" s="3">
        <v>4639</v>
      </c>
      <c r="L165" s="3">
        <v>3853</v>
      </c>
      <c r="M165" s="3">
        <v>5197</v>
      </c>
      <c r="N165" s="3">
        <v>4594</v>
      </c>
      <c r="O165" s="3">
        <v>3808</v>
      </c>
      <c r="P165" s="1">
        <v>4646</v>
      </c>
      <c r="Q165" s="1">
        <v>4029.9998688000001</v>
      </c>
      <c r="R165" s="1">
        <v>3163.0000522</v>
      </c>
      <c r="S165" s="1">
        <v>4976</v>
      </c>
      <c r="T165" s="1">
        <v>4384.0003040000001</v>
      </c>
      <c r="U165" s="1">
        <v>3356.0000048000002</v>
      </c>
      <c r="V165" s="2">
        <v>5232</v>
      </c>
      <c r="W165" s="1">
        <v>4676.9999040000002</v>
      </c>
      <c r="X165" s="1">
        <v>3725.0003568000002</v>
      </c>
      <c r="Y165" s="1">
        <v>5234</v>
      </c>
      <c r="Z165" s="1">
        <v>4758.9998447999997</v>
      </c>
      <c r="AA165" s="1">
        <v>4168.0001178000002</v>
      </c>
      <c r="AB165" s="1">
        <v>5430</v>
      </c>
      <c r="AC165" s="1">
        <v>4941.9999269999998</v>
      </c>
      <c r="AD165" s="1">
        <v>4529.0001000000002</v>
      </c>
      <c r="AE165" s="1">
        <v>5843</v>
      </c>
      <c r="AF165" s="1">
        <v>5342.0001451999997</v>
      </c>
      <c r="AG165" s="1">
        <v>4940.9997296000001</v>
      </c>
      <c r="AH165" s="1">
        <f t="shared" si="22"/>
        <v>34818</v>
      </c>
    </row>
    <row r="166" spans="1:34" s="4" customFormat="1" x14ac:dyDescent="0.25">
      <c r="A166" s="4" t="s">
        <v>458</v>
      </c>
      <c r="B166" s="4" t="s">
        <v>433</v>
      </c>
      <c r="D166" s="5">
        <f t="shared" ref="D166:AG166" si="27">SUM(D162:D165)</f>
        <v>22493</v>
      </c>
      <c r="E166" s="5">
        <f t="shared" si="27"/>
        <v>20171.082999999999</v>
      </c>
      <c r="F166" s="5">
        <f t="shared" si="27"/>
        <v>16645.358000000004</v>
      </c>
      <c r="G166" s="5">
        <f t="shared" si="27"/>
        <v>23588</v>
      </c>
      <c r="H166" s="5">
        <f t="shared" si="27"/>
        <v>20920.677000000003</v>
      </c>
      <c r="I166" s="5">
        <f t="shared" si="27"/>
        <v>17423.800000000003</v>
      </c>
      <c r="J166" s="5">
        <f t="shared" si="27"/>
        <v>21507</v>
      </c>
      <c r="K166" s="5">
        <f t="shared" si="27"/>
        <v>19231.084999999999</v>
      </c>
      <c r="L166" s="5">
        <f t="shared" si="27"/>
        <v>15885.396000000002</v>
      </c>
      <c r="M166" s="5">
        <f t="shared" si="27"/>
        <v>23771</v>
      </c>
      <c r="N166" s="5">
        <f t="shared" si="27"/>
        <v>20432.089000000004</v>
      </c>
      <c r="O166" s="5">
        <f t="shared" si="27"/>
        <v>17145.694999999996</v>
      </c>
      <c r="P166" s="5">
        <f t="shared" si="27"/>
        <v>22620</v>
      </c>
      <c r="Q166" s="5">
        <f t="shared" si="27"/>
        <v>19130.0007071</v>
      </c>
      <c r="R166" s="5">
        <f t="shared" si="27"/>
        <v>15815.999635299999</v>
      </c>
      <c r="S166" s="5">
        <f t="shared" si="27"/>
        <v>21722</v>
      </c>
      <c r="T166" s="5">
        <f t="shared" si="27"/>
        <v>18789.000403200003</v>
      </c>
      <c r="U166" s="5">
        <f t="shared" si="27"/>
        <v>15136.0000155</v>
      </c>
      <c r="V166" s="14">
        <f t="shared" si="27"/>
        <v>24275</v>
      </c>
      <c r="W166" s="5">
        <f t="shared" si="27"/>
        <v>21850.999795600001</v>
      </c>
      <c r="X166" s="5">
        <f t="shared" si="27"/>
        <v>18876.0006822</v>
      </c>
      <c r="Y166" s="5">
        <f t="shared" si="27"/>
        <v>24427</v>
      </c>
      <c r="Z166" s="5">
        <f t="shared" si="27"/>
        <v>22298.000304000001</v>
      </c>
      <c r="AA166" s="5">
        <f t="shared" si="27"/>
        <v>20392.999340900002</v>
      </c>
      <c r="AB166" s="5">
        <f t="shared" si="27"/>
        <v>24882</v>
      </c>
      <c r="AC166" s="5">
        <f t="shared" si="27"/>
        <v>23385.999909000002</v>
      </c>
      <c r="AD166" s="5">
        <f t="shared" si="27"/>
        <v>21792.999008000003</v>
      </c>
      <c r="AE166" s="5">
        <f t="shared" si="27"/>
        <v>26430</v>
      </c>
      <c r="AF166" s="5">
        <f t="shared" si="27"/>
        <v>24802.999708299998</v>
      </c>
      <c r="AG166" s="5">
        <f t="shared" si="27"/>
        <v>23424.999769800001</v>
      </c>
      <c r="AH166" s="1">
        <f t="shared" si="22"/>
        <v>159976</v>
      </c>
    </row>
    <row r="167" spans="1:34" x14ac:dyDescent="0.25">
      <c r="A167" t="s">
        <v>337</v>
      </c>
      <c r="B167" t="s">
        <v>338</v>
      </c>
      <c r="C167" t="s">
        <v>339</v>
      </c>
      <c r="D167" s="1">
        <v>1762</v>
      </c>
      <c r="E167" s="1">
        <v>1679.1859999999999</v>
      </c>
      <c r="F167" s="1">
        <v>1480.08</v>
      </c>
      <c r="G167" s="1">
        <v>1978</v>
      </c>
      <c r="H167" s="1">
        <v>1873.1659999999999</v>
      </c>
      <c r="I167" s="1">
        <v>1602.18</v>
      </c>
      <c r="J167" s="1">
        <v>2006</v>
      </c>
      <c r="K167" s="1">
        <v>1867.586</v>
      </c>
      <c r="L167" s="1">
        <v>1534.59</v>
      </c>
      <c r="M167" s="1">
        <v>1931</v>
      </c>
      <c r="N167" s="1">
        <v>1755.279</v>
      </c>
      <c r="O167" s="1">
        <v>1498.4560000000001</v>
      </c>
      <c r="P167" s="1">
        <v>1909</v>
      </c>
      <c r="Q167" s="1">
        <v>1727.0001398000002</v>
      </c>
      <c r="R167" s="1">
        <v>1415.0000522</v>
      </c>
      <c r="S167" s="1">
        <v>1986</v>
      </c>
      <c r="T167" s="1">
        <v>1811.9999862</v>
      </c>
      <c r="U167" s="1">
        <v>1511.9999897999999</v>
      </c>
      <c r="V167" s="2">
        <v>2085</v>
      </c>
      <c r="W167" s="1">
        <v>1888.0000259999999</v>
      </c>
      <c r="X167" s="1">
        <v>1631.9999730000002</v>
      </c>
      <c r="Y167" s="1">
        <v>2194</v>
      </c>
      <c r="Z167" s="1">
        <v>2030.0000358</v>
      </c>
      <c r="AA167" s="1">
        <v>1809.9999768</v>
      </c>
      <c r="AB167" s="1">
        <v>2260</v>
      </c>
      <c r="AC167" s="1">
        <v>2120.0000060000002</v>
      </c>
      <c r="AD167" s="1">
        <v>1895.0000560000001</v>
      </c>
      <c r="AE167" s="1">
        <v>2591</v>
      </c>
      <c r="AF167" s="1">
        <v>2325.0001669999997</v>
      </c>
      <c r="AG167" s="1">
        <v>2170.0000695000003</v>
      </c>
      <c r="AH167" s="1">
        <f t="shared" si="22"/>
        <v>13657</v>
      </c>
    </row>
    <row r="168" spans="1:34" x14ac:dyDescent="0.25">
      <c r="A168" t="s">
        <v>340</v>
      </c>
      <c r="B168" t="s">
        <v>341</v>
      </c>
      <c r="C168" t="s">
        <v>339</v>
      </c>
      <c r="D168" s="1">
        <v>2543</v>
      </c>
      <c r="E168" s="1">
        <v>2423.4789999999998</v>
      </c>
      <c r="F168" s="1">
        <v>2148.835</v>
      </c>
      <c r="G168" s="1">
        <v>2555</v>
      </c>
      <c r="H168" s="1">
        <v>2383.8150000000001</v>
      </c>
      <c r="I168" s="1">
        <v>2141.0899999999997</v>
      </c>
      <c r="J168" s="1">
        <v>2511</v>
      </c>
      <c r="K168" s="1">
        <v>2290.0320000000002</v>
      </c>
      <c r="L168" s="1">
        <v>1976.1570000000002</v>
      </c>
      <c r="M168" s="1">
        <v>2373</v>
      </c>
      <c r="N168" s="1">
        <v>2152.3110000000001</v>
      </c>
      <c r="O168" s="1">
        <v>1896.027</v>
      </c>
      <c r="P168" s="1">
        <v>2451</v>
      </c>
      <c r="Q168" s="1">
        <v>2226.0001608000002</v>
      </c>
      <c r="R168" s="1">
        <v>2017.0002045000003</v>
      </c>
      <c r="S168" s="1">
        <v>2494</v>
      </c>
      <c r="T168" s="1">
        <v>2256.9999186</v>
      </c>
      <c r="U168" s="1">
        <v>2065.0000768</v>
      </c>
      <c r="V168" s="2">
        <v>2631</v>
      </c>
      <c r="W168" s="1">
        <v>2385.0001845000002</v>
      </c>
      <c r="X168" s="1">
        <v>2183.9999406000002</v>
      </c>
      <c r="Y168" s="1">
        <v>2671</v>
      </c>
      <c r="Z168" s="1">
        <v>2476.9999279999997</v>
      </c>
      <c r="AA168" s="1">
        <v>2324.9999954999998</v>
      </c>
      <c r="AB168" s="1">
        <v>2883</v>
      </c>
      <c r="AC168" s="1">
        <v>2702.0000705999996</v>
      </c>
      <c r="AD168" s="1">
        <v>2498.9999681999998</v>
      </c>
      <c r="AE168" s="1">
        <v>2990</v>
      </c>
      <c r="AF168" s="1">
        <v>2817.9999510000002</v>
      </c>
      <c r="AG168" s="1">
        <v>2684.9999670000002</v>
      </c>
      <c r="AH168" s="1">
        <f t="shared" si="22"/>
        <v>17558</v>
      </c>
    </row>
    <row r="169" spans="1:34" x14ac:dyDescent="0.25">
      <c r="A169" t="s">
        <v>342</v>
      </c>
      <c r="B169" t="s">
        <v>343</v>
      </c>
      <c r="C169" t="s">
        <v>339</v>
      </c>
      <c r="D169" s="1">
        <v>15296</v>
      </c>
      <c r="E169" s="1">
        <v>14061.279999999995</v>
      </c>
      <c r="F169" s="1">
        <v>11880.770999999999</v>
      </c>
      <c r="G169" s="1">
        <v>13684</v>
      </c>
      <c r="H169" s="1">
        <v>12747.348000000002</v>
      </c>
      <c r="I169" s="1">
        <v>11082.872999999998</v>
      </c>
      <c r="J169" s="1">
        <v>14786</v>
      </c>
      <c r="K169" s="1">
        <v>13432.879000000001</v>
      </c>
      <c r="L169" s="1">
        <v>11309.823000000002</v>
      </c>
      <c r="M169" s="1">
        <v>14122</v>
      </c>
      <c r="N169" s="1">
        <v>12576.341999999999</v>
      </c>
      <c r="O169" s="1">
        <v>11122.494999999994</v>
      </c>
      <c r="P169" s="1">
        <v>12247</v>
      </c>
      <c r="Q169" s="1">
        <v>10689.000344400001</v>
      </c>
      <c r="R169" s="1">
        <v>9527.0000856000006</v>
      </c>
      <c r="S169" s="1">
        <v>13661</v>
      </c>
      <c r="T169" s="1">
        <v>12200.9997504</v>
      </c>
      <c r="U169" s="1">
        <v>10891.999998199999</v>
      </c>
      <c r="V169" s="2">
        <v>14771</v>
      </c>
      <c r="W169" s="1">
        <v>13234.816000000003</v>
      </c>
      <c r="X169" s="1">
        <v>12186.074999999999</v>
      </c>
      <c r="Y169" s="1">
        <v>14715</v>
      </c>
      <c r="Z169" s="1">
        <v>13611.375</v>
      </c>
      <c r="AA169" s="1">
        <v>12772.62</v>
      </c>
      <c r="AB169" s="1">
        <v>14676</v>
      </c>
      <c r="AC169" s="1">
        <v>13625.999709600001</v>
      </c>
      <c r="AD169" s="1">
        <v>12710.000104800001</v>
      </c>
      <c r="AE169" s="1">
        <v>15375</v>
      </c>
      <c r="AF169" s="1">
        <v>14184.000225</v>
      </c>
      <c r="AG169" s="1">
        <v>13598.999925</v>
      </c>
      <c r="AH169" s="1">
        <f t="shared" si="22"/>
        <v>98567</v>
      </c>
    </row>
    <row r="170" spans="1:34" x14ac:dyDescent="0.25">
      <c r="A170" t="s">
        <v>344</v>
      </c>
      <c r="B170" t="s">
        <v>345</v>
      </c>
      <c r="C170" t="s">
        <v>339</v>
      </c>
      <c r="D170" s="1">
        <v>3636</v>
      </c>
      <c r="E170" s="1">
        <v>3396.3210000000004</v>
      </c>
      <c r="F170" s="1">
        <v>2820.8629999999998</v>
      </c>
      <c r="G170" s="1">
        <v>3747</v>
      </c>
      <c r="H170" s="1">
        <v>3397.4370000000008</v>
      </c>
      <c r="I170" s="1">
        <v>2984.5029999999997</v>
      </c>
      <c r="J170" s="1">
        <v>3631</v>
      </c>
      <c r="K170" s="1">
        <v>3302.1710000000012</v>
      </c>
      <c r="L170" s="1">
        <v>2955.1149999999989</v>
      </c>
      <c r="M170" s="1">
        <v>3518</v>
      </c>
      <c r="N170" s="1">
        <v>3145.2239999999993</v>
      </c>
      <c r="O170" s="1">
        <v>2815.3660000000013</v>
      </c>
      <c r="P170" s="1">
        <v>3486</v>
      </c>
      <c r="Q170" s="1">
        <v>3011.0000802</v>
      </c>
      <c r="R170" s="1">
        <v>2745.9999377999998</v>
      </c>
      <c r="S170" s="1">
        <v>3693</v>
      </c>
      <c r="T170" s="1">
        <v>3289.0002027</v>
      </c>
      <c r="U170" s="1">
        <v>3130.9999986000003</v>
      </c>
      <c r="V170" s="2">
        <v>3568</v>
      </c>
      <c r="W170" s="1">
        <v>3289.6960000000004</v>
      </c>
      <c r="X170" s="1">
        <v>2893.6479999999997</v>
      </c>
      <c r="Y170" s="1">
        <v>3635</v>
      </c>
      <c r="Z170" s="1">
        <v>3391.4549999999999</v>
      </c>
      <c r="AA170" s="1">
        <v>3046.1299999999997</v>
      </c>
      <c r="AB170" s="1">
        <v>3644</v>
      </c>
      <c r="AC170" s="1">
        <v>3385.0001492000001</v>
      </c>
      <c r="AD170" s="1">
        <v>3060.0001703999997</v>
      </c>
      <c r="AE170" s="1">
        <v>3779</v>
      </c>
      <c r="AF170" s="1">
        <v>3482.0000762000004</v>
      </c>
      <c r="AG170" s="1">
        <v>3029.0000092</v>
      </c>
      <c r="AH170" s="1">
        <f t="shared" si="22"/>
        <v>25279</v>
      </c>
    </row>
    <row r="171" spans="1:34" x14ac:dyDescent="0.25">
      <c r="A171" t="s">
        <v>346</v>
      </c>
      <c r="B171" t="s">
        <v>347</v>
      </c>
      <c r="C171" t="s">
        <v>339</v>
      </c>
      <c r="D171" s="1">
        <v>3190</v>
      </c>
      <c r="E171" s="1">
        <v>3001.8140000000008</v>
      </c>
      <c r="F171" s="1">
        <v>2298.2229999999995</v>
      </c>
      <c r="G171" s="1">
        <v>3267</v>
      </c>
      <c r="H171" s="1">
        <v>2780.0330000000017</v>
      </c>
      <c r="I171" s="1">
        <v>2244.3139999999999</v>
      </c>
      <c r="J171" s="1">
        <v>3169</v>
      </c>
      <c r="K171" s="1">
        <v>2961.8320000000017</v>
      </c>
      <c r="L171" s="1">
        <v>2540.1360000000009</v>
      </c>
      <c r="M171" s="1">
        <v>2986</v>
      </c>
      <c r="N171" s="1">
        <v>2736.7500000000005</v>
      </c>
      <c r="O171" s="1">
        <v>2405.4120000000007</v>
      </c>
      <c r="P171" s="1">
        <v>2995</v>
      </c>
      <c r="Q171" s="1">
        <v>2589.9999269999998</v>
      </c>
      <c r="R171" s="1">
        <v>2180.0000010000003</v>
      </c>
      <c r="S171" s="8">
        <v>3051</v>
      </c>
      <c r="T171" s="9">
        <v>2967</v>
      </c>
      <c r="U171" s="10">
        <v>1773</v>
      </c>
      <c r="V171" s="2">
        <v>3280</v>
      </c>
      <c r="W171" s="1">
        <v>3143.9997200000003</v>
      </c>
      <c r="X171" s="1">
        <v>2868.9999279999997</v>
      </c>
      <c r="Y171" s="1">
        <v>3397</v>
      </c>
      <c r="Z171" s="1">
        <v>3236.0002040999998</v>
      </c>
      <c r="AA171" s="1">
        <v>2987.9998411999995</v>
      </c>
      <c r="AB171" s="1">
        <v>3431</v>
      </c>
      <c r="AC171" s="1">
        <v>3175.0000521999996</v>
      </c>
      <c r="AD171" s="1">
        <v>2841.0000934999998</v>
      </c>
      <c r="AE171" s="1">
        <v>3716</v>
      </c>
      <c r="AF171" s="1">
        <v>3470.0000568</v>
      </c>
      <c r="AG171" s="1">
        <v>2603.0000304</v>
      </c>
      <c r="AH171" s="1">
        <f t="shared" si="22"/>
        <v>21938</v>
      </c>
    </row>
    <row r="172" spans="1:34" x14ac:dyDescent="0.25">
      <c r="A172" t="s">
        <v>348</v>
      </c>
      <c r="B172" t="s">
        <v>349</v>
      </c>
      <c r="C172" t="s">
        <v>339</v>
      </c>
      <c r="D172" s="1">
        <v>1423</v>
      </c>
      <c r="E172" s="1">
        <v>1252.24</v>
      </c>
      <c r="F172" s="1">
        <v>870.87599999999998</v>
      </c>
      <c r="G172" s="1">
        <v>1466</v>
      </c>
      <c r="H172" s="1">
        <v>1331.1280000000002</v>
      </c>
      <c r="I172" s="1">
        <v>961.69600000000003</v>
      </c>
      <c r="J172" s="1">
        <v>1305</v>
      </c>
      <c r="K172" s="1">
        <v>1137.96</v>
      </c>
      <c r="L172" s="1">
        <v>806.49</v>
      </c>
      <c r="M172" s="1">
        <v>1381</v>
      </c>
      <c r="N172" s="1">
        <v>1175.231</v>
      </c>
      <c r="O172" s="1">
        <v>900.41200000000003</v>
      </c>
      <c r="P172" s="1">
        <v>1254</v>
      </c>
      <c r="Q172" s="1">
        <v>1104.9999708</v>
      </c>
      <c r="R172" s="1">
        <v>907.00001700000007</v>
      </c>
      <c r="S172" s="1">
        <v>1268</v>
      </c>
      <c r="T172" s="1">
        <v>1118.9999828</v>
      </c>
      <c r="U172" s="1">
        <v>916.00003000000004</v>
      </c>
      <c r="V172" s="2">
        <v>1270</v>
      </c>
      <c r="W172" s="1">
        <v>1132.0000219999999</v>
      </c>
      <c r="X172" s="1">
        <v>971.9999610000001</v>
      </c>
      <c r="Y172" s="1">
        <v>1314</v>
      </c>
      <c r="Z172" s="1">
        <v>1207.0000602</v>
      </c>
      <c r="AA172" s="1">
        <v>1026.9999306</v>
      </c>
      <c r="AB172" s="1">
        <v>1369</v>
      </c>
      <c r="AC172" s="1">
        <v>1259.9999462000001</v>
      </c>
      <c r="AD172" s="1">
        <v>1101.9999599</v>
      </c>
      <c r="AE172" s="1">
        <v>1383</v>
      </c>
      <c r="AF172" s="1">
        <v>1273.9999613999998</v>
      </c>
      <c r="AG172" s="1">
        <v>1110.0000873000001</v>
      </c>
      <c r="AH172" s="1">
        <f t="shared" si="22"/>
        <v>9367</v>
      </c>
    </row>
    <row r="173" spans="1:34" s="5" customFormat="1" x14ac:dyDescent="0.25">
      <c r="A173" s="5" t="s">
        <v>459</v>
      </c>
      <c r="B173" s="4" t="s">
        <v>433</v>
      </c>
      <c r="D173" s="5">
        <f>SUM(D167:D172)</f>
        <v>27850</v>
      </c>
      <c r="E173" s="5">
        <f t="shared" ref="E173:AG173" si="28">SUM(E167:E172)</f>
        <v>25814.32</v>
      </c>
      <c r="F173" s="5">
        <f t="shared" si="28"/>
        <v>21499.647999999997</v>
      </c>
      <c r="G173" s="5">
        <f t="shared" si="28"/>
        <v>26697</v>
      </c>
      <c r="H173" s="5">
        <f t="shared" si="28"/>
        <v>24512.927000000007</v>
      </c>
      <c r="I173" s="5">
        <f t="shared" si="28"/>
        <v>21016.655999999995</v>
      </c>
      <c r="J173" s="5">
        <f t="shared" si="28"/>
        <v>27408</v>
      </c>
      <c r="K173" s="5">
        <f t="shared" si="28"/>
        <v>24992.460000000006</v>
      </c>
      <c r="L173" s="5">
        <f t="shared" si="28"/>
        <v>21122.311000000005</v>
      </c>
      <c r="M173" s="5">
        <f t="shared" si="28"/>
        <v>26311</v>
      </c>
      <c r="N173" s="5">
        <f t="shared" si="28"/>
        <v>23541.136999999999</v>
      </c>
      <c r="O173" s="5">
        <f t="shared" si="28"/>
        <v>20638.167999999994</v>
      </c>
      <c r="P173" s="5">
        <f t="shared" si="28"/>
        <v>24342</v>
      </c>
      <c r="Q173" s="5">
        <f t="shared" si="28"/>
        <v>21348.000623000004</v>
      </c>
      <c r="R173" s="5">
        <f t="shared" si="28"/>
        <v>18792.0002981</v>
      </c>
      <c r="S173" s="5">
        <f t="shared" si="28"/>
        <v>26153</v>
      </c>
      <c r="T173" s="5">
        <f t="shared" si="28"/>
        <v>23644.999840700002</v>
      </c>
      <c r="U173" s="5">
        <f t="shared" si="28"/>
        <v>20289.000093399998</v>
      </c>
      <c r="V173" s="14">
        <f t="shared" si="28"/>
        <v>27605</v>
      </c>
      <c r="W173" s="5">
        <f t="shared" si="28"/>
        <v>25073.511952500001</v>
      </c>
      <c r="X173" s="5">
        <f t="shared" si="28"/>
        <v>22736.722802600001</v>
      </c>
      <c r="Y173" s="5">
        <f t="shared" si="28"/>
        <v>27926</v>
      </c>
      <c r="Z173" s="5">
        <f t="shared" si="28"/>
        <v>25952.830228100003</v>
      </c>
      <c r="AA173" s="5">
        <f t="shared" si="28"/>
        <v>23968.749744100001</v>
      </c>
      <c r="AB173" s="5">
        <f t="shared" si="28"/>
        <v>28263</v>
      </c>
      <c r="AC173" s="5">
        <f t="shared" si="28"/>
        <v>26267.999933800005</v>
      </c>
      <c r="AD173" s="5">
        <f t="shared" si="28"/>
        <v>24107.000352799998</v>
      </c>
      <c r="AE173" s="5">
        <f t="shared" si="28"/>
        <v>29834</v>
      </c>
      <c r="AF173" s="5">
        <f t="shared" si="28"/>
        <v>27553.000437400002</v>
      </c>
      <c r="AG173" s="5">
        <f t="shared" si="28"/>
        <v>25196.0000884</v>
      </c>
      <c r="AH173" s="1">
        <f t="shared" si="22"/>
        <v>186366</v>
      </c>
    </row>
    <row r="174" spans="1:34" x14ac:dyDescent="0.25">
      <c r="A174" t="s">
        <v>350</v>
      </c>
      <c r="B174" t="s">
        <v>351</v>
      </c>
      <c r="C174" t="s">
        <v>352</v>
      </c>
      <c r="D174" s="1">
        <v>669</v>
      </c>
      <c r="E174" s="1">
        <v>626.18400000000008</v>
      </c>
      <c r="F174" s="1">
        <v>533.86200000000008</v>
      </c>
      <c r="G174" s="1">
        <v>2665</v>
      </c>
      <c r="H174" s="1">
        <v>2457.13</v>
      </c>
      <c r="I174" s="1">
        <v>2070.7049999999999</v>
      </c>
      <c r="J174" s="1">
        <v>2618</v>
      </c>
      <c r="K174" s="1">
        <v>2358.8180000000002</v>
      </c>
      <c r="L174" s="1">
        <v>1864.0159999999998</v>
      </c>
      <c r="M174" s="1">
        <v>2443</v>
      </c>
      <c r="N174" s="1">
        <v>2186.4850000000001</v>
      </c>
      <c r="O174" s="1">
        <v>1837.136</v>
      </c>
      <c r="P174" s="1">
        <v>2503</v>
      </c>
      <c r="Q174" s="1">
        <v>2219.0001086000002</v>
      </c>
      <c r="R174" s="1">
        <v>1830.0001180999998</v>
      </c>
      <c r="S174" s="1">
        <v>2517</v>
      </c>
      <c r="T174" s="1">
        <v>2258.0001966</v>
      </c>
      <c r="U174" s="1">
        <v>1853.0000462999999</v>
      </c>
      <c r="V174" s="2">
        <v>2499</v>
      </c>
      <c r="W174" s="1">
        <v>2307.0000807000001</v>
      </c>
      <c r="X174" s="1">
        <v>1972.9999842000002</v>
      </c>
      <c r="Y174" s="1">
        <v>2582</v>
      </c>
      <c r="Z174" s="1">
        <v>2426.9999579999999</v>
      </c>
      <c r="AA174" s="1">
        <v>2154.9999425999999</v>
      </c>
      <c r="AB174" s="1">
        <v>2650</v>
      </c>
      <c r="AC174" s="1">
        <v>2479.0000049999999</v>
      </c>
      <c r="AD174" s="1">
        <v>2162.0001149999998</v>
      </c>
      <c r="AE174" s="1">
        <v>2597</v>
      </c>
      <c r="AF174" s="1">
        <v>2444.9999273000003</v>
      </c>
      <c r="AG174" s="1">
        <v>2223.9999019000002</v>
      </c>
      <c r="AH174" s="1">
        <f t="shared" si="22"/>
        <v>15914</v>
      </c>
    </row>
    <row r="175" spans="1:34" x14ac:dyDescent="0.25">
      <c r="A175" t="s">
        <v>353</v>
      </c>
      <c r="B175" t="s">
        <v>354</v>
      </c>
      <c r="C175" t="s">
        <v>352</v>
      </c>
      <c r="D175" s="3">
        <v>7828</v>
      </c>
      <c r="E175" s="3">
        <v>7170</v>
      </c>
      <c r="F175" s="3">
        <v>6101</v>
      </c>
      <c r="G175" s="3">
        <v>7828</v>
      </c>
      <c r="H175" s="3">
        <v>7259.166666666667</v>
      </c>
      <c r="I175" s="3">
        <v>6039.166666666667</v>
      </c>
      <c r="J175" s="1">
        <v>8280</v>
      </c>
      <c r="K175" s="1">
        <v>7129.2440000000006</v>
      </c>
      <c r="L175" s="1">
        <v>5793.4980000000032</v>
      </c>
      <c r="M175" s="3">
        <v>7828</v>
      </c>
      <c r="N175" s="3">
        <v>6982</v>
      </c>
      <c r="O175" s="3">
        <v>5982</v>
      </c>
      <c r="P175" s="1">
        <v>7380</v>
      </c>
      <c r="Q175" s="1">
        <v>6316.0003079999997</v>
      </c>
      <c r="R175" s="1">
        <v>5230.0000980000004</v>
      </c>
      <c r="S175" s="1">
        <v>7796</v>
      </c>
      <c r="T175" s="1">
        <v>6557.9998775999993</v>
      </c>
      <c r="U175" s="1">
        <v>5528.9996007999998</v>
      </c>
      <c r="V175" s="2">
        <v>8307</v>
      </c>
      <c r="W175" s="1">
        <v>7196.0002218</v>
      </c>
      <c r="X175" s="1">
        <v>6223.0004810999999</v>
      </c>
      <c r="Y175" s="1">
        <v>8634</v>
      </c>
      <c r="Z175" s="1">
        <v>7780.9996530000008</v>
      </c>
      <c r="AA175" s="1">
        <v>6898.0004730000001</v>
      </c>
      <c r="AB175" s="1">
        <v>9005</v>
      </c>
      <c r="AC175" s="1">
        <v>8296.9998849999993</v>
      </c>
      <c r="AD175" s="1">
        <v>7608.0003200000001</v>
      </c>
      <c r="AE175" s="1">
        <v>9258</v>
      </c>
      <c r="AF175" s="1">
        <v>8725.0002755999994</v>
      </c>
      <c r="AG175" s="1">
        <v>8250.9999336000001</v>
      </c>
      <c r="AH175" s="1">
        <f t="shared" si="22"/>
        <v>55247</v>
      </c>
    </row>
    <row r="176" spans="1:34" x14ac:dyDescent="0.25">
      <c r="A176" t="s">
        <v>355</v>
      </c>
      <c r="B176" t="s">
        <v>356</v>
      </c>
      <c r="C176" t="s">
        <v>352</v>
      </c>
      <c r="D176" s="1">
        <v>5566</v>
      </c>
      <c r="E176" s="1">
        <v>5262.1279999999997</v>
      </c>
      <c r="F176" s="1">
        <v>4574.7520000000004</v>
      </c>
      <c r="G176" s="1">
        <v>5024</v>
      </c>
      <c r="H176" s="1">
        <v>4713.3359999999975</v>
      </c>
      <c r="I176" s="1">
        <v>4122.2780000000002</v>
      </c>
      <c r="J176" s="1">
        <v>4782</v>
      </c>
      <c r="K176" s="1">
        <v>4470.2649999999994</v>
      </c>
      <c r="L176" s="1">
        <v>3849.208999999998</v>
      </c>
      <c r="M176" s="1">
        <v>4698</v>
      </c>
      <c r="N176" s="1">
        <v>4329.0449999999992</v>
      </c>
      <c r="O176" s="1">
        <v>3703.556999999998</v>
      </c>
      <c r="P176" s="8">
        <v>3720</v>
      </c>
      <c r="Q176" s="9">
        <v>3452</v>
      </c>
      <c r="R176" s="10">
        <v>3110</v>
      </c>
      <c r="S176" s="1">
        <v>5058</v>
      </c>
      <c r="T176" s="1">
        <v>4656</v>
      </c>
      <c r="U176" s="1">
        <v>4188</v>
      </c>
      <c r="V176" s="2">
        <v>5114</v>
      </c>
      <c r="W176" s="1">
        <v>4740</v>
      </c>
      <c r="X176" s="1">
        <v>4374</v>
      </c>
      <c r="Y176" s="1">
        <v>5293</v>
      </c>
      <c r="Z176" s="1">
        <v>5021</v>
      </c>
      <c r="AA176" s="1">
        <v>4719</v>
      </c>
      <c r="AB176" s="1">
        <v>5300</v>
      </c>
      <c r="AC176" s="1">
        <v>5079</v>
      </c>
      <c r="AD176" s="1">
        <v>4778</v>
      </c>
      <c r="AE176" s="1">
        <v>5474</v>
      </c>
      <c r="AF176" s="1">
        <v>5293</v>
      </c>
      <c r="AG176" s="1">
        <v>5030</v>
      </c>
      <c r="AH176" s="1">
        <f t="shared" si="22"/>
        <v>33962</v>
      </c>
    </row>
    <row r="177" spans="1:34" x14ac:dyDescent="0.25">
      <c r="A177" t="s">
        <v>357</v>
      </c>
      <c r="B177" t="s">
        <v>358</v>
      </c>
      <c r="C177" t="s">
        <v>352</v>
      </c>
      <c r="D177" s="1">
        <v>3661</v>
      </c>
      <c r="E177" s="1">
        <v>3196.0529999999999</v>
      </c>
      <c r="F177" s="1">
        <v>2789.6820000000002</v>
      </c>
      <c r="G177" s="1">
        <v>3719</v>
      </c>
      <c r="H177" s="1">
        <v>3177.3770000000004</v>
      </c>
      <c r="I177" s="1">
        <v>2679.3949999999995</v>
      </c>
      <c r="J177" s="1">
        <v>2057</v>
      </c>
      <c r="K177" s="1">
        <v>1781.3620000000001</v>
      </c>
      <c r="L177" s="1">
        <v>1604.46</v>
      </c>
      <c r="M177" s="1">
        <v>2135</v>
      </c>
      <c r="N177" s="1">
        <v>1870.26</v>
      </c>
      <c r="O177" s="1">
        <v>1699.46</v>
      </c>
      <c r="P177" s="1">
        <v>3597</v>
      </c>
      <c r="Q177" s="1">
        <v>3247.0000298999998</v>
      </c>
      <c r="R177" s="1">
        <v>2716.9997051999999</v>
      </c>
      <c r="S177" s="1">
        <v>3493</v>
      </c>
      <c r="T177" s="1">
        <v>3092.9998035999997</v>
      </c>
      <c r="U177" s="1">
        <v>2707.9999464000002</v>
      </c>
      <c r="V177" s="2">
        <v>3867</v>
      </c>
      <c r="W177" s="1">
        <v>3583.0001727000003</v>
      </c>
      <c r="X177" s="1">
        <v>3237.9999671999999</v>
      </c>
      <c r="Y177" s="1">
        <v>3678</v>
      </c>
      <c r="Z177" s="1">
        <v>3482.9997960000001</v>
      </c>
      <c r="AA177" s="1">
        <v>3254.0001599999996</v>
      </c>
      <c r="AB177" s="1">
        <v>3876</v>
      </c>
      <c r="AC177" s="1">
        <v>3658.0001939999997</v>
      </c>
      <c r="AD177" s="1">
        <v>3487.9999968000002</v>
      </c>
      <c r="AE177" s="1">
        <v>3906</v>
      </c>
      <c r="AF177" s="1">
        <v>3749.0002829999999</v>
      </c>
      <c r="AG177" s="1">
        <v>3532.0001093999999</v>
      </c>
      <c r="AH177" s="1">
        <f t="shared" si="22"/>
        <v>22529</v>
      </c>
    </row>
    <row r="178" spans="1:34" x14ac:dyDescent="0.25">
      <c r="A178" t="s">
        <v>359</v>
      </c>
      <c r="B178" t="s">
        <v>360</v>
      </c>
      <c r="C178" t="s">
        <v>352</v>
      </c>
      <c r="D178" s="1">
        <v>6726</v>
      </c>
      <c r="E178" s="1">
        <v>5941.8639999999996</v>
      </c>
      <c r="F178" s="1">
        <v>5329.9620000000014</v>
      </c>
      <c r="G178" s="1">
        <v>6829</v>
      </c>
      <c r="H178" s="1">
        <v>6382.9119999999994</v>
      </c>
      <c r="I178" s="1">
        <v>5517.1759999999995</v>
      </c>
      <c r="J178" s="1">
        <v>6941</v>
      </c>
      <c r="K178" s="1">
        <v>6386.3140000000021</v>
      </c>
      <c r="L178" s="1">
        <v>5757.9149999999981</v>
      </c>
      <c r="M178" s="1">
        <v>6937</v>
      </c>
      <c r="N178" s="1">
        <v>6266.2970000000005</v>
      </c>
      <c r="O178" s="1">
        <v>5726.574999999998</v>
      </c>
      <c r="P178" s="1">
        <v>7251</v>
      </c>
      <c r="Q178" s="1">
        <v>6795.9997500000009</v>
      </c>
      <c r="R178" s="1">
        <v>6187.9997745000001</v>
      </c>
      <c r="S178" s="1">
        <v>7500</v>
      </c>
      <c r="T178" s="1">
        <v>6909.9997499999999</v>
      </c>
      <c r="U178" s="1">
        <v>6372.0000000000009</v>
      </c>
      <c r="V178" s="2">
        <v>7652</v>
      </c>
      <c r="W178" s="1">
        <v>7196.9998367999988</v>
      </c>
      <c r="X178" s="1">
        <v>6599.9999791999999</v>
      </c>
      <c r="Y178" s="1">
        <v>7902</v>
      </c>
      <c r="Z178" s="1">
        <v>7380.9998045999992</v>
      </c>
      <c r="AA178" s="1">
        <v>6779.9997612000006</v>
      </c>
      <c r="AB178" s="1">
        <v>8112</v>
      </c>
      <c r="AC178" s="1">
        <v>7598.9995535999997</v>
      </c>
      <c r="AD178" s="1">
        <v>6895.9998432000002</v>
      </c>
      <c r="AE178" s="1">
        <v>8236</v>
      </c>
      <c r="AF178" s="1">
        <v>7821.0003140000008</v>
      </c>
      <c r="AG178" s="1">
        <v>7344.0000200000004</v>
      </c>
      <c r="AH178" s="1">
        <f t="shared" si="22"/>
        <v>49836</v>
      </c>
    </row>
    <row r="179" spans="1:34" s="5" customFormat="1" x14ac:dyDescent="0.25">
      <c r="A179" s="5" t="s">
        <v>460</v>
      </c>
      <c r="B179" s="4" t="s">
        <v>433</v>
      </c>
      <c r="D179" s="5">
        <f>SUM(D174:D178)</f>
        <v>24450</v>
      </c>
      <c r="E179" s="5">
        <f t="shared" ref="E179:AG179" si="29">SUM(E174:E178)</f>
        <v>22196.228999999999</v>
      </c>
      <c r="F179" s="5">
        <f t="shared" si="29"/>
        <v>19329.258000000002</v>
      </c>
      <c r="G179" s="5">
        <f t="shared" si="29"/>
        <v>26065</v>
      </c>
      <c r="H179" s="5">
        <f t="shared" si="29"/>
        <v>23989.921666666665</v>
      </c>
      <c r="I179" s="5">
        <f t="shared" si="29"/>
        <v>20428.720666666668</v>
      </c>
      <c r="J179" s="5">
        <f t="shared" si="29"/>
        <v>24678</v>
      </c>
      <c r="K179" s="5">
        <f t="shared" si="29"/>
        <v>22126.003000000004</v>
      </c>
      <c r="L179" s="5">
        <f t="shared" si="29"/>
        <v>18869.097999999998</v>
      </c>
      <c r="M179" s="5">
        <f t="shared" si="29"/>
        <v>24041</v>
      </c>
      <c r="N179" s="5">
        <f t="shared" si="29"/>
        <v>21634.087</v>
      </c>
      <c r="O179" s="5">
        <f t="shared" si="29"/>
        <v>18948.727999999996</v>
      </c>
      <c r="P179" s="5">
        <f t="shared" si="29"/>
        <v>24451</v>
      </c>
      <c r="Q179" s="5">
        <f t="shared" si="29"/>
        <v>22030.000196500001</v>
      </c>
      <c r="R179" s="5">
        <f t="shared" si="29"/>
        <v>19074.999695800001</v>
      </c>
      <c r="S179" s="5">
        <f t="shared" si="29"/>
        <v>26364</v>
      </c>
      <c r="T179" s="5">
        <f t="shared" si="29"/>
        <v>23474.9996278</v>
      </c>
      <c r="U179" s="5">
        <f t="shared" si="29"/>
        <v>20649.999593500001</v>
      </c>
      <c r="V179" s="14">
        <f t="shared" si="29"/>
        <v>27439</v>
      </c>
      <c r="W179" s="5">
        <f t="shared" si="29"/>
        <v>25023.000312</v>
      </c>
      <c r="X179" s="5">
        <f t="shared" si="29"/>
        <v>22408.000411699999</v>
      </c>
      <c r="Y179" s="5">
        <f t="shared" si="29"/>
        <v>28089</v>
      </c>
      <c r="Z179" s="5">
        <f t="shared" si="29"/>
        <v>26092.999211600003</v>
      </c>
      <c r="AA179" s="5">
        <f t="shared" si="29"/>
        <v>23806.0003368</v>
      </c>
      <c r="AB179" s="5">
        <f t="shared" si="29"/>
        <v>28943</v>
      </c>
      <c r="AC179" s="5">
        <f t="shared" si="29"/>
        <v>27111.999637599998</v>
      </c>
      <c r="AD179" s="5">
        <f t="shared" si="29"/>
        <v>24932.000274999999</v>
      </c>
      <c r="AE179" s="5">
        <f t="shared" si="29"/>
        <v>29471</v>
      </c>
      <c r="AF179" s="5">
        <f t="shared" si="29"/>
        <v>28033.000799900001</v>
      </c>
      <c r="AG179" s="5">
        <f t="shared" si="29"/>
        <v>26380.999964900002</v>
      </c>
      <c r="AH179" s="1">
        <f t="shared" si="22"/>
        <v>177488</v>
      </c>
    </row>
  </sheetData>
  <customSheetViews>
    <customSheetView guid="{08EC0CBE-9C85-4092-ADCC-B618E2366753}" state="hidden" topLeftCell="G131">
      <selection activeCell="V146" sqref="V146"/>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D15" sqref="D15"/>
    </sheetView>
  </sheetViews>
  <sheetFormatPr defaultRowHeight="15" x14ac:dyDescent="0.25"/>
  <cols>
    <col min="1" max="1" width="81.85546875" bestFit="1" customWidth="1"/>
  </cols>
  <sheetData>
    <row r="1" spans="1:1" x14ac:dyDescent="0.25">
      <c r="A1" t="s">
        <v>35</v>
      </c>
    </row>
    <row r="2" spans="1:1" x14ac:dyDescent="0.25">
      <c r="A2" t="s">
        <v>44</v>
      </c>
    </row>
    <row r="3" spans="1:1" x14ac:dyDescent="0.25">
      <c r="A3" t="s">
        <v>480</v>
      </c>
    </row>
    <row r="4" spans="1:1" x14ac:dyDescent="0.25">
      <c r="A4" t="s">
        <v>69</v>
      </c>
    </row>
    <row r="5" spans="1:1" x14ac:dyDescent="0.25">
      <c r="A5" t="s">
        <v>78</v>
      </c>
    </row>
    <row r="6" spans="1:1" x14ac:dyDescent="0.25">
      <c r="A6" t="s">
        <v>87</v>
      </c>
    </row>
    <row r="7" spans="1:1" x14ac:dyDescent="0.25">
      <c r="A7" t="s">
        <v>102</v>
      </c>
    </row>
    <row r="8" spans="1:1" x14ac:dyDescent="0.25">
      <c r="A8" t="s">
        <v>111</v>
      </c>
    </row>
    <row r="9" spans="1:1" x14ac:dyDescent="0.25">
      <c r="A9" t="s">
        <v>120</v>
      </c>
    </row>
    <row r="10" spans="1:1" x14ac:dyDescent="0.25">
      <c r="A10" t="s">
        <v>133</v>
      </c>
    </row>
    <row r="11" spans="1:1" x14ac:dyDescent="0.25">
      <c r="A11" t="s">
        <v>144</v>
      </c>
    </row>
    <row r="12" spans="1:1" x14ac:dyDescent="0.25">
      <c r="A12" t="s">
        <v>155</v>
      </c>
    </row>
    <row r="13" spans="1:1" x14ac:dyDescent="0.25">
      <c r="A13" t="s">
        <v>176</v>
      </c>
    </row>
    <row r="14" spans="1:1" x14ac:dyDescent="0.25">
      <c r="A14" t="s">
        <v>187</v>
      </c>
    </row>
    <row r="15" spans="1:1" x14ac:dyDescent="0.25">
      <c r="A15" t="s">
        <v>194</v>
      </c>
    </row>
    <row r="16" spans="1:1" x14ac:dyDescent="0.25">
      <c r="A16" t="s">
        <v>205</v>
      </c>
    </row>
    <row r="17" spans="1:1" x14ac:dyDescent="0.25">
      <c r="A17" t="s">
        <v>212</v>
      </c>
    </row>
    <row r="18" spans="1:1" x14ac:dyDescent="0.25">
      <c r="A18" t="s">
        <v>221</v>
      </c>
    </row>
    <row r="19" spans="1:1" x14ac:dyDescent="0.25">
      <c r="A19" t="s">
        <v>246</v>
      </c>
    </row>
    <row r="20" spans="1:1" x14ac:dyDescent="0.25">
      <c r="A20" t="s">
        <v>263</v>
      </c>
    </row>
    <row r="21" spans="1:1" x14ac:dyDescent="0.25">
      <c r="A21" t="s">
        <v>274</v>
      </c>
    </row>
    <row r="22" spans="1:1" x14ac:dyDescent="0.25">
      <c r="A22" t="s">
        <v>285</v>
      </c>
    </row>
    <row r="23" spans="1:1" x14ac:dyDescent="0.25">
      <c r="A23" t="s">
        <v>308</v>
      </c>
    </row>
    <row r="24" spans="1:1" x14ac:dyDescent="0.25">
      <c r="A24" t="s">
        <v>319</v>
      </c>
    </row>
    <row r="25" spans="1:1" x14ac:dyDescent="0.25">
      <c r="A25" t="s">
        <v>330</v>
      </c>
    </row>
    <row r="26" spans="1:1" x14ac:dyDescent="0.25">
      <c r="A26" t="s">
        <v>339</v>
      </c>
    </row>
    <row r="27" spans="1:1" x14ac:dyDescent="0.25">
      <c r="A27" t="s">
        <v>352</v>
      </c>
    </row>
  </sheetData>
  <customSheetViews>
    <customSheetView guid="{08EC0CBE-9C85-4092-ADCC-B618E2366753}" state="hidden">
      <selection sqref="A1:XFD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Methods</vt:lpstr>
      <vt:lpstr>numbers and coverage by AT</vt:lpstr>
      <vt:lpstr>newnumbers</vt:lpstr>
      <vt:lpstr>susceptibility</vt:lpstr>
      <vt:lpstr>adjusted coverage</vt:lpstr>
      <vt:lpstr>adjusted numbers</vt:lpstr>
      <vt:lpstr>actual coverage</vt:lpstr>
      <vt:lpstr>underlying numbers</vt:lpstr>
      <vt:lpstr>Sheet5</vt:lpstr>
      <vt:lpstr>ATs</vt:lpstr>
    </vt:vector>
  </TitlesOfParts>
  <Company>Health Protection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Ramsay</dc:creator>
  <cp:lastModifiedBy>Kazim B</cp:lastModifiedBy>
  <dcterms:created xsi:type="dcterms:W3CDTF">2013-04-16T13:19:48Z</dcterms:created>
  <dcterms:modified xsi:type="dcterms:W3CDTF">2013-04-25T15:57:25Z</dcterms:modified>
  <cp:contentStatus/>
</cp:coreProperties>
</file>