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<sst xmlns="http://schemas.openxmlformats.org/spreadsheetml/2006/main" count="136" uniqueCount="56">
  <si>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</si>
  <si>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</si>
  <si>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</si>
  <si>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</si>
  <si>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</si>
  <si>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</si>
  <si>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</si>
  <si>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</si>
  <si>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</si>
  <si>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</si>
  <si>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</si>
  <si>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</si>
  <si>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</si>
  <si>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</si>
  <si>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</si>
  <si>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</si>
  <si>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</si>
  <si>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</si>
  <si>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</si>
  <si>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</si>
  <si>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</si>
  <si>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</si>
  <si>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</si>
  <si>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</si>
  <si>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</si>
  <si>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</si>
  <si>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</si>
  <si>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</si>
  <si>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</si>
  <si>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</si>
  <si>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</si>
  <si>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</si>
  <si>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</si>
  <si>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</si>
  <si>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Work &amp; Pensions Corporate &amp; Shared Services</t>
  </si>
  <si>
    <t>Ministerial Department</t>
  </si>
  <si>
    <t>Department for Work &amp; Pensions</t>
  </si>
  <si>
    <t>Child Maintenance &amp; Enforcement Commission</t>
  </si>
  <si>
    <t>Crown Non Departmental Public Body</t>
  </si>
  <si>
    <t>Health &amp; Safety Executive</t>
  </si>
  <si>
    <t>Jobcentre Plus</t>
  </si>
  <si>
    <t>Executive Agency</t>
  </si>
  <si>
    <t>Pensions &amp; Disability Carers Service</t>
  </si>
  <si>
    <t>Independent Living Fund</t>
  </si>
  <si>
    <t>Executive Non-Departmental Public Body</t>
  </si>
  <si>
    <t>National Employment Savings Trust Corporation</t>
  </si>
  <si>
    <t>Remploy Ltd</t>
  </si>
  <si>
    <t>The Pensions Advisory Service</t>
  </si>
  <si>
    <t>The Pensions Regulator</t>
  </si>
  <si>
    <t>Payroll staff numbers reflect the position on the last day of the month</t>
  </si>
  <si>
    <t>Headcount and FTE information for "Other" represents those individuals who are on separate Commission Executive terms and conditions and are paid against a broad band pay structure.</t>
  </si>
  <si>
    <t>.</t>
  </si>
  <si>
    <t xml:space="preserve">The employee staff number includes 29 headcount who are secondees from government working at NEST full time, for which we pay all employment costs but for whom we do not have employment liability. </t>
  </si>
  <si>
    <t>TPR and ECR as per Accounts</t>
  </si>
  <si>
    <t>Includes a one-off payment to The Pensions Trust</t>
  </si>
  <si>
    <t>Remploy do not have civil service grades
Non-consolidated performance payments relate to a former Weekly Paid Employee's Bonus Scheme for Remploy's factory employees and no longer relate to performance.  Remploy is in the process of gradually consolidating these payments into basic pay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</si>
</sst>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_-* #,##0.0_-;\-* #,##0.0_-;_-* &quot;-&quot;??_-;_-@_-"/>
    <numFmt numFmtId="189" formatCode="_-* #,##0_-;\-* #,##0_-;_-* &quot;-&quot;??_-;_-@_-"/>
    <numFmt numFmtId="190" formatCode="_-* #,##0.000_-;\-* #,##0.000_-;_-* &quot;-&quot;??_-;_-@_-"/>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53">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ill="1" applyBorder="1" applyAlignment="1" applyProtection="1">
      <alignment vertical="center"/>
      <protection locked="0"/>
    </xf>
    <xf numFmtId="189" fontId="0" fillId="0" borderId="10" xfId="47" applyNumberFormat="1" applyFont="1" applyFill="1" applyBorder="1" applyAlignment="1" applyProtection="1">
      <alignment horizontal="right" wrapText="1"/>
      <protection locked="0"/>
    </xf>
    <xf numFmtId="187" fontId="0" fillId="0" borderId="10" xfId="0" applyNumberForma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xf>
    <xf numFmtId="187" fontId="0" fillId="0" borderId="10" xfId="0" applyNumberFormat="1" applyFill="1" applyBorder="1" applyAlignment="1" applyProtection="1">
      <alignment horizontal="right" vertical="center"/>
      <protection/>
    </xf>
    <xf numFmtId="43" fontId="0" fillId="0" borderId="10" xfId="47" applyFont="1" applyFill="1" applyBorder="1" applyAlignment="1" applyProtection="1">
      <alignment horizontal="right" wrapText="1"/>
      <protection locked="0"/>
    </xf>
    <xf numFmtId="3" fontId="0" fillId="0" borderId="10" xfId="47" applyNumberFormat="1" applyFont="1" applyFill="1" applyBorder="1" applyAlignment="1" applyProtection="1">
      <alignment horizontal="right" wrapText="1"/>
      <protection locked="0"/>
    </xf>
    <xf numFmtId="0" fontId="0" fillId="25" borderId="10" xfId="0" applyFont="1" applyFill="1" applyBorder="1" applyAlignment="1" applyProtection="1">
      <alignment vertical="center"/>
      <protection locked="0"/>
    </xf>
    <xf numFmtId="0" fontId="0" fillId="25" borderId="10" xfId="0" applyFill="1" applyBorder="1" applyAlignment="1" applyProtection="1">
      <alignment vertical="center" wrapText="1"/>
      <protection locked="0"/>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L3">
      <selection activeCell="AP11" sqref="AP11"/>
    </sheetView>
  </sheetViews>
  <sheetFormatPr defaultColWidth="8.88671875" defaultRowHeight="15"/>
  <cols>
    <col min="1" max="1" width="38.3359375" style="2" customWidth="1"/>
    <col min="2" max="2" width="35.4453125" style="2" customWidth="1"/>
    <col min="3" max="3" width="36.886718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8.6640625" style="2" customWidth="1"/>
    <col min="42" max="16384" width="8.88671875" style="2" customWidth="1"/>
  </cols>
  <sheetData>
    <row r="1" spans="1:41" s="1" customFormat="1" ht="15" customHeight="1">
      <c r="A1" s="28" t="s">
        <v>12</v>
      </c>
      <c r="B1" s="28" t="s">
        <v>1</v>
      </c>
      <c r="C1" s="28" t="s">
        <v>0</v>
      </c>
      <c r="D1" s="31" t="s">
        <v>8</v>
      </c>
      <c r="E1" s="32"/>
      <c r="F1" s="32"/>
      <c r="G1" s="32"/>
      <c r="H1" s="32"/>
      <c r="I1" s="32"/>
      <c r="J1" s="32"/>
      <c r="K1" s="32"/>
      <c r="L1" s="32"/>
      <c r="M1" s="32"/>
      <c r="N1" s="32"/>
      <c r="O1" s="32"/>
      <c r="P1" s="32"/>
      <c r="Q1" s="33"/>
      <c r="R1" s="40" t="s">
        <v>15</v>
      </c>
      <c r="S1" s="51"/>
      <c r="T1" s="51"/>
      <c r="U1" s="51"/>
      <c r="V1" s="51"/>
      <c r="W1" s="51"/>
      <c r="X1" s="51"/>
      <c r="Y1" s="51"/>
      <c r="Z1" s="51"/>
      <c r="AA1" s="41"/>
      <c r="AB1" s="47" t="s">
        <v>25</v>
      </c>
      <c r="AC1" s="48"/>
      <c r="AD1" s="44" t="s">
        <v>11</v>
      </c>
      <c r="AE1" s="45"/>
      <c r="AF1" s="45"/>
      <c r="AG1" s="45"/>
      <c r="AH1" s="45"/>
      <c r="AI1" s="45"/>
      <c r="AJ1" s="46"/>
      <c r="AK1" s="39" t="s">
        <v>32</v>
      </c>
      <c r="AL1" s="39"/>
      <c r="AM1" s="39"/>
      <c r="AN1" s="36" t="s">
        <v>24</v>
      </c>
      <c r="AO1" s="28" t="s">
        <v>33</v>
      </c>
    </row>
    <row r="2" spans="1:41" s="1" customFormat="1" ht="53.25" customHeight="1">
      <c r="A2" s="42"/>
      <c r="B2" s="42"/>
      <c r="C2" s="42"/>
      <c r="D2" s="34" t="s">
        <v>28</v>
      </c>
      <c r="E2" s="35"/>
      <c r="F2" s="34" t="s">
        <v>29</v>
      </c>
      <c r="G2" s="35"/>
      <c r="H2" s="34" t="s">
        <v>30</v>
      </c>
      <c r="I2" s="35"/>
      <c r="J2" s="34" t="s">
        <v>6</v>
      </c>
      <c r="K2" s="35"/>
      <c r="L2" s="34" t="s">
        <v>31</v>
      </c>
      <c r="M2" s="35"/>
      <c r="N2" s="34" t="s">
        <v>5</v>
      </c>
      <c r="O2" s="35"/>
      <c r="P2" s="31" t="s">
        <v>9</v>
      </c>
      <c r="Q2" s="33"/>
      <c r="R2" s="31" t="s">
        <v>13</v>
      </c>
      <c r="S2" s="41"/>
      <c r="T2" s="40" t="s">
        <v>3</v>
      </c>
      <c r="U2" s="41"/>
      <c r="V2" s="40" t="s">
        <v>4</v>
      </c>
      <c r="W2" s="41"/>
      <c r="X2" s="40" t="s">
        <v>14</v>
      </c>
      <c r="Y2" s="41"/>
      <c r="Z2" s="31" t="s">
        <v>10</v>
      </c>
      <c r="AA2" s="33"/>
      <c r="AB2" s="49"/>
      <c r="AC2" s="50"/>
      <c r="AD2" s="28" t="s">
        <v>17</v>
      </c>
      <c r="AE2" s="28" t="s">
        <v>16</v>
      </c>
      <c r="AF2" s="28" t="s">
        <v>18</v>
      </c>
      <c r="AG2" s="28" t="s">
        <v>19</v>
      </c>
      <c r="AH2" s="28" t="s">
        <v>20</v>
      </c>
      <c r="AI2" s="28" t="s">
        <v>21</v>
      </c>
      <c r="AJ2" s="52" t="s">
        <v>23</v>
      </c>
      <c r="AK2" s="28" t="s">
        <v>26</v>
      </c>
      <c r="AL2" s="28" t="s">
        <v>27</v>
      </c>
      <c r="AM2" s="28" t="s">
        <v>22</v>
      </c>
      <c r="AN2" s="37"/>
      <c r="AO2" s="29"/>
    </row>
    <row r="3" spans="1:41" ht="57.75" customHeight="1">
      <c r="A3" s="43"/>
      <c r="B3" s="43"/>
      <c r="C3" s="4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0"/>
      <c r="AE3" s="30"/>
      <c r="AF3" s="30"/>
      <c r="AG3" s="30"/>
      <c r="AH3" s="30"/>
      <c r="AI3" s="30"/>
      <c r="AJ3" s="52"/>
      <c r="AK3" s="30"/>
      <c r="AL3" s="30"/>
      <c r="AM3" s="30"/>
      <c r="AN3" s="38"/>
      <c r="AO3" s="30"/>
    </row>
    <row r="4" spans="1:41" ht="30">
      <c r="A4" s="3" t="s">
        <v>34</v>
      </c>
      <c r="B4" s="3" t="s">
        <v>35</v>
      </c>
      <c r="C4" s="3" t="s">
        <v>36</v>
      </c>
      <c r="D4" s="19">
        <v>3793</v>
      </c>
      <c r="E4" s="24">
        <v>3315.72</v>
      </c>
      <c r="F4" s="19">
        <v>3357</v>
      </c>
      <c r="G4" s="24">
        <v>3124.21</v>
      </c>
      <c r="H4" s="19">
        <v>3868</v>
      </c>
      <c r="I4" s="24">
        <v>3692.71</v>
      </c>
      <c r="J4" s="19">
        <v>1597</v>
      </c>
      <c r="K4" s="24">
        <v>1541.4</v>
      </c>
      <c r="L4" s="19">
        <v>199</v>
      </c>
      <c r="M4" s="24">
        <v>194.5</v>
      </c>
      <c r="N4" s="19">
        <v>17</v>
      </c>
      <c r="O4" s="24">
        <v>16.6</v>
      </c>
      <c r="P4" s="13">
        <f>SUM(N4,L4,J4,H4,F4,D4)</f>
        <v>12831</v>
      </c>
      <c r="Q4" s="13">
        <f>SUM(O4,M4,K4,I4,G4,E4)</f>
        <v>11885.14</v>
      </c>
      <c r="R4" s="12">
        <v>0</v>
      </c>
      <c r="S4" s="12">
        <v>0</v>
      </c>
      <c r="T4" s="12">
        <v>0</v>
      </c>
      <c r="U4" s="12">
        <v>0</v>
      </c>
      <c r="V4" s="12">
        <v>137</v>
      </c>
      <c r="W4" s="12">
        <v>137</v>
      </c>
      <c r="X4" s="12">
        <v>0</v>
      </c>
      <c r="Y4" s="12">
        <v>0</v>
      </c>
      <c r="Z4" s="14">
        <f>SUM(X4,V4,,T4,R4)</f>
        <v>137</v>
      </c>
      <c r="AA4" s="14">
        <f>SUM(Y4,W4,,U4,S4)</f>
        <v>137</v>
      </c>
      <c r="AB4" s="4">
        <f>Z4+P4</f>
        <v>12968</v>
      </c>
      <c r="AC4" s="4">
        <f>AA4+Q4</f>
        <v>12022.14</v>
      </c>
      <c r="AD4" s="20">
        <v>366079545.1999992</v>
      </c>
      <c r="AE4" s="21">
        <v>6388658.5800000755</v>
      </c>
      <c r="AF4" s="21">
        <v>9336371.120000001</v>
      </c>
      <c r="AG4" s="21">
        <v>2305221.92</v>
      </c>
      <c r="AH4" s="21">
        <v>71282129.08</v>
      </c>
      <c r="AI4" s="21">
        <v>30792107.200000003</v>
      </c>
      <c r="AJ4" s="22">
        <f>SUM(AD4:AI4)</f>
        <v>486184033.0999993</v>
      </c>
      <c r="AK4" s="20">
        <v>27614438</v>
      </c>
      <c r="AL4" s="20">
        <v>10596242</v>
      </c>
      <c r="AM4" s="23">
        <f>SUM(AK4:AL4)</f>
        <v>38210680</v>
      </c>
      <c r="AN4" s="8">
        <f>AM4+AJ4</f>
        <v>524394713.0999993</v>
      </c>
      <c r="AO4" s="18" t="s">
        <v>49</v>
      </c>
    </row>
    <row r="5" spans="1:41" ht="15">
      <c r="A5" s="3" t="s">
        <v>37</v>
      </c>
      <c r="B5" s="3" t="s">
        <v>38</v>
      </c>
      <c r="C5" s="3" t="s">
        <v>36</v>
      </c>
      <c r="D5" s="19">
        <v>5861</v>
      </c>
      <c r="E5" s="24">
        <v>5035.83</v>
      </c>
      <c r="F5" s="19">
        <v>2460</v>
      </c>
      <c r="G5" s="24">
        <v>2216.65</v>
      </c>
      <c r="H5" s="19">
        <v>645</v>
      </c>
      <c r="I5" s="24">
        <v>614.55</v>
      </c>
      <c r="J5" s="19">
        <v>143</v>
      </c>
      <c r="K5" s="24">
        <v>141.65</v>
      </c>
      <c r="L5" s="19">
        <v>23</v>
      </c>
      <c r="M5" s="24">
        <v>23</v>
      </c>
      <c r="N5" s="19">
        <v>215</v>
      </c>
      <c r="O5" s="24">
        <v>214.34</v>
      </c>
      <c r="P5" s="13">
        <f aca="true" t="shared" si="0" ref="P5:P13">SUM(N5,L5,J5,H5,F5,D5)</f>
        <v>9347</v>
      </c>
      <c r="Q5" s="13">
        <f aca="true" t="shared" si="1" ref="Q5:Q13">SUM(O5,M5,K5,I5,G5,E5)</f>
        <v>8246.02</v>
      </c>
      <c r="R5" s="12">
        <v>0</v>
      </c>
      <c r="S5" s="12">
        <v>0</v>
      </c>
      <c r="T5" s="12">
        <v>0</v>
      </c>
      <c r="U5" s="12">
        <v>0</v>
      </c>
      <c r="V5" s="12">
        <v>2</v>
      </c>
      <c r="W5" s="12">
        <v>2</v>
      </c>
      <c r="X5" s="12">
        <v>15</v>
      </c>
      <c r="Y5" s="12">
        <v>15</v>
      </c>
      <c r="Z5" s="14">
        <f aca="true" t="shared" si="2" ref="Z5:Z12">SUM(X5,V5,,T5,R5)</f>
        <v>17</v>
      </c>
      <c r="AA5" s="14">
        <f aca="true" t="shared" si="3" ref="AA5:AA12">SUM(Y5,W5,,U5,S5)</f>
        <v>17</v>
      </c>
      <c r="AB5" s="4">
        <f aca="true" t="shared" si="4" ref="AB5:AB13">Z5+P5</f>
        <v>9364</v>
      </c>
      <c r="AC5" s="4">
        <f aca="true" t="shared" si="5" ref="AC5:AC13">AA5+Q5</f>
        <v>8263.02</v>
      </c>
      <c r="AD5" s="21">
        <v>175177136</v>
      </c>
      <c r="AE5" s="21">
        <v>3137644</v>
      </c>
      <c r="AF5" s="21">
        <v>3991194</v>
      </c>
      <c r="AG5" s="21">
        <v>4589027</v>
      </c>
      <c r="AH5" s="21">
        <v>31767125</v>
      </c>
      <c r="AI5" s="21">
        <v>12006946</v>
      </c>
      <c r="AJ5" s="22">
        <f aca="true" t="shared" si="6" ref="AJ5:AJ11">SUM(AD5:AI5)</f>
        <v>230669072</v>
      </c>
      <c r="AK5" s="20">
        <v>558229</v>
      </c>
      <c r="AL5" s="20">
        <v>5937000</v>
      </c>
      <c r="AM5" s="23">
        <f aca="true" t="shared" si="7" ref="AM5:AM13">SUM(AK5:AL5)</f>
        <v>6495229</v>
      </c>
      <c r="AN5" s="8">
        <f aca="true" t="shared" si="8" ref="AN5:AN13">AM5+AJ5</f>
        <v>237164301</v>
      </c>
      <c r="AO5" s="18" t="s">
        <v>50</v>
      </c>
    </row>
    <row r="6" spans="1:41" ht="15">
      <c r="A6" s="3" t="s">
        <v>39</v>
      </c>
      <c r="B6" s="3" t="s">
        <v>38</v>
      </c>
      <c r="C6" s="3" t="s">
        <v>36</v>
      </c>
      <c r="D6" s="19">
        <v>564</v>
      </c>
      <c r="E6" s="24">
        <v>496.6</v>
      </c>
      <c r="F6" s="19">
        <v>529</v>
      </c>
      <c r="G6" s="24">
        <v>491.3</v>
      </c>
      <c r="H6" s="19">
        <v>1776</v>
      </c>
      <c r="I6" s="24">
        <v>1682.4</v>
      </c>
      <c r="J6" s="19">
        <v>682</v>
      </c>
      <c r="K6" s="24">
        <v>654</v>
      </c>
      <c r="L6" s="19">
        <v>44</v>
      </c>
      <c r="M6" s="24">
        <v>43.3</v>
      </c>
      <c r="N6" s="25">
        <v>0</v>
      </c>
      <c r="O6" s="25">
        <v>0</v>
      </c>
      <c r="P6" s="13">
        <f t="shared" si="0"/>
        <v>3595</v>
      </c>
      <c r="Q6" s="13">
        <f t="shared" si="1"/>
        <v>3367.6</v>
      </c>
      <c r="R6" s="12">
        <v>26</v>
      </c>
      <c r="S6" s="12">
        <v>25.79</v>
      </c>
      <c r="T6" s="12">
        <v>11</v>
      </c>
      <c r="U6" s="12">
        <v>8.11</v>
      </c>
      <c r="V6" s="12">
        <v>20</v>
      </c>
      <c r="W6" s="12">
        <v>18</v>
      </c>
      <c r="X6" s="12">
        <v>0</v>
      </c>
      <c r="Y6" s="12">
        <v>0</v>
      </c>
      <c r="Z6" s="14">
        <f t="shared" si="2"/>
        <v>57</v>
      </c>
      <c r="AA6" s="14">
        <f t="shared" si="3"/>
        <v>51.9</v>
      </c>
      <c r="AB6" s="4">
        <f t="shared" si="4"/>
        <v>3652</v>
      </c>
      <c r="AC6" s="4">
        <f t="shared" si="5"/>
        <v>3419.5</v>
      </c>
      <c r="AD6" s="21">
        <v>135307405.20000002</v>
      </c>
      <c r="AE6" s="21">
        <v>1534058.83</v>
      </c>
      <c r="AF6" s="21">
        <v>2463517.17</v>
      </c>
      <c r="AG6" s="21">
        <v>321740.56</v>
      </c>
      <c r="AH6" s="21">
        <v>27355128.43</v>
      </c>
      <c r="AI6" s="21">
        <v>11574882.08</v>
      </c>
      <c r="AJ6" s="22">
        <f t="shared" si="6"/>
        <v>178556732.27000004</v>
      </c>
      <c r="AK6" s="20">
        <v>5098446</v>
      </c>
      <c r="AL6" s="20">
        <v>171087</v>
      </c>
      <c r="AM6" s="23">
        <f t="shared" si="7"/>
        <v>5269533</v>
      </c>
      <c r="AN6" s="8">
        <f t="shared" si="8"/>
        <v>183826265.27000004</v>
      </c>
      <c r="AO6" s="26"/>
    </row>
    <row r="7" spans="1:41" ht="15">
      <c r="A7" s="3" t="s">
        <v>40</v>
      </c>
      <c r="B7" s="3" t="s">
        <v>41</v>
      </c>
      <c r="C7" s="3" t="s">
        <v>36</v>
      </c>
      <c r="D7" s="19">
        <v>42019</v>
      </c>
      <c r="E7" s="24">
        <v>36692.98</v>
      </c>
      <c r="F7" s="19">
        <v>33437</v>
      </c>
      <c r="G7" s="24">
        <v>30089.9</v>
      </c>
      <c r="H7" s="19">
        <v>5833</v>
      </c>
      <c r="I7" s="24">
        <v>5601.03</v>
      </c>
      <c r="J7" s="19">
        <v>522</v>
      </c>
      <c r="K7" s="24">
        <v>513.22</v>
      </c>
      <c r="L7" s="19">
        <v>39</v>
      </c>
      <c r="M7" s="24">
        <v>38.57</v>
      </c>
      <c r="N7" s="19">
        <v>3</v>
      </c>
      <c r="O7" s="24">
        <v>2.81</v>
      </c>
      <c r="P7" s="13">
        <f t="shared" si="0"/>
        <v>81853</v>
      </c>
      <c r="Q7" s="13">
        <f t="shared" si="1"/>
        <v>72938.51000000001</v>
      </c>
      <c r="R7" s="12">
        <v>0</v>
      </c>
      <c r="S7" s="12">
        <v>0</v>
      </c>
      <c r="T7" s="12">
        <v>0</v>
      </c>
      <c r="U7" s="12">
        <v>0</v>
      </c>
      <c r="V7" s="12">
        <v>1</v>
      </c>
      <c r="W7" s="12">
        <v>1</v>
      </c>
      <c r="X7" s="12">
        <v>0</v>
      </c>
      <c r="Y7" s="12">
        <v>0</v>
      </c>
      <c r="Z7" s="14">
        <f t="shared" si="2"/>
        <v>1</v>
      </c>
      <c r="AA7" s="14">
        <f t="shared" si="3"/>
        <v>1</v>
      </c>
      <c r="AB7" s="4">
        <f t="shared" si="4"/>
        <v>81854</v>
      </c>
      <c r="AC7" s="4">
        <f t="shared" si="5"/>
        <v>72939.51000000001</v>
      </c>
      <c r="AD7" s="21">
        <v>1666439113.5599995</v>
      </c>
      <c r="AE7" s="21">
        <v>18555770.25999999</v>
      </c>
      <c r="AF7" s="21">
        <v>38221204.75</v>
      </c>
      <c r="AG7" s="21">
        <v>7099609.180000005</v>
      </c>
      <c r="AH7" s="21">
        <v>288952070.7499999</v>
      </c>
      <c r="AI7" s="21">
        <v>111876897.24000013</v>
      </c>
      <c r="AJ7" s="22">
        <f t="shared" si="6"/>
        <v>2131144665.7399998</v>
      </c>
      <c r="AK7" s="20">
        <v>0</v>
      </c>
      <c r="AL7" s="20">
        <v>969322</v>
      </c>
      <c r="AM7" s="23">
        <f t="shared" si="7"/>
        <v>969322</v>
      </c>
      <c r="AN7" s="8">
        <f t="shared" si="8"/>
        <v>2132113987.7399998</v>
      </c>
      <c r="AO7" s="18" t="s">
        <v>49</v>
      </c>
    </row>
    <row r="8" spans="1:41" ht="15">
      <c r="A8" s="3" t="s">
        <v>42</v>
      </c>
      <c r="B8" s="3" t="s">
        <v>41</v>
      </c>
      <c r="C8" s="3" t="s">
        <v>36</v>
      </c>
      <c r="D8" s="19">
        <v>8832</v>
      </c>
      <c r="E8" s="24">
        <v>7765.269999999989</v>
      </c>
      <c r="F8" s="19">
        <v>4721</v>
      </c>
      <c r="G8" s="24">
        <v>4212.09</v>
      </c>
      <c r="H8" s="19">
        <v>1017</v>
      </c>
      <c r="I8" s="24">
        <v>974.06</v>
      </c>
      <c r="J8" s="19">
        <v>171</v>
      </c>
      <c r="K8" s="24">
        <v>167.87</v>
      </c>
      <c r="L8" s="19">
        <v>19</v>
      </c>
      <c r="M8" s="24">
        <v>18.8</v>
      </c>
      <c r="N8" s="19">
        <v>1</v>
      </c>
      <c r="O8" s="24">
        <v>1</v>
      </c>
      <c r="P8" s="13">
        <f t="shared" si="0"/>
        <v>14761</v>
      </c>
      <c r="Q8" s="13">
        <f t="shared" si="1"/>
        <v>13139.08999999999</v>
      </c>
      <c r="R8" s="12">
        <v>0</v>
      </c>
      <c r="S8" s="12">
        <v>0</v>
      </c>
      <c r="T8" s="12">
        <v>0</v>
      </c>
      <c r="U8" s="12">
        <v>0</v>
      </c>
      <c r="V8" s="12">
        <v>0</v>
      </c>
      <c r="W8" s="12">
        <v>0</v>
      </c>
      <c r="X8" s="12">
        <v>0</v>
      </c>
      <c r="Y8" s="12">
        <v>0</v>
      </c>
      <c r="Z8" s="14">
        <f t="shared" si="2"/>
        <v>0</v>
      </c>
      <c r="AA8" s="14">
        <f t="shared" si="3"/>
        <v>0</v>
      </c>
      <c r="AB8" s="4">
        <f t="shared" si="4"/>
        <v>14761</v>
      </c>
      <c r="AC8" s="4">
        <f t="shared" si="5"/>
        <v>13139.08999999999</v>
      </c>
      <c r="AD8" s="21">
        <v>283745420.27000016</v>
      </c>
      <c r="AE8" s="21">
        <v>2685355.87</v>
      </c>
      <c r="AF8" s="21">
        <v>6349828.18</v>
      </c>
      <c r="AG8" s="21">
        <v>10310031.290000007</v>
      </c>
      <c r="AH8" s="21">
        <v>49987926.70999999</v>
      </c>
      <c r="AI8" s="21">
        <v>19539756.069999993</v>
      </c>
      <c r="AJ8" s="22">
        <f t="shared" si="6"/>
        <v>372618318.39000016</v>
      </c>
      <c r="AK8" s="20">
        <v>0</v>
      </c>
      <c r="AL8" s="20">
        <v>182026</v>
      </c>
      <c r="AM8" s="23">
        <f t="shared" si="7"/>
        <v>182026</v>
      </c>
      <c r="AN8" s="8">
        <f t="shared" si="8"/>
        <v>372800344.39000016</v>
      </c>
      <c r="AO8" s="18" t="s">
        <v>49</v>
      </c>
    </row>
    <row r="9" spans="1:41" ht="15">
      <c r="A9" s="3" t="s">
        <v>43</v>
      </c>
      <c r="B9" s="3" t="s">
        <v>44</v>
      </c>
      <c r="C9" s="3" t="s">
        <v>36</v>
      </c>
      <c r="D9" s="19">
        <v>104</v>
      </c>
      <c r="E9" s="24">
        <v>89.32</v>
      </c>
      <c r="F9" s="19">
        <v>35</v>
      </c>
      <c r="G9" s="24">
        <v>31.58</v>
      </c>
      <c r="H9" s="19">
        <v>19</v>
      </c>
      <c r="I9" s="24">
        <v>17.23</v>
      </c>
      <c r="J9" s="19">
        <v>7</v>
      </c>
      <c r="K9" s="24">
        <v>6.73</v>
      </c>
      <c r="L9" s="19">
        <v>1</v>
      </c>
      <c r="M9" s="24">
        <v>1</v>
      </c>
      <c r="N9" s="25">
        <v>0</v>
      </c>
      <c r="O9" s="25">
        <v>0</v>
      </c>
      <c r="P9" s="13">
        <f t="shared" si="0"/>
        <v>166</v>
      </c>
      <c r="Q9" s="13">
        <f t="shared" si="1"/>
        <v>145.85999999999999</v>
      </c>
      <c r="R9" s="12">
        <v>0</v>
      </c>
      <c r="S9" s="12">
        <v>0</v>
      </c>
      <c r="T9" s="12">
        <v>1</v>
      </c>
      <c r="U9" s="12">
        <v>1</v>
      </c>
      <c r="V9" s="12">
        <v>0</v>
      </c>
      <c r="W9" s="12">
        <v>0</v>
      </c>
      <c r="X9" s="12">
        <v>0</v>
      </c>
      <c r="Y9" s="12">
        <v>0</v>
      </c>
      <c r="Z9" s="14">
        <f t="shared" si="2"/>
        <v>1</v>
      </c>
      <c r="AA9" s="14">
        <f t="shared" si="3"/>
        <v>1</v>
      </c>
      <c r="AB9" s="4">
        <f t="shared" si="4"/>
        <v>167</v>
      </c>
      <c r="AC9" s="4">
        <f t="shared" si="5"/>
        <v>146.85999999999999</v>
      </c>
      <c r="AD9" s="21">
        <v>3710078.75</v>
      </c>
      <c r="AE9" s="21">
        <v>110219.04</v>
      </c>
      <c r="AF9" s="21">
        <v>66299.6</v>
      </c>
      <c r="AG9" s="21">
        <v>1810.08</v>
      </c>
      <c r="AH9" s="21">
        <v>618625.33</v>
      </c>
      <c r="AI9" s="21">
        <v>260649.33</v>
      </c>
      <c r="AJ9" s="22">
        <f t="shared" si="6"/>
        <v>4767682.13</v>
      </c>
      <c r="AK9" s="20">
        <v>85043.91</v>
      </c>
      <c r="AL9" s="20">
        <v>0</v>
      </c>
      <c r="AM9" s="23">
        <f t="shared" si="7"/>
        <v>85043.91</v>
      </c>
      <c r="AN9" s="8">
        <f t="shared" si="8"/>
        <v>4852726.04</v>
      </c>
      <c r="AO9" s="26"/>
    </row>
    <row r="10" spans="1:41" ht="30">
      <c r="A10" s="3" t="s">
        <v>45</v>
      </c>
      <c r="B10" s="3" t="s">
        <v>44</v>
      </c>
      <c r="C10" s="3" t="s">
        <v>36</v>
      </c>
      <c r="D10" s="19" t="s">
        <v>51</v>
      </c>
      <c r="E10" s="24" t="s">
        <v>51</v>
      </c>
      <c r="F10" s="19" t="s">
        <v>51</v>
      </c>
      <c r="G10" s="24" t="s">
        <v>51</v>
      </c>
      <c r="H10" s="19" t="s">
        <v>51</v>
      </c>
      <c r="I10" s="24" t="s">
        <v>51</v>
      </c>
      <c r="J10" s="19" t="s">
        <v>51</v>
      </c>
      <c r="K10" s="24" t="s">
        <v>51</v>
      </c>
      <c r="L10" s="19" t="s">
        <v>51</v>
      </c>
      <c r="M10" s="24" t="s">
        <v>51</v>
      </c>
      <c r="N10" s="19">
        <v>185</v>
      </c>
      <c r="O10" s="24">
        <v>178.89</v>
      </c>
      <c r="P10" s="13">
        <f t="shared" si="0"/>
        <v>185</v>
      </c>
      <c r="Q10" s="13">
        <f t="shared" si="1"/>
        <v>178.89</v>
      </c>
      <c r="R10" s="12">
        <v>1</v>
      </c>
      <c r="S10" s="12">
        <v>0.96</v>
      </c>
      <c r="T10" s="12">
        <v>32</v>
      </c>
      <c r="U10" s="12">
        <v>29.23</v>
      </c>
      <c r="V10" s="12">
        <v>0</v>
      </c>
      <c r="W10" s="12">
        <v>0</v>
      </c>
      <c r="X10" s="12">
        <v>23</v>
      </c>
      <c r="Y10" s="12">
        <v>17.2</v>
      </c>
      <c r="Z10" s="14">
        <f t="shared" si="2"/>
        <v>56</v>
      </c>
      <c r="AA10" s="14">
        <f t="shared" si="3"/>
        <v>47.39</v>
      </c>
      <c r="AB10" s="4">
        <f t="shared" si="4"/>
        <v>241</v>
      </c>
      <c r="AC10" s="4">
        <f t="shared" si="5"/>
        <v>226.27999999999997</v>
      </c>
      <c r="AD10" s="21">
        <v>10498553.51</v>
      </c>
      <c r="AE10" s="21">
        <v>211410.82</v>
      </c>
      <c r="AF10" s="21">
        <v>196274.99</v>
      </c>
      <c r="AG10" s="21">
        <v>1676.17</v>
      </c>
      <c r="AH10" s="21">
        <v>853219.05</v>
      </c>
      <c r="AI10" s="21">
        <v>1262245.17</v>
      </c>
      <c r="AJ10" s="22">
        <f t="shared" si="6"/>
        <v>13023379.71</v>
      </c>
      <c r="AK10" s="20">
        <v>2206918.13</v>
      </c>
      <c r="AL10" s="20">
        <v>2142658.12</v>
      </c>
      <c r="AM10" s="23">
        <f t="shared" si="7"/>
        <v>4349576.25</v>
      </c>
      <c r="AN10" s="8">
        <f t="shared" si="8"/>
        <v>17372955.96</v>
      </c>
      <c r="AO10" s="18" t="s">
        <v>52</v>
      </c>
    </row>
    <row r="11" spans="1:41" ht="105">
      <c r="A11" s="3" t="s">
        <v>46</v>
      </c>
      <c r="B11" s="3" t="s">
        <v>44</v>
      </c>
      <c r="C11" s="3" t="s">
        <v>36</v>
      </c>
      <c r="D11" s="19" t="s">
        <v>51</v>
      </c>
      <c r="E11" s="24" t="s">
        <v>51</v>
      </c>
      <c r="F11" s="19" t="s">
        <v>51</v>
      </c>
      <c r="G11" s="24" t="s">
        <v>51</v>
      </c>
      <c r="H11" s="19" t="s">
        <v>51</v>
      </c>
      <c r="I11" s="24" t="s">
        <v>51</v>
      </c>
      <c r="J11" s="19" t="s">
        <v>51</v>
      </c>
      <c r="K11" s="24" t="s">
        <v>51</v>
      </c>
      <c r="L11" s="19" t="s">
        <v>51</v>
      </c>
      <c r="M11" s="24" t="s">
        <v>51</v>
      </c>
      <c r="N11" s="19">
        <v>5125</v>
      </c>
      <c r="O11" s="24">
        <v>4937.5</v>
      </c>
      <c r="P11" s="13">
        <f t="shared" si="0"/>
        <v>5125</v>
      </c>
      <c r="Q11" s="13">
        <f t="shared" si="1"/>
        <v>4937.5</v>
      </c>
      <c r="R11" s="12">
        <v>153</v>
      </c>
      <c r="S11" s="12">
        <v>152</v>
      </c>
      <c r="T11" s="12">
        <v>1</v>
      </c>
      <c r="U11" s="12">
        <v>1</v>
      </c>
      <c r="V11" s="12">
        <v>0</v>
      </c>
      <c r="W11" s="12">
        <v>0</v>
      </c>
      <c r="X11" s="12">
        <v>1</v>
      </c>
      <c r="Y11" s="12">
        <v>1</v>
      </c>
      <c r="Z11" s="14">
        <f t="shared" si="2"/>
        <v>155</v>
      </c>
      <c r="AA11" s="14">
        <f t="shared" si="3"/>
        <v>154</v>
      </c>
      <c r="AB11" s="4">
        <f t="shared" si="4"/>
        <v>5280</v>
      </c>
      <c r="AC11" s="4">
        <f t="shared" si="5"/>
        <v>5091.5</v>
      </c>
      <c r="AD11" s="21">
        <v>91912829</v>
      </c>
      <c r="AE11" s="21">
        <v>647602</v>
      </c>
      <c r="AF11" s="21">
        <v>2244152</v>
      </c>
      <c r="AG11" s="21">
        <v>724821</v>
      </c>
      <c r="AH11" s="21">
        <v>2484184</v>
      </c>
      <c r="AI11" s="21">
        <v>10611111</v>
      </c>
      <c r="AJ11" s="22">
        <f t="shared" si="6"/>
        <v>108624699</v>
      </c>
      <c r="AK11" s="20">
        <v>527310</v>
      </c>
      <c r="AL11" s="20">
        <v>1445</v>
      </c>
      <c r="AM11" s="23">
        <f t="shared" si="7"/>
        <v>528755</v>
      </c>
      <c r="AN11" s="8">
        <f t="shared" si="8"/>
        <v>109153454</v>
      </c>
      <c r="AO11" s="27" t="s">
        <v>55</v>
      </c>
    </row>
    <row r="12" spans="1:41" ht="15">
      <c r="A12" s="3" t="s">
        <v>47</v>
      </c>
      <c r="B12" s="3" t="s">
        <v>44</v>
      </c>
      <c r="C12" s="3" t="s">
        <v>36</v>
      </c>
      <c r="D12" s="19" t="s">
        <v>51</v>
      </c>
      <c r="E12" s="24" t="s">
        <v>51</v>
      </c>
      <c r="F12" s="19" t="s">
        <v>51</v>
      </c>
      <c r="G12" s="24" t="s">
        <v>51</v>
      </c>
      <c r="H12" s="19" t="s">
        <v>51</v>
      </c>
      <c r="I12" s="24" t="s">
        <v>51</v>
      </c>
      <c r="J12" s="19" t="s">
        <v>51</v>
      </c>
      <c r="K12" s="24" t="s">
        <v>51</v>
      </c>
      <c r="L12" s="19" t="s">
        <v>51</v>
      </c>
      <c r="M12" s="24" t="s">
        <v>51</v>
      </c>
      <c r="N12" s="19">
        <v>38</v>
      </c>
      <c r="O12" s="24">
        <v>36.5</v>
      </c>
      <c r="P12" s="13">
        <f t="shared" si="0"/>
        <v>38</v>
      </c>
      <c r="Q12" s="13">
        <f t="shared" si="1"/>
        <v>36.5</v>
      </c>
      <c r="R12" s="12">
        <v>0</v>
      </c>
      <c r="S12" s="12">
        <v>0</v>
      </c>
      <c r="T12" s="12">
        <v>0</v>
      </c>
      <c r="U12" s="12">
        <v>0</v>
      </c>
      <c r="V12" s="12">
        <v>0</v>
      </c>
      <c r="W12" s="12">
        <v>0</v>
      </c>
      <c r="X12" s="12">
        <v>0</v>
      </c>
      <c r="Y12" s="12">
        <v>0</v>
      </c>
      <c r="Z12" s="14">
        <f t="shared" si="2"/>
        <v>0</v>
      </c>
      <c r="AA12" s="14">
        <f t="shared" si="3"/>
        <v>0</v>
      </c>
      <c r="AB12" s="4">
        <f t="shared" si="4"/>
        <v>38</v>
      </c>
      <c r="AC12" s="4">
        <v>38</v>
      </c>
      <c r="AD12" s="21">
        <v>1611339.53</v>
      </c>
      <c r="AE12" s="21">
        <v>0</v>
      </c>
      <c r="AF12" s="21">
        <v>51950</v>
      </c>
      <c r="AG12" s="21">
        <v>0</v>
      </c>
      <c r="AH12" s="21">
        <v>304029.39</v>
      </c>
      <c r="AI12" s="21">
        <v>138781.26</v>
      </c>
      <c r="AJ12" s="22">
        <v>2327105</v>
      </c>
      <c r="AK12" s="20">
        <v>336</v>
      </c>
      <c r="AL12" s="20">
        <v>0</v>
      </c>
      <c r="AM12" s="23">
        <f t="shared" si="7"/>
        <v>336</v>
      </c>
      <c r="AN12" s="8">
        <f t="shared" si="8"/>
        <v>2327441</v>
      </c>
      <c r="AO12" s="18" t="s">
        <v>54</v>
      </c>
    </row>
    <row r="13" spans="1:41" ht="15">
      <c r="A13" s="3" t="s">
        <v>48</v>
      </c>
      <c r="B13" s="3" t="s">
        <v>44</v>
      </c>
      <c r="C13" s="3" t="s">
        <v>36</v>
      </c>
      <c r="D13" s="19" t="s">
        <v>51</v>
      </c>
      <c r="E13" s="24" t="s">
        <v>51</v>
      </c>
      <c r="F13" s="19" t="s">
        <v>51</v>
      </c>
      <c r="G13" s="24" t="s">
        <v>51</v>
      </c>
      <c r="H13" s="19" t="s">
        <v>51</v>
      </c>
      <c r="I13" s="24" t="s">
        <v>51</v>
      </c>
      <c r="J13" s="19" t="s">
        <v>51</v>
      </c>
      <c r="K13" s="24" t="s">
        <v>51</v>
      </c>
      <c r="L13" s="19" t="s">
        <v>51</v>
      </c>
      <c r="M13" s="24" t="s">
        <v>51</v>
      </c>
      <c r="N13" s="19">
        <v>273</v>
      </c>
      <c r="O13" s="24">
        <v>253.6</v>
      </c>
      <c r="P13" s="13">
        <f t="shared" si="0"/>
        <v>273</v>
      </c>
      <c r="Q13" s="13">
        <f t="shared" si="1"/>
        <v>253.6</v>
      </c>
      <c r="R13" s="12">
        <v>17</v>
      </c>
      <c r="S13" s="12">
        <v>16</v>
      </c>
      <c r="T13" s="12">
        <v>0</v>
      </c>
      <c r="U13" s="12">
        <v>0</v>
      </c>
      <c r="V13" s="12">
        <v>11</v>
      </c>
      <c r="W13" s="12">
        <v>9.1</v>
      </c>
      <c r="X13" s="12">
        <v>0</v>
      </c>
      <c r="Y13" s="12">
        <v>0</v>
      </c>
      <c r="Z13" s="14">
        <f>SUM(X13,V13,,T13,R13)</f>
        <v>28</v>
      </c>
      <c r="AA13" s="14">
        <f>SUM(Y13,W13,,U13,S13)</f>
        <v>25.1</v>
      </c>
      <c r="AB13" s="4">
        <f t="shared" si="4"/>
        <v>301</v>
      </c>
      <c r="AC13" s="4">
        <f t="shared" si="5"/>
        <v>278.7</v>
      </c>
      <c r="AD13" s="21">
        <v>16213259.66</v>
      </c>
      <c r="AE13" s="21">
        <v>0</v>
      </c>
      <c r="AF13" s="21">
        <v>0</v>
      </c>
      <c r="AG13" s="21">
        <v>0</v>
      </c>
      <c r="AH13" s="21">
        <v>0</v>
      </c>
      <c r="AI13" s="21">
        <v>0</v>
      </c>
      <c r="AJ13" s="22">
        <f>SUM(AD13:AI13)</f>
        <v>16213259.66</v>
      </c>
      <c r="AK13" s="20">
        <v>4978523.21</v>
      </c>
      <c r="AL13" s="20">
        <v>0</v>
      </c>
      <c r="AM13" s="23">
        <f t="shared" si="7"/>
        <v>4978523.21</v>
      </c>
      <c r="AN13" s="8">
        <f t="shared" si="8"/>
        <v>21191782.87</v>
      </c>
      <c r="AO13" s="18" t="s">
        <v>53</v>
      </c>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cfRule type="expression" priority="20" dxfId="0">
      <formula>AND(NOT(ISBLANK(E4)),ISBLANK(D4))</formula>
    </cfRule>
  </conditionalFormatting>
  <conditionalFormatting sqref="E4:E100">
    <cfRule type="expression" priority="19" dxfId="0">
      <formula>AND(NOT(ISBLANK(D4)),ISBLANK(E4))</formula>
    </cfRule>
  </conditionalFormatting>
  <conditionalFormatting sqref="F4:F100">
    <cfRule type="expression" priority="18" dxfId="0">
      <formula>AND(NOT(ISBLANK(G4)),ISBLANK(F4))</formula>
    </cfRule>
  </conditionalFormatting>
  <conditionalFormatting sqref="G4:G100">
    <cfRule type="expression" priority="17" dxfId="0">
      <formula>AND(NOT(ISBLANK(F4)),ISBLANK(G4))</formula>
    </cfRule>
  </conditionalFormatting>
  <conditionalFormatting sqref="H4:H100">
    <cfRule type="expression" priority="16" dxfId="0">
      <formula>AND(NOT(ISBLANK(I4)),ISBLANK(H4))</formula>
    </cfRule>
  </conditionalFormatting>
  <conditionalFormatting sqref="I4:I100">
    <cfRule type="expression" priority="15" dxfId="0">
      <formula>AND(NOT(ISBLANK(H4)),ISBLANK(I4))</formula>
    </cfRule>
  </conditionalFormatting>
  <conditionalFormatting sqref="J4:J100">
    <cfRule type="expression" priority="14" dxfId="0">
      <formula>AND(NOT(ISBLANK(K4)),ISBLANK(J4))</formula>
    </cfRule>
  </conditionalFormatting>
  <conditionalFormatting sqref="K4:K100">
    <cfRule type="expression" priority="13" dxfId="0">
      <formula>AND(NOT(ISBLANK(J4)),ISBLANK(K4))</formula>
    </cfRule>
  </conditionalFormatting>
  <conditionalFormatting sqref="L4:L100">
    <cfRule type="expression" priority="12" dxfId="0">
      <formula>AND(NOT(ISBLANK(M4)),ISBLANK(L4))</formula>
    </cfRule>
  </conditionalFormatting>
  <conditionalFormatting sqref="M4:M100">
    <cfRule type="expression" priority="11" dxfId="0">
      <formula>AND(NOT(ISBLANK(L4)),ISBLANK(M4))</formula>
    </cfRule>
  </conditionalFormatting>
  <conditionalFormatting sqref="N4:N100">
    <cfRule type="expression" priority="10" dxfId="0">
      <formula>AND(NOT(ISBLANK(O4)),ISBLANK(N4))</formula>
    </cfRule>
  </conditionalFormatting>
  <conditionalFormatting sqref="O4:O100">
    <cfRule type="expression" priority="9" dxfId="0">
      <formula>AND(NOT(ISBLANK(N4)),ISBLANK(O4))</formula>
    </cfRule>
  </conditionalFormatting>
  <conditionalFormatting sqref="R4:R100">
    <cfRule type="expression" priority="8" dxfId="0">
      <formula>AND(NOT(ISBLANK(S4)),ISBLANK(R4))</formula>
    </cfRule>
  </conditionalFormatting>
  <conditionalFormatting sqref="S4:S100">
    <cfRule type="expression" priority="7" dxfId="0">
      <formula>AND(NOT(ISBLANK(R4)),ISBLANK(S4))</formula>
    </cfRule>
  </conditionalFormatting>
  <conditionalFormatting sqref="T4:T100">
    <cfRule type="expression" priority="6" dxfId="0">
      <formula>AND(NOT(ISBLANK(U4)),ISBLANK(T4))</formula>
    </cfRule>
  </conditionalFormatting>
  <conditionalFormatting sqref="U4:U100">
    <cfRule type="expression" priority="5" dxfId="0">
      <formula>AND(NOT(ISBLANK(T4)),ISBLANK(U4))</formula>
    </cfRule>
  </conditionalFormatting>
  <conditionalFormatting sqref="V4:V100">
    <cfRule type="expression" priority="4" dxfId="0">
      <formula>AND(NOT(ISBLANK(W4)),ISBLANK(V4))</formula>
    </cfRule>
  </conditionalFormatting>
  <conditionalFormatting sqref="W4:W100">
    <cfRule type="expression" priority="3" dxfId="0">
      <formula>AND(NOT(ISBLANK(V4)),ISBLANK(W4))</formula>
    </cfRule>
  </conditionalFormatting>
  <conditionalFormatting sqref="X4:X100">
    <cfRule type="expression" priority="2" dxfId="0">
      <formula>AND(NOT(ISBLANK(Y4)),ISBLANK(X4))</formula>
    </cfRule>
  </conditionalFormatting>
  <conditionalFormatting sqref="Y4:Y100">
    <cfRule type="expression" priority="1" dxfId="0">
      <formula>AND(NOT(ISBLANK(X4)),ISBLANK(Y4))</formula>
    </cfRule>
  </conditionalFormatting>
  <dataValidations count="4">
    <dataValidation type="custom" allowBlank="1" showInputMessage="1" showErrorMessage="1" errorTitle="FTE" error="The value entered in the FTE field must be less than or equal to the value entered in the headcount field." sqref="O4:O100 U4:U100 W4:W100 Y4:Y100 S4:S100 E4:E100 K4:K100 I4:I100 G4:G100 M4:M100">
      <formula1>O4&lt;=N4</formula1>
    </dataValidation>
    <dataValidation type="custom" allowBlank="1" showInputMessage="1" showErrorMessage="1" errorTitle="Headcount" error="The value entered in the headcount field must be greater than or equal to the value entered in the FTE field." sqref="N4:N100 T4:T100 V4:V100 X4:X100 R4:R100 D4:D100 L4:L100 J4:J100 H4:H100 F4:F100">
      <formula1>N4&gt;=O4</formula1>
    </dataValidation>
    <dataValidation operator="lessThanOrEqual" allowBlank="1" showInputMessage="1" showErrorMessage="1" error="FTE cannot be greater than Headcount&#10;" sqref="AP1:IV65536 R101:AN65536 AO1 AB3:AC100 R1 A1:C1 P2 A101:O65536 AB1 P4:Q65536 AO4:AO65536"/>
    <dataValidation type="decimal" operator="greaterThan" allowBlank="1" showInputMessage="1" showErrorMessage="1" sqref="AG4:AG9 AE14:AI100 AF4:AF8 AF10:AF11 AD4:AD100 AE4:AE11 AG11 AH4:AI12 AK1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Workforce Management 2010- 2011</dc:title>
  <dc:subject>DWP Workforce Management 2010- 2011</dc:subject>
  <dc:creator>DWP</dc:creator>
  <cp:keywords/>
  <dc:description/>
  <cp:lastModifiedBy>57555710</cp:lastModifiedBy>
  <cp:lastPrinted>2011-05-16T09:46:00Z</cp:lastPrinted>
  <dcterms:created xsi:type="dcterms:W3CDTF">2011-03-30T15:28:39Z</dcterms:created>
  <dcterms:modified xsi:type="dcterms:W3CDTF">2011-10-26T13:00:48Z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_AdHocReviewCycleID">
    <vt:i4>-1210732936</vt:i4>
  </property>
  <property fmtid="{D5CDD505-2E9C-101B-9397-08002B2CF9AE}" pid="16" name="_NewReviewCycle">
    <vt:lpwstr/>
  </property>
  <property fmtid="{D5CDD505-2E9C-101B-9397-08002B2CF9AE}" pid="17" name="_EmailSubject">
    <vt:lpwstr>[UNCLASSIFIED] Workforce management information returns: publication process</vt:lpwstr>
  </property>
  <property fmtid="{D5CDD505-2E9C-101B-9397-08002B2CF9AE}" pid="18" name="_AuthorEmail">
    <vt:lpwstr>JAMES.NOLAN@DWP.GSI.GOV.UK</vt:lpwstr>
  </property>
  <property fmtid="{D5CDD505-2E9C-101B-9397-08002B2CF9AE}" pid="19" name="_AuthorEmailDisplayName">
    <vt:lpwstr>Nolan James DWP HR STRATEGY</vt:lpwstr>
  </property>
  <property fmtid="{D5CDD505-2E9C-101B-9397-08002B2CF9AE}" pid="20" name="_ReviewingToolsShownOnce">
    <vt:lpwstr/>
  </property>
</Properties>
</file>