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8"/>
  </bookViews>
  <sheets>
    <sheet name="1998" sheetId="1" r:id="rId1"/>
    <sheet name="2003" sheetId="2" r:id="rId2"/>
    <sheet name="2004" sheetId="3" r:id="rId3"/>
    <sheet name="2005" sheetId="4" r:id="rId4"/>
    <sheet name="2006" sheetId="5" r:id="rId5"/>
    <sheet name="2007" sheetId="6" r:id="rId6"/>
    <sheet name="2007_NACE_Rev_2" sheetId="7" r:id="rId7"/>
    <sheet name="2008" sheetId="8" r:id="rId8"/>
    <sheet name="2009" sheetId="9" r:id="rId9"/>
  </sheets>
  <definedNames>
    <definedName name="1998">'1998'!$A$1:$E$33</definedName>
    <definedName name="2003">'2003'!$A$1:$E$34</definedName>
    <definedName name="2004">'2004'!$A$1:$I$34</definedName>
    <definedName name="2005">'2005'!$A$1:$E$34</definedName>
    <definedName name="2006">'2006'!$A$1:$E$34</definedName>
    <definedName name="2007">'2007'!$A$1:$E$34</definedName>
    <definedName name="2007_NACE_Rev_2">'2007_NACE_Rev_2'!$A$1:$E$46</definedName>
    <definedName name="2008_NACE_Rev_2">'2008'!$A$1:$E$47</definedName>
    <definedName name="2009_NACE_Rev_2">'2009'!$A$1:$E$47</definedName>
  </definedNames>
  <calcPr fullCalcOnLoad="1"/>
</workbook>
</file>

<file path=xl/sharedStrings.xml><?xml version="1.0" encoding="utf-8"?>
<sst xmlns="http://schemas.openxmlformats.org/spreadsheetml/2006/main" count="1724" uniqueCount="135">
  <si>
    <t>AB</t>
  </si>
  <si>
    <t>A. -25 MEURO</t>
  </si>
  <si>
    <t>B. 25-500 MEURO</t>
  </si>
  <si>
    <t>C. 500 MEURO-</t>
  </si>
  <si>
    <t>A</t>
  </si>
  <si>
    <t>C</t>
  </si>
  <si>
    <t>D</t>
  </si>
  <si>
    <t>E</t>
  </si>
  <si>
    <t>F</t>
  </si>
  <si>
    <t>G</t>
  </si>
  <si>
    <t>H</t>
  </si>
  <si>
    <t>I</t>
  </si>
  <si>
    <t>K</t>
  </si>
  <si>
    <t>M</t>
  </si>
  <si>
    <t>N</t>
  </si>
  <si>
    <t>O</t>
  </si>
  <si>
    <t>B</t>
  </si>
  <si>
    <t>J</t>
  </si>
  <si>
    <t>L</t>
  </si>
  <si>
    <t>P</t>
  </si>
  <si>
    <t>Q</t>
  </si>
  <si>
    <t>R</t>
  </si>
  <si>
    <t>S</t>
  </si>
  <si>
    <t>NACE</t>
  </si>
  <si>
    <t>Size class</t>
  </si>
  <si>
    <t>Number of enterprises</t>
  </si>
  <si>
    <t>Number of employees</t>
  </si>
  <si>
    <t>Turnover (1000 EURO)</t>
  </si>
  <si>
    <t>..</t>
  </si>
  <si>
    <t>N/O</t>
  </si>
  <si>
    <t>D/E</t>
  </si>
  <si>
    <t>M/N</t>
  </si>
  <si>
    <t>Turnover categories (€)</t>
  </si>
  <si>
    <t>25m to less than 500m</t>
  </si>
  <si>
    <t>500m or more</t>
  </si>
  <si>
    <t>Number</t>
  </si>
  <si>
    <t>Employment</t>
  </si>
  <si>
    <t xml:space="preserve">C            </t>
  </si>
  <si>
    <t>Mining and quarrying</t>
  </si>
  <si>
    <t xml:space="preserve">D            </t>
  </si>
  <si>
    <t>Manufacturing</t>
  </si>
  <si>
    <t xml:space="preserve">E            </t>
  </si>
  <si>
    <t>Electricity, gas and water supply</t>
  </si>
  <si>
    <t xml:space="preserve">F            </t>
  </si>
  <si>
    <t>Construction</t>
  </si>
  <si>
    <t xml:space="preserve">G            </t>
  </si>
  <si>
    <t>Wholesale and retail trade; repair of motor vehicles, motorcycles and personal and household goods</t>
  </si>
  <si>
    <t xml:space="preserve">H            </t>
  </si>
  <si>
    <t>Hotels and restaurants</t>
  </si>
  <si>
    <t xml:space="preserve">I            </t>
  </si>
  <si>
    <t>Transport, storage and communications</t>
  </si>
  <si>
    <t xml:space="preserve">J            </t>
  </si>
  <si>
    <t>Financial intermediation</t>
  </si>
  <si>
    <t xml:space="preserve">K            </t>
  </si>
  <si>
    <t>Real estate, renting and business activities</t>
  </si>
  <si>
    <t xml:space="preserve">M            </t>
  </si>
  <si>
    <t>Education</t>
  </si>
  <si>
    <t xml:space="preserve">N            </t>
  </si>
  <si>
    <t>Health and social work</t>
  </si>
  <si>
    <t xml:space="preserve">O            </t>
  </si>
  <si>
    <t>Other community, social and personal service activities</t>
  </si>
  <si>
    <t>%</t>
  </si>
  <si>
    <t>Agriculture, Forestry</t>
  </si>
  <si>
    <t>TOTAL</t>
  </si>
  <si>
    <t>Total</t>
  </si>
  <si>
    <t>Mining and Quarrying</t>
  </si>
  <si>
    <t>Electricity, gas, steam and air conditioning supply</t>
  </si>
  <si>
    <t>Wholesale and retail trade; repair of motor vehicles and motorcycles</t>
  </si>
  <si>
    <t>Transport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</si>
  <si>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</si>
  <si>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</si>
  <si>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</si>
  <si>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</si>
  <si>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</si>
  <si>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</si>
  <si>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</si>
  <si>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Arts, entertainment and recreation</t>
  </si>
  <si>
    <t>Other service activities</t>
  </si>
  <si>
    <t>All</t>
  </si>
  <si>
    <t>Water supply; sewerage, waste management and remediation activities</t>
  </si>
  <si>
    <t>Businesses in 1998</t>
  </si>
  <si>
    <t xml:space="preserve">Table T1 </t>
  </si>
  <si>
    <t>NACE Rev 2</t>
  </si>
  <si>
    <t>Businesses in 2009 (NACE Rev 2)</t>
  </si>
  <si>
    <t>less than 25m</t>
  </si>
  <si>
    <t>Turnover</t>
  </si>
  <si>
    <t>Businesses in 2003</t>
  </si>
  <si>
    <t>Businesses in 2004</t>
  </si>
  <si>
    <t>Businesses in 2005</t>
  </si>
  <si>
    <t>Businesses in 2006</t>
  </si>
  <si>
    <t>Businesses in 2007</t>
  </si>
  <si>
    <t>Businesses in 2007 (NACE Rev 2)</t>
  </si>
  <si>
    <t>Businesses in 2008 (NACE Rev 2)</t>
  </si>
  <si>
    <r>
      <t xml:space="preserve">less than 25m </t>
    </r>
    <r>
      <rPr>
        <vertAlign val="superscript"/>
        <sz val="10"/>
        <rFont val="Arial"/>
        <family val="2"/>
      </rPr>
      <t>3)</t>
    </r>
  </si>
  <si>
    <r>
      <t xml:space="preserve">Turnover </t>
    </r>
    <r>
      <rPr>
        <vertAlign val="superscript"/>
        <sz val="10"/>
        <rFont val="Arial"/>
        <family val="2"/>
      </rPr>
      <t>4)</t>
    </r>
  </si>
  <si>
    <r>
      <t xml:space="preserve">less than 25m </t>
    </r>
    <r>
      <rPr>
        <vertAlign val="superscript"/>
        <sz val="10"/>
        <rFont val="MetaNormalLF-Roman"/>
        <family val="2"/>
      </rPr>
      <t>3)</t>
    </r>
  </si>
  <si>
    <t>Note: Swedisk Kronor converted into Euros at rate of 10:1.</t>
  </si>
  <si>
    <t>NACE Rev 1.1</t>
  </si>
  <si>
    <r>
      <t xml:space="preserve">Businesses </t>
    </r>
    <r>
      <rPr>
        <sz val="9"/>
        <rFont val="MetaNormalLF-Roman"/>
        <family val="2"/>
      </rPr>
      <t>in 2009</t>
    </r>
  </si>
  <si>
    <r>
      <t>Businesses</t>
    </r>
    <r>
      <rPr>
        <sz val="9"/>
        <rFont val="MetaNormalLF-Roman"/>
        <family val="2"/>
      </rPr>
      <t xml:space="preserve"> in 2006</t>
    </r>
  </si>
  <si>
    <t xml:space="preserve">less than 25m </t>
  </si>
  <si>
    <t>Businesses by NACE and Turnover Category in 1998</t>
  </si>
  <si>
    <t>Businesses by NACE and Turnover Category in 2003</t>
  </si>
  <si>
    <t>Businesses by NACE and Turnover Category in 2009</t>
  </si>
  <si>
    <t>Businesses by NACE and Turnover Category in 2009 - column %</t>
  </si>
  <si>
    <t>Businesses by NACE and Turnover Category in 2009 -  Quotients</t>
  </si>
  <si>
    <t>Businesses by NACE and Turnover Category in 2008</t>
  </si>
  <si>
    <t>Businesses by NACE and Turnover Category in 2007 -  Quotients</t>
  </si>
  <si>
    <t>Businesses by NACE and Turnover Category in 2007 - column %</t>
  </si>
  <si>
    <t>Businesses by NACE and Turnover Category in 2007</t>
  </si>
  <si>
    <t>Businesses by NACE and Turnover Category in 2008 -  Quotients</t>
  </si>
  <si>
    <t>Businesses by NACE and Turnover Category in 2008 - column %</t>
  </si>
  <si>
    <t>Businesses by NACE and Turnover Category in 2006</t>
  </si>
  <si>
    <t>Businesses by NACE and Turnover Category in 2005</t>
  </si>
  <si>
    <t>Businesses by NACE and Turnover Category in 2004</t>
  </si>
  <si>
    <t>THIS TABLE SUMS ALL AVAILABLE STATISTICS</t>
  </si>
  <si>
    <t>THIS TABLE ONLY SUMS STATISTICS WHERE THEY ARE AVAILABLE FOR ALL THREE TURNOVER CATEGORIES</t>
  </si>
  <si>
    <t>Table T1</t>
  </si>
  <si>
    <t>Table T2</t>
  </si>
  <si>
    <t>Table T3</t>
  </si>
  <si>
    <t xml:space="preserve">*) Enterprises in health and social work activities (category N) are combined with enterprises in Other community, social and personal service activities (category O). </t>
  </si>
  <si>
    <t>*) Enterprises in mining and quarrying (category O) or in real estate, renting and business activities (category K) are not reported.</t>
  </si>
  <si>
    <t>NOTE FOR STATISTICS ON ENTERPRISES WITH TURNOVER OF 500M EUROS OR MORE</t>
  </si>
  <si>
    <t>*) Enterprises in mining and quarrying (category B) are not reported</t>
  </si>
  <si>
    <t>*) Enterprises in Water supply; sewerage, waste management and remediation activities (category E) are combined with enterprises in Electricity, gas, steam and air conditioning supply (category D)</t>
  </si>
  <si>
    <t>*) Enterprises in Professional, scientific and technical activities (category M) are combined with enterprises in Administrative and support service activities (category N)</t>
  </si>
  <si>
    <t>*) Enterprises in Human health and social work activities (category Q) are combined with enterprises in Education (category P)</t>
  </si>
  <si>
    <t>*) Enterprises in Arts, entertainment and recreation (category R) are combined with enterprises in Other service activities (category S).</t>
  </si>
  <si>
    <t>r</t>
  </si>
  <si>
    <t>Note: Swedish Kronor converted into Euros at rate of 10:1.</t>
  </si>
  <si>
    <t>Emp</t>
  </si>
  <si>
    <t>Production, excl manufacturing</t>
  </si>
  <si>
    <t>Services</t>
  </si>
  <si>
    <t>% emp</t>
  </si>
  <si>
    <t>T/E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</si>
</sst>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0"/>
    <numFmt numFmtId="177" formatCode="0.0000"/>
    <numFmt numFmtId="178" formatCode="0.000"/>
    <numFmt numFmtId="179" formatCode="0.0"/>
  </numFmts>
  <fonts count="37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MetaNormalLF-Roman"/>
      <family val="2"/>
    </font>
    <font>
      <sz val="9"/>
      <name val="MetaNormalLF-Roman"/>
      <family val="2"/>
    </font>
    <font>
      <sz val="10"/>
      <name val="MetaNormalLF-Roman"/>
      <family val="2"/>
    </font>
    <font>
      <sz val="10"/>
      <name val="MetaNormalLF-Roman"/>
      <family val="2"/>
    </font>
    <font>
      <b/>
      <sz val="10"/>
      <name val="Arial"/>
      <family val="2"/>
    </font>
    <font>
      <b/>
      <sz val="11"/>
      <name val="MetaNormalLF-Roman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MetaNormalLF-Roman"/>
      <family val="2"/>
    </font>
    <font>
      <b/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1" applyNumberFormat="0" applyFont="0" applyAlignment="0" applyProtection="0"/>
    <xf numFmtId="0" fontId="10" fillId="17" borderId="2" applyNumberFormat="0" applyAlignment="0" applyProtection="0"/>
    <xf numFmtId="0" fontId="11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22" borderId="3" applyNumberFormat="0" applyAlignment="0" applyProtection="0"/>
    <xf numFmtId="0" fontId="16" fillId="0" borderId="4" applyNumberFormat="0" applyFill="0" applyAlignment="0" applyProtection="0"/>
    <xf numFmtId="0" fontId="17" fillId="2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49" fontId="25" fillId="0" borderId="11" xfId="0" applyFont="1" applyFill="1" applyBorder="1" applyAlignment="1">
      <alignment horizontal="centerContinuous" vertical="center" wrapText="1"/>
    </xf>
    <xf numFmtId="49" fontId="25" fillId="0" borderId="12" xfId="0" applyFont="1" applyFill="1" applyBorder="1" applyAlignment="1">
      <alignment horizontal="centerContinuous" vertical="center" wrapText="1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6" fillId="0" borderId="11" xfId="0" applyFont="1" applyBorder="1" applyAlignment="1">
      <alignment horizontal="centerContinuous" wrapText="1"/>
    </xf>
    <xf numFmtId="0" fontId="26" fillId="0" borderId="12" xfId="0" applyFont="1" applyBorder="1" applyAlignment="1">
      <alignment horizontal="centerContinuous" wrapText="1"/>
    </xf>
    <xf numFmtId="49" fontId="25" fillId="0" borderId="14" xfId="0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vertical="top" wrapText="1"/>
    </xf>
    <xf numFmtId="0" fontId="27" fillId="0" borderId="15" xfId="0" applyFont="1" applyBorder="1" applyAlignment="1">
      <alignment vertical="top" wrapText="1"/>
    </xf>
    <xf numFmtId="3" fontId="25" fillId="0" borderId="16" xfId="0" applyNumberFormat="1" applyFont="1" applyFill="1" applyBorder="1" applyAlignment="1">
      <alignment horizontal="right" vertical="center" wrapText="1"/>
    </xf>
    <xf numFmtId="3" fontId="25" fillId="0" borderId="17" xfId="0" applyNumberFormat="1" applyFont="1" applyFill="1" applyBorder="1" applyAlignment="1">
      <alignment horizontal="right" vertical="center" wrapText="1"/>
    </xf>
    <xf numFmtId="3" fontId="25" fillId="0" borderId="18" xfId="0" applyNumberFormat="1" applyFont="1" applyFill="1" applyBorder="1" applyAlignment="1">
      <alignment horizontal="right" vertical="center" wrapText="1"/>
    </xf>
    <xf numFmtId="3" fontId="25" fillId="0" borderId="19" xfId="0" applyNumberFormat="1" applyFont="1" applyFill="1" applyBorder="1" applyAlignment="1">
      <alignment horizontal="right" vertical="center" wrapText="1"/>
    </xf>
    <xf numFmtId="3" fontId="25" fillId="0" borderId="20" xfId="0" applyNumberFormat="1" applyFont="1" applyFill="1" applyBorder="1" applyAlignment="1">
      <alignment horizontal="right" vertical="center" wrapText="1"/>
    </xf>
    <xf numFmtId="3" fontId="25" fillId="0" borderId="21" xfId="0" applyNumberFormat="1" applyFont="1" applyFill="1" applyBorder="1" applyAlignment="1">
      <alignment horizontal="right" vertical="center" wrapText="1"/>
    </xf>
    <xf numFmtId="3" fontId="25" fillId="0" borderId="22" xfId="0" applyNumberFormat="1" applyFont="1" applyFill="1" applyBorder="1" applyAlignment="1">
      <alignment horizontal="right" vertical="center" wrapText="1"/>
    </xf>
    <xf numFmtId="3" fontId="25" fillId="0" borderId="23" xfId="0" applyNumberFormat="1" applyFont="1" applyFill="1" applyBorder="1" applyAlignment="1">
      <alignment horizontal="right" vertical="center" wrapText="1"/>
    </xf>
    <xf numFmtId="49" fontId="28" fillId="0" borderId="24" xfId="0" applyFont="1" applyFill="1" applyBorder="1" applyAlignment="1">
      <alignment horizontal="left" vertical="center" wrapText="1"/>
    </xf>
    <xf numFmtId="3" fontId="25" fillId="0" borderId="25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right" vertical="center" wrapText="1"/>
    </xf>
    <xf numFmtId="3" fontId="25" fillId="0" borderId="15" xfId="0" applyNumberFormat="1" applyFont="1" applyFill="1" applyBorder="1" applyAlignment="1">
      <alignment horizontal="right" vertical="center" wrapText="1"/>
    </xf>
    <xf numFmtId="0" fontId="28" fillId="0" borderId="15" xfId="0" applyFont="1" applyFill="1" applyBorder="1" applyAlignment="1">
      <alignment horizontal="left" vertical="top" wrapText="1"/>
    </xf>
    <xf numFmtId="3" fontId="25" fillId="0" borderId="26" xfId="0" applyNumberFormat="1" applyFont="1" applyFill="1" applyBorder="1" applyAlignment="1">
      <alignment horizontal="right" vertical="center" wrapText="1"/>
    </xf>
    <xf numFmtId="49" fontId="28" fillId="0" borderId="27" xfId="0" applyFont="1" applyFill="1" applyBorder="1" applyAlignment="1">
      <alignment horizontal="center" vertical="center" wrapText="1"/>
    </xf>
    <xf numFmtId="3" fontId="25" fillId="0" borderId="27" xfId="0" applyNumberFormat="1" applyFont="1" applyFill="1" applyBorder="1" applyAlignment="1">
      <alignment horizontal="right" vertical="center" wrapText="1"/>
    </xf>
    <xf numFmtId="172" fontId="25" fillId="0" borderId="27" xfId="0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25" fillId="0" borderId="0" xfId="0" applyFont="1" applyFill="1" applyBorder="1" applyAlignment="1">
      <alignment horizontal="left" vertical="justify" wrapText="1"/>
    </xf>
    <xf numFmtId="0" fontId="25" fillId="0" borderId="15" xfId="0" applyFont="1" applyFill="1" applyBorder="1" applyAlignment="1">
      <alignment horizontal="left" vertical="justify" wrapText="1"/>
    </xf>
    <xf numFmtId="0" fontId="26" fillId="0" borderId="0" xfId="0" applyFont="1" applyBorder="1" applyAlignment="1">
      <alignment horizontal="left" vertical="justify"/>
    </xf>
    <xf numFmtId="0" fontId="26" fillId="0" borderId="26" xfId="0" applyFont="1" applyBorder="1" applyAlignment="1">
      <alignment vertical="justify"/>
    </xf>
    <xf numFmtId="0" fontId="25" fillId="0" borderId="28" xfId="0" applyFont="1" applyFill="1" applyBorder="1" applyAlignment="1">
      <alignment horizontal="right" vertical="justify" wrapText="1"/>
    </xf>
    <xf numFmtId="0" fontId="26" fillId="0" borderId="27" xfId="0" applyFont="1" applyBorder="1" applyAlignment="1">
      <alignment vertical="justify"/>
    </xf>
    <xf numFmtId="0" fontId="25" fillId="0" borderId="27" xfId="0" applyFont="1" applyFill="1" applyBorder="1" applyAlignment="1">
      <alignment horizontal="right" vertical="justify"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9" fontId="29" fillId="0" borderId="29" xfId="0" applyNumberFormat="1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49" fontId="29" fillId="0" borderId="12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172" fontId="0" fillId="0" borderId="30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0" fontId="31" fillId="0" borderId="12" xfId="0" applyFont="1" applyBorder="1" applyAlignment="1">
      <alignment horizontal="centerContinuous"/>
    </xf>
    <xf numFmtId="0" fontId="31" fillId="0" borderId="13" xfId="0" applyFont="1" applyBorder="1" applyAlignment="1">
      <alignment horizontal="centerContinuous"/>
    </xf>
    <xf numFmtId="0" fontId="31" fillId="0" borderId="0" xfId="0" applyNumberFormat="1" applyFont="1" applyAlignment="1">
      <alignment vertical="top" wrapText="1"/>
    </xf>
    <xf numFmtId="0" fontId="31" fillId="0" borderId="15" xfId="0" applyFont="1" applyBorder="1" applyAlignment="1">
      <alignment vertical="top" wrapText="1"/>
    </xf>
    <xf numFmtId="0" fontId="31" fillId="0" borderId="0" xfId="0" applyFont="1" applyAlignment="1">
      <alignment/>
    </xf>
    <xf numFmtId="0" fontId="31" fillId="0" borderId="18" xfId="0" applyFont="1" applyBorder="1" applyAlignment="1">
      <alignment/>
    </xf>
    <xf numFmtId="0" fontId="31" fillId="0" borderId="0" xfId="0" applyFont="1" applyBorder="1" applyAlignment="1">
      <alignment vertical="top" wrapText="1"/>
    </xf>
    <xf numFmtId="3" fontId="31" fillId="0" borderId="0" xfId="0" applyNumberFormat="1" applyFont="1" applyAlignment="1">
      <alignment/>
    </xf>
    <xf numFmtId="3" fontId="31" fillId="0" borderId="15" xfId="0" applyNumberFormat="1" applyFont="1" applyBorder="1" applyAlignment="1">
      <alignment/>
    </xf>
    <xf numFmtId="49" fontId="32" fillId="0" borderId="24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top" wrapText="1"/>
    </xf>
    <xf numFmtId="49" fontId="32" fillId="0" borderId="27" xfId="0" applyFont="1" applyFill="1" applyBorder="1" applyAlignment="1">
      <alignment horizontal="center" vertical="center" wrapText="1"/>
    </xf>
    <xf numFmtId="49" fontId="29" fillId="0" borderId="29" xfId="0" applyNumberFormat="1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49" fontId="29" fillId="0" borderId="12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0" fontId="31" fillId="0" borderId="15" xfId="0" applyFont="1" applyFill="1" applyBorder="1" applyAlignment="1">
      <alignment/>
    </xf>
    <xf numFmtId="3" fontId="31" fillId="0" borderId="15" xfId="0" applyNumberFormat="1" applyFont="1" applyFill="1" applyBorder="1" applyAlignment="1">
      <alignment/>
    </xf>
    <xf numFmtId="49" fontId="31" fillId="0" borderId="0" xfId="0" applyNumberFormat="1" applyFont="1" applyFill="1" applyBorder="1" applyAlignment="1">
      <alignment/>
    </xf>
    <xf numFmtId="49" fontId="31" fillId="0" borderId="30" xfId="0" applyNumberFormat="1" applyFont="1" applyFill="1" applyBorder="1" applyAlignment="1">
      <alignment/>
    </xf>
    <xf numFmtId="3" fontId="31" fillId="0" borderId="30" xfId="0" applyNumberFormat="1" applyFont="1" applyFill="1" applyBorder="1" applyAlignment="1">
      <alignment/>
    </xf>
    <xf numFmtId="172" fontId="31" fillId="0" borderId="30" xfId="0" applyNumberFormat="1" applyFont="1" applyFill="1" applyBorder="1" applyAlignment="1">
      <alignment/>
    </xf>
    <xf numFmtId="172" fontId="31" fillId="0" borderId="28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49" fontId="32" fillId="0" borderId="11" xfId="0" applyFont="1" applyFill="1" applyBorder="1" applyAlignment="1">
      <alignment horizontal="centerContinuous" vertical="center" wrapText="1"/>
    </xf>
    <xf numFmtId="49" fontId="32" fillId="0" borderId="12" xfId="0" applyFont="1" applyFill="1" applyBorder="1" applyAlignment="1">
      <alignment horizontal="centerContinuous" vertical="center" wrapText="1"/>
    </xf>
    <xf numFmtId="0" fontId="31" fillId="0" borderId="11" xfId="0" applyFont="1" applyBorder="1" applyAlignment="1">
      <alignment horizontal="centerContinuous" wrapText="1"/>
    </xf>
    <xf numFmtId="0" fontId="31" fillId="0" borderId="12" xfId="0" applyFont="1" applyBorder="1" applyAlignment="1">
      <alignment horizontal="centerContinuous" wrapText="1"/>
    </xf>
    <xf numFmtId="49" fontId="32" fillId="0" borderId="14" xfId="0" applyFont="1" applyFill="1" applyBorder="1" applyAlignment="1">
      <alignment horizontal="center" vertical="center" wrapText="1"/>
    </xf>
    <xf numFmtId="3" fontId="32" fillId="0" borderId="16" xfId="0" applyNumberFormat="1" applyFont="1" applyFill="1" applyBorder="1" applyAlignment="1">
      <alignment horizontal="right" vertical="center" wrapText="1"/>
    </xf>
    <xf numFmtId="3" fontId="32" fillId="0" borderId="17" xfId="0" applyNumberFormat="1" applyFont="1" applyFill="1" applyBorder="1" applyAlignment="1">
      <alignment horizontal="right" vertical="center" wrapText="1"/>
    </xf>
    <xf numFmtId="3" fontId="32" fillId="0" borderId="18" xfId="0" applyNumberFormat="1" applyFont="1" applyFill="1" applyBorder="1" applyAlignment="1">
      <alignment horizontal="right" vertical="center" wrapText="1"/>
    </xf>
    <xf numFmtId="3" fontId="32" fillId="0" borderId="19" xfId="0" applyNumberFormat="1" applyFont="1" applyFill="1" applyBorder="1" applyAlignment="1">
      <alignment horizontal="right" vertical="center" wrapText="1"/>
    </xf>
    <xf numFmtId="3" fontId="32" fillId="0" borderId="20" xfId="0" applyNumberFormat="1" applyFont="1" applyFill="1" applyBorder="1" applyAlignment="1">
      <alignment horizontal="right" vertical="center" wrapText="1"/>
    </xf>
    <xf numFmtId="3" fontId="32" fillId="0" borderId="21" xfId="0" applyNumberFormat="1" applyFont="1" applyFill="1" applyBorder="1" applyAlignment="1">
      <alignment horizontal="right" vertical="center" wrapText="1"/>
    </xf>
    <xf numFmtId="3" fontId="32" fillId="0" borderId="22" xfId="0" applyNumberFormat="1" applyFont="1" applyFill="1" applyBorder="1" applyAlignment="1">
      <alignment horizontal="right" vertical="center" wrapText="1"/>
    </xf>
    <xf numFmtId="3" fontId="32" fillId="0" borderId="23" xfId="0" applyNumberFormat="1" applyFont="1" applyFill="1" applyBorder="1" applyAlignment="1">
      <alignment horizontal="right" vertical="center" wrapText="1"/>
    </xf>
    <xf numFmtId="3" fontId="32" fillId="0" borderId="25" xfId="0" applyNumberFormat="1" applyFont="1" applyFill="1" applyBorder="1" applyAlignment="1">
      <alignment horizontal="right" vertical="center" wrapText="1"/>
    </xf>
    <xf numFmtId="3" fontId="32" fillId="0" borderId="0" xfId="0" applyNumberFormat="1" applyFont="1" applyFill="1" applyBorder="1" applyAlignment="1">
      <alignment horizontal="right" vertical="center" wrapText="1"/>
    </xf>
    <xf numFmtId="3" fontId="32" fillId="0" borderId="15" xfId="0" applyNumberFormat="1" applyFont="1" applyFill="1" applyBorder="1" applyAlignment="1">
      <alignment horizontal="right" vertical="center" wrapText="1"/>
    </xf>
    <xf numFmtId="3" fontId="32" fillId="0" borderId="32" xfId="0" applyNumberFormat="1" applyFont="1" applyFill="1" applyBorder="1" applyAlignment="1">
      <alignment horizontal="right" vertical="center" wrapText="1"/>
    </xf>
    <xf numFmtId="3" fontId="32" fillId="0" borderId="26" xfId="0" applyNumberFormat="1" applyFont="1" applyFill="1" applyBorder="1" applyAlignment="1">
      <alignment horizontal="right" vertical="center" wrapText="1"/>
    </xf>
    <xf numFmtId="3" fontId="32" fillId="0" borderId="33" xfId="0" applyNumberFormat="1" applyFont="1" applyFill="1" applyBorder="1" applyAlignment="1">
      <alignment horizontal="right" vertical="center" wrapText="1"/>
    </xf>
    <xf numFmtId="3" fontId="32" fillId="0" borderId="27" xfId="0" applyNumberFormat="1" applyFont="1" applyFill="1" applyBorder="1" applyAlignment="1">
      <alignment horizontal="right" vertical="center" wrapText="1"/>
    </xf>
    <xf numFmtId="172" fontId="32" fillId="0" borderId="27" xfId="0" applyNumberFormat="1" applyFont="1" applyFill="1" applyBorder="1" applyAlignment="1">
      <alignment horizontal="right" vertical="center" wrapText="1"/>
    </xf>
    <xf numFmtId="172" fontId="32" fillId="0" borderId="34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/>
    </xf>
    <xf numFmtId="0" fontId="34" fillId="0" borderId="0" xfId="0" applyFont="1" applyAlignment="1">
      <alignment/>
    </xf>
    <xf numFmtId="3" fontId="31" fillId="0" borderId="0" xfId="0" applyNumberFormat="1" applyFont="1" applyBorder="1" applyAlignment="1">
      <alignment/>
    </xf>
    <xf numFmtId="49" fontId="28" fillId="0" borderId="11" xfId="0" applyFont="1" applyFill="1" applyBorder="1" applyAlignment="1">
      <alignment horizontal="centerContinuous" vertical="center" wrapText="1"/>
    </xf>
    <xf numFmtId="49" fontId="28" fillId="0" borderId="12" xfId="0" applyFont="1" applyFill="1" applyBorder="1" applyAlignment="1">
      <alignment horizontal="centerContinuous" vertical="center" wrapText="1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27" fillId="0" borderId="11" xfId="0" applyFont="1" applyBorder="1" applyAlignment="1">
      <alignment horizontal="centerContinuous" wrapText="1"/>
    </xf>
    <xf numFmtId="0" fontId="27" fillId="0" borderId="12" xfId="0" applyFont="1" applyBorder="1" applyAlignment="1">
      <alignment horizontal="centerContinuous" wrapText="1"/>
    </xf>
    <xf numFmtId="49" fontId="28" fillId="0" borderId="14" xfId="0" applyFont="1" applyFill="1" applyBorder="1" applyAlignment="1">
      <alignment horizontal="center" vertical="center" wrapText="1"/>
    </xf>
    <xf numFmtId="3" fontId="28" fillId="0" borderId="16" xfId="0" applyNumberFormat="1" applyFont="1" applyFill="1" applyBorder="1" applyAlignment="1">
      <alignment horizontal="right" vertical="center" wrapText="1"/>
    </xf>
    <xf numFmtId="3" fontId="28" fillId="0" borderId="17" xfId="0" applyNumberFormat="1" applyFont="1" applyFill="1" applyBorder="1" applyAlignment="1">
      <alignment horizontal="right" vertical="center" wrapText="1"/>
    </xf>
    <xf numFmtId="3" fontId="28" fillId="0" borderId="18" xfId="0" applyNumberFormat="1" applyFont="1" applyFill="1" applyBorder="1" applyAlignment="1">
      <alignment horizontal="right" vertical="center" wrapText="1"/>
    </xf>
    <xf numFmtId="3" fontId="28" fillId="0" borderId="19" xfId="0" applyNumberFormat="1" applyFont="1" applyFill="1" applyBorder="1" applyAlignment="1">
      <alignment horizontal="right" vertical="center" wrapText="1"/>
    </xf>
    <xf numFmtId="3" fontId="28" fillId="0" borderId="20" xfId="0" applyNumberFormat="1" applyFont="1" applyFill="1" applyBorder="1" applyAlignment="1">
      <alignment horizontal="right" vertical="center" wrapText="1"/>
    </xf>
    <xf numFmtId="3" fontId="28" fillId="0" borderId="21" xfId="0" applyNumberFormat="1" applyFont="1" applyFill="1" applyBorder="1" applyAlignment="1">
      <alignment horizontal="right" vertical="center" wrapText="1"/>
    </xf>
    <xf numFmtId="3" fontId="28" fillId="0" borderId="22" xfId="0" applyNumberFormat="1" applyFont="1" applyFill="1" applyBorder="1" applyAlignment="1">
      <alignment horizontal="right" vertical="center" wrapText="1"/>
    </xf>
    <xf numFmtId="3" fontId="28" fillId="0" borderId="2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3" fontId="28" fillId="0" borderId="25" xfId="0" applyNumberFormat="1" applyFont="1" applyFill="1" applyBorder="1" applyAlignment="1">
      <alignment horizontal="right" vertical="center" wrapText="1"/>
    </xf>
    <xf numFmtId="3" fontId="28" fillId="0" borderId="0" xfId="0" applyNumberFormat="1" applyFont="1" applyFill="1" applyBorder="1" applyAlignment="1">
      <alignment horizontal="right" vertical="center" wrapText="1"/>
    </xf>
    <xf numFmtId="3" fontId="28" fillId="0" borderId="15" xfId="0" applyNumberFormat="1" applyFont="1" applyFill="1" applyBorder="1" applyAlignment="1">
      <alignment horizontal="right" vertical="center" wrapText="1"/>
    </xf>
    <xf numFmtId="3" fontId="28" fillId="0" borderId="32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3" fontId="28" fillId="0" borderId="26" xfId="0" applyNumberFormat="1" applyFont="1" applyFill="1" applyBorder="1" applyAlignment="1">
      <alignment horizontal="right" vertical="center" wrapText="1"/>
    </xf>
    <xf numFmtId="3" fontId="28" fillId="0" borderId="33" xfId="0" applyNumberFormat="1" applyFont="1" applyFill="1" applyBorder="1" applyAlignment="1">
      <alignment horizontal="right" vertical="center" wrapText="1"/>
    </xf>
    <xf numFmtId="3" fontId="28" fillId="0" borderId="27" xfId="0" applyNumberFormat="1" applyFont="1" applyFill="1" applyBorder="1" applyAlignment="1">
      <alignment horizontal="right" vertical="center" wrapText="1"/>
    </xf>
    <xf numFmtId="172" fontId="28" fillId="0" borderId="27" xfId="0" applyNumberFormat="1" applyFont="1" applyFill="1" applyBorder="1" applyAlignment="1">
      <alignment horizontal="right" vertical="center" wrapText="1"/>
    </xf>
    <xf numFmtId="172" fontId="28" fillId="0" borderId="34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/>
    </xf>
    <xf numFmtId="3" fontId="0" fillId="0" borderId="15" xfId="0" applyNumberFormat="1" applyBorder="1" applyAlignment="1">
      <alignment/>
    </xf>
    <xf numFmtId="3" fontId="25" fillId="0" borderId="32" xfId="0" applyNumberFormat="1" applyFont="1" applyFill="1" applyBorder="1" applyAlignment="1">
      <alignment horizontal="right" vertical="center" wrapText="1"/>
    </xf>
    <xf numFmtId="3" fontId="25" fillId="0" borderId="33" xfId="0" applyNumberFormat="1" applyFont="1" applyFill="1" applyBorder="1" applyAlignment="1">
      <alignment horizontal="right" vertical="center" wrapText="1"/>
    </xf>
    <xf numFmtId="172" fontId="25" fillId="0" borderId="34" xfId="0" applyNumberFormat="1" applyFont="1" applyFill="1" applyBorder="1" applyAlignment="1">
      <alignment horizontal="right" vertical="center" wrapText="1"/>
    </xf>
    <xf numFmtId="0" fontId="29" fillId="0" borderId="31" xfId="0" applyFont="1" applyFill="1" applyBorder="1" applyAlignment="1">
      <alignment horizontal="center"/>
    </xf>
    <xf numFmtId="49" fontId="29" fillId="0" borderId="13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172" fontId="0" fillId="0" borderId="15" xfId="0" applyNumberFormat="1" applyFill="1" applyBorder="1" applyAlignment="1">
      <alignment/>
    </xf>
    <xf numFmtId="172" fontId="0" fillId="0" borderId="28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49" fontId="28" fillId="0" borderId="0" xfId="0" applyNumberFormat="1" applyFont="1" applyFill="1" applyBorder="1" applyAlignment="1">
      <alignment horizontal="left" vertical="center" wrapText="1"/>
    </xf>
    <xf numFmtId="0" fontId="36" fillId="0" borderId="0" xfId="0" applyFont="1" applyAlignment="1">
      <alignment/>
    </xf>
    <xf numFmtId="179" fontId="7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172" fontId="7" fillId="0" borderId="0" xfId="0" applyNumberFormat="1" applyFont="1" applyAlignment="1">
      <alignment/>
    </xf>
    <xf numFmtId="49" fontId="32" fillId="0" borderId="14" xfId="0" applyFont="1" applyFill="1" applyBorder="1" applyAlignment="1">
      <alignment horizontal="center" vertical="center" wrapText="1"/>
    </xf>
    <xf numFmtId="49" fontId="32" fillId="0" borderId="35" xfId="0" applyFont="1" applyFill="1" applyBorder="1" applyAlignment="1">
      <alignment horizontal="center" vertical="center" wrapText="1"/>
    </xf>
    <xf numFmtId="49" fontId="32" fillId="0" borderId="28" xfId="0" applyFont="1" applyFill="1" applyBorder="1" applyAlignment="1">
      <alignment horizontal="center" vertical="center" wrapText="1"/>
    </xf>
    <xf numFmtId="49" fontId="32" fillId="0" borderId="16" xfId="0" applyFont="1" applyFill="1" applyBorder="1" applyAlignment="1">
      <alignment horizontal="center" vertical="center" wrapText="1"/>
    </xf>
    <xf numFmtId="49" fontId="32" fillId="0" borderId="18" xfId="0" applyFont="1" applyFill="1" applyBorder="1" applyAlignment="1">
      <alignment horizontal="center" vertical="center" wrapText="1"/>
    </xf>
    <xf numFmtId="49" fontId="32" fillId="0" borderId="25" xfId="0" applyFont="1" applyFill="1" applyBorder="1" applyAlignment="1">
      <alignment horizontal="center" vertical="center" wrapText="1"/>
    </xf>
    <xf numFmtId="49" fontId="32" fillId="0" borderId="15" xfId="0" applyFont="1" applyFill="1" applyBorder="1" applyAlignment="1">
      <alignment horizontal="center" vertical="center" wrapText="1"/>
    </xf>
    <xf numFmtId="49" fontId="32" fillId="0" borderId="36" xfId="0" applyFont="1" applyFill="1" applyBorder="1" applyAlignment="1">
      <alignment horizontal="center" vertical="center" wrapText="1"/>
    </xf>
    <xf numFmtId="49" fontId="32" fillId="0" borderId="37" xfId="0" applyFont="1" applyFill="1" applyBorder="1" applyAlignment="1">
      <alignment horizontal="center" vertical="center" wrapText="1"/>
    </xf>
    <xf numFmtId="49" fontId="32" fillId="0" borderId="16" xfId="0" applyNumberFormat="1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horizontal="center" vertical="center" wrapText="1"/>
    </xf>
    <xf numFmtId="49" fontId="32" fillId="0" borderId="18" xfId="0" applyNumberFormat="1" applyFont="1" applyFill="1" applyBorder="1" applyAlignment="1">
      <alignment horizontal="center" vertical="center" wrapText="1"/>
    </xf>
    <xf numFmtId="49" fontId="32" fillId="0" borderId="36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32" fillId="0" borderId="37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49" fontId="28" fillId="0" borderId="14" xfId="0" applyFont="1" applyFill="1" applyBorder="1" applyAlignment="1">
      <alignment horizontal="center" vertical="center" wrapText="1"/>
    </xf>
    <xf numFmtId="49" fontId="28" fillId="0" borderId="35" xfId="0" applyFont="1" applyFill="1" applyBorder="1" applyAlignment="1">
      <alignment horizontal="center" vertical="center" wrapText="1"/>
    </xf>
    <xf numFmtId="49" fontId="28" fillId="0" borderId="28" xfId="0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8" fillId="0" borderId="36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37" xfId="0" applyNumberFormat="1" applyFont="1" applyFill="1" applyBorder="1" applyAlignment="1">
      <alignment horizontal="center" vertical="center" wrapText="1"/>
    </xf>
    <xf numFmtId="49" fontId="28" fillId="0" borderId="16" xfId="0" applyFont="1" applyFill="1" applyBorder="1" applyAlignment="1">
      <alignment horizontal="center" vertical="center" wrapText="1"/>
    </xf>
    <xf numFmtId="49" fontId="28" fillId="0" borderId="18" xfId="0" applyFont="1" applyFill="1" applyBorder="1" applyAlignment="1">
      <alignment horizontal="center" vertical="center" wrapText="1"/>
    </xf>
    <xf numFmtId="49" fontId="28" fillId="0" borderId="25" xfId="0" applyFont="1" applyFill="1" applyBorder="1" applyAlignment="1">
      <alignment horizontal="center" vertical="center" wrapText="1"/>
    </xf>
    <xf numFmtId="49" fontId="28" fillId="0" borderId="15" xfId="0" applyFont="1" applyFill="1" applyBorder="1" applyAlignment="1">
      <alignment horizontal="center" vertical="center" wrapText="1"/>
    </xf>
    <xf numFmtId="49" fontId="28" fillId="0" borderId="36" xfId="0" applyFont="1" applyFill="1" applyBorder="1" applyAlignment="1">
      <alignment horizontal="center" vertical="center" wrapText="1"/>
    </xf>
    <xf numFmtId="49" fontId="28" fillId="0" borderId="3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9" fontId="29" fillId="0" borderId="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49" fontId="25" fillId="0" borderId="14" xfId="0" applyFont="1" applyFill="1" applyBorder="1" applyAlignment="1">
      <alignment horizontal="center" vertical="center" wrapText="1"/>
    </xf>
    <xf numFmtId="49" fontId="29" fillId="0" borderId="37" xfId="0" applyNumberFormat="1" applyFont="1" applyFill="1" applyBorder="1" applyAlignment="1">
      <alignment horizontal="center"/>
    </xf>
    <xf numFmtId="49" fontId="25" fillId="0" borderId="16" xfId="0" applyFont="1" applyFill="1" applyBorder="1" applyAlignment="1">
      <alignment horizontal="center" vertical="center" wrapText="1"/>
    </xf>
    <xf numFmtId="49" fontId="25" fillId="0" borderId="18" xfId="0" applyFont="1" applyFill="1" applyBorder="1" applyAlignment="1">
      <alignment horizontal="center" vertical="center" wrapText="1"/>
    </xf>
    <xf numFmtId="49" fontId="25" fillId="0" borderId="25" xfId="0" applyFont="1" applyFill="1" applyBorder="1" applyAlignment="1">
      <alignment horizontal="center" vertical="center" wrapText="1"/>
    </xf>
    <xf numFmtId="49" fontId="25" fillId="0" borderId="15" xfId="0" applyFont="1" applyFill="1" applyBorder="1" applyAlignment="1">
      <alignment horizontal="center" vertical="center" wrapText="1"/>
    </xf>
    <xf numFmtId="49" fontId="25" fillId="0" borderId="36" xfId="0" applyFont="1" applyFill="1" applyBorder="1" applyAlignment="1">
      <alignment horizontal="center" vertical="center" wrapText="1"/>
    </xf>
    <xf numFmtId="49" fontId="25" fillId="0" borderId="37" xfId="0" applyFont="1" applyFill="1" applyBorder="1" applyAlignment="1">
      <alignment horizontal="center" vertical="center" wrapText="1"/>
    </xf>
    <xf numFmtId="49" fontId="25" fillId="0" borderId="0" xfId="0" applyFont="1" applyFill="1" applyBorder="1" applyAlignment="1">
      <alignment horizontal="center" vertical="center" wrapText="1"/>
    </xf>
    <xf numFmtId="49" fontId="25" fillId="0" borderId="10" xfId="0" applyFont="1" applyFill="1" applyBorder="1" applyAlignment="1">
      <alignment horizontal="center" vertical="center" wrapText="1"/>
    </xf>
    <xf numFmtId="49" fontId="25" fillId="0" borderId="11" xfId="0" applyFont="1" applyFill="1" applyBorder="1" applyAlignment="1">
      <alignment horizontal="center" vertical="center" wrapText="1"/>
    </xf>
    <xf numFmtId="49" fontId="25" fillId="0" borderId="12" xfId="0" applyFont="1" applyFill="1" applyBorder="1" applyAlignment="1">
      <alignment horizontal="center" vertical="center" wrapText="1"/>
    </xf>
    <xf numFmtId="49" fontId="25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omma" xfId="36"/>
    <cellStyle name="Comma [0]" xfId="37"/>
    <cellStyle name="Currency" xfId="38"/>
    <cellStyle name="Currency [0]" xfId="39"/>
    <cellStyle name="Dålig" xfId="40"/>
    <cellStyle name="Färg1" xfId="41"/>
    <cellStyle name="Färg2" xfId="42"/>
    <cellStyle name="Färg3" xfId="43"/>
    <cellStyle name="Färg4" xfId="44"/>
    <cellStyle name="Färg5" xfId="45"/>
    <cellStyle name="Färg6" xfId="46"/>
    <cellStyle name="Followed Hyperlink" xfId="47"/>
    <cellStyle name="Förklarande text" xfId="48"/>
    <cellStyle name="Hyperlink" xfId="49"/>
    <cellStyle name="Indata" xfId="50"/>
    <cellStyle name="Kontrollcell" xfId="51"/>
    <cellStyle name="Länkad cell" xfId="52"/>
    <cellStyle name="Neutral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Utdata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zoomScale="75" zoomScaleNormal="75" zoomScalePageLayoutView="0" workbookViewId="0" topLeftCell="A13">
      <selection activeCell="A58" sqref="A58"/>
    </sheetView>
  </sheetViews>
  <sheetFormatPr defaultColWidth="9.140625" defaultRowHeight="12.75"/>
  <cols>
    <col min="1" max="1" width="7.7109375" style="58" bestFit="1" customWidth="1"/>
    <col min="2" max="2" width="45.7109375" style="58" customWidth="1"/>
    <col min="3" max="3" width="20.421875" style="61" bestFit="1" customWidth="1"/>
    <col min="4" max="4" width="13.57421875" style="61" customWidth="1"/>
    <col min="5" max="5" width="12.57421875" style="61" customWidth="1"/>
    <col min="6" max="6" width="24.7109375" style="58" bestFit="1" customWidth="1"/>
    <col min="7" max="7" width="13.57421875" style="58" bestFit="1" customWidth="1"/>
    <col min="8" max="8" width="12.57421875" style="58" bestFit="1" customWidth="1"/>
    <col min="9" max="9" width="23.28125" style="58" bestFit="1" customWidth="1"/>
    <col min="10" max="10" width="13.57421875" style="58" bestFit="1" customWidth="1"/>
    <col min="11" max="11" width="12.57421875" style="58" bestFit="1" customWidth="1"/>
    <col min="12" max="12" width="14.7109375" style="58" bestFit="1" customWidth="1"/>
    <col min="13" max="13" width="13.57421875" style="58" bestFit="1" customWidth="1"/>
    <col min="14" max="14" width="12.57421875" style="58" bestFit="1" customWidth="1"/>
    <col min="15" max="16384" width="9.140625" style="4" customWidth="1"/>
  </cols>
  <sheetData>
    <row r="1" spans="1:14" s="3" customFormat="1" ht="12.75">
      <c r="A1" s="80" t="s">
        <v>23</v>
      </c>
      <c r="B1" s="80" t="s">
        <v>24</v>
      </c>
      <c r="C1" s="81" t="s">
        <v>25</v>
      </c>
      <c r="D1" s="81" t="s">
        <v>26</v>
      </c>
      <c r="E1" s="81" t="s">
        <v>27</v>
      </c>
      <c r="F1" s="82"/>
      <c r="G1" s="82"/>
      <c r="H1" s="82"/>
      <c r="I1" s="82"/>
      <c r="J1" s="82"/>
      <c r="K1" s="82"/>
      <c r="L1" s="82"/>
      <c r="M1" s="82"/>
      <c r="N1" s="82"/>
    </row>
    <row r="2" spans="1:5" ht="12.75">
      <c r="A2" s="58" t="s">
        <v>0</v>
      </c>
      <c r="B2" s="58" t="s">
        <v>1</v>
      </c>
      <c r="C2" s="61">
        <v>11159</v>
      </c>
      <c r="D2" s="61">
        <v>23346</v>
      </c>
      <c r="E2" s="61">
        <v>2548802.154800012</v>
      </c>
    </row>
    <row r="3" spans="1:5" ht="12.75">
      <c r="A3" s="58" t="s">
        <v>0</v>
      </c>
      <c r="B3" s="58" t="s">
        <v>2</v>
      </c>
      <c r="C3" s="61">
        <v>10</v>
      </c>
      <c r="D3" s="61">
        <v>3049</v>
      </c>
      <c r="E3" s="61">
        <v>1766268.9545</v>
      </c>
    </row>
    <row r="4" spans="1:7" ht="15">
      <c r="A4" s="58" t="s">
        <v>0</v>
      </c>
      <c r="B4" s="58" t="s">
        <v>3</v>
      </c>
      <c r="C4" s="61">
        <v>1</v>
      </c>
      <c r="D4" s="61" t="s">
        <v>28</v>
      </c>
      <c r="E4" s="61" t="s">
        <v>28</v>
      </c>
      <c r="G4" s="154" t="s">
        <v>122</v>
      </c>
    </row>
    <row r="5" spans="1:7" ht="15">
      <c r="A5" s="58" t="s">
        <v>5</v>
      </c>
      <c r="B5" s="58" t="s">
        <v>1</v>
      </c>
      <c r="C5" s="61">
        <v>593</v>
      </c>
      <c r="D5" s="61">
        <v>2736</v>
      </c>
      <c r="E5" s="61">
        <v>480791.02510000084</v>
      </c>
      <c r="G5" s="154" t="s">
        <v>121</v>
      </c>
    </row>
    <row r="6" spans="1:7" ht="15">
      <c r="A6" s="58" t="s">
        <v>5</v>
      </c>
      <c r="B6" s="58" t="s">
        <v>2</v>
      </c>
      <c r="C6" s="61">
        <v>7</v>
      </c>
      <c r="D6" s="61">
        <v>6385</v>
      </c>
      <c r="E6" s="61">
        <v>1110275.3594</v>
      </c>
      <c r="G6" s="154" t="s">
        <v>120</v>
      </c>
    </row>
    <row r="7" spans="1:5" ht="12.75">
      <c r="A7" s="58" t="s">
        <v>6</v>
      </c>
      <c r="B7" s="58" t="s">
        <v>1</v>
      </c>
      <c r="C7" s="61">
        <v>49801</v>
      </c>
      <c r="D7" s="61">
        <v>305384</v>
      </c>
      <c r="E7" s="61">
        <v>35031503.624900356</v>
      </c>
    </row>
    <row r="8" spans="1:5" ht="12.75">
      <c r="A8" s="58" t="s">
        <v>6</v>
      </c>
      <c r="B8" s="58" t="s">
        <v>2</v>
      </c>
      <c r="C8" s="61">
        <v>596</v>
      </c>
      <c r="D8" s="61">
        <v>280346</v>
      </c>
      <c r="E8" s="61">
        <v>50216429.640400015</v>
      </c>
    </row>
    <row r="9" spans="1:5" ht="12.75">
      <c r="A9" s="58" t="s">
        <v>6</v>
      </c>
      <c r="B9" s="58" t="s">
        <v>3</v>
      </c>
      <c r="C9" s="61">
        <v>25</v>
      </c>
      <c r="D9" s="61">
        <v>138151</v>
      </c>
      <c r="E9" s="61">
        <v>37407886</v>
      </c>
    </row>
    <row r="10" spans="1:5" ht="12.75">
      <c r="A10" s="58" t="s">
        <v>7</v>
      </c>
      <c r="B10" s="58" t="s">
        <v>1</v>
      </c>
      <c r="C10" s="61">
        <v>1044</v>
      </c>
      <c r="D10" s="61">
        <v>7052</v>
      </c>
      <c r="E10" s="61">
        <v>2938051.0073999977</v>
      </c>
    </row>
    <row r="11" spans="1:5" ht="12.75">
      <c r="A11" s="58" t="s">
        <v>7</v>
      </c>
      <c r="B11" s="58" t="s">
        <v>2</v>
      </c>
      <c r="C11" s="61">
        <v>89</v>
      </c>
      <c r="D11" s="61">
        <v>15129</v>
      </c>
      <c r="E11" s="61">
        <v>7676108.884300001</v>
      </c>
    </row>
    <row r="12" spans="1:5" ht="12.75">
      <c r="A12" s="58" t="s">
        <v>7</v>
      </c>
      <c r="B12" s="58" t="s">
        <v>3</v>
      </c>
      <c r="C12" s="61">
        <v>3</v>
      </c>
      <c r="D12" s="61">
        <v>3707</v>
      </c>
      <c r="E12" s="61">
        <v>3226961.3</v>
      </c>
    </row>
    <row r="13" spans="1:5" ht="12.75">
      <c r="A13" s="58" t="s">
        <v>8</v>
      </c>
      <c r="B13" s="58" t="s">
        <v>1</v>
      </c>
      <c r="C13" s="61">
        <v>50247</v>
      </c>
      <c r="D13" s="61">
        <v>119436</v>
      </c>
      <c r="E13" s="61">
        <v>12294888.445999537</v>
      </c>
    </row>
    <row r="14" spans="1:5" ht="12.75">
      <c r="A14" s="58" t="s">
        <v>8</v>
      </c>
      <c r="B14" s="58" t="s">
        <v>2</v>
      </c>
      <c r="C14" s="61">
        <v>51</v>
      </c>
      <c r="D14" s="61">
        <v>29617</v>
      </c>
      <c r="E14" s="61">
        <v>4181669.5966000003</v>
      </c>
    </row>
    <row r="15" spans="1:5" ht="12.75">
      <c r="A15" s="58" t="s">
        <v>8</v>
      </c>
      <c r="B15" s="58" t="s">
        <v>3</v>
      </c>
      <c r="C15" s="61">
        <v>3</v>
      </c>
      <c r="D15" s="61">
        <v>20465</v>
      </c>
      <c r="E15" s="61">
        <v>2928976.1</v>
      </c>
    </row>
    <row r="16" spans="1:5" ht="12.75">
      <c r="A16" s="58" t="s">
        <v>9</v>
      </c>
      <c r="B16" s="58" t="s">
        <v>1</v>
      </c>
      <c r="C16" s="61">
        <v>118942</v>
      </c>
      <c r="D16" s="61">
        <v>276509</v>
      </c>
      <c r="E16" s="61">
        <v>65259746.23691073</v>
      </c>
    </row>
    <row r="17" spans="1:5" ht="12.75">
      <c r="A17" s="58" t="s">
        <v>9</v>
      </c>
      <c r="B17" s="58" t="s">
        <v>2</v>
      </c>
      <c r="C17" s="61">
        <v>596</v>
      </c>
      <c r="D17" s="61">
        <v>97747</v>
      </c>
      <c r="E17" s="61">
        <v>43439182.80329997</v>
      </c>
    </row>
    <row r="18" spans="1:5" ht="12.75">
      <c r="A18" s="58" t="s">
        <v>9</v>
      </c>
      <c r="B18" s="58" t="s">
        <v>3</v>
      </c>
      <c r="C18" s="61">
        <v>21</v>
      </c>
      <c r="D18" s="61">
        <v>43064</v>
      </c>
      <c r="E18" s="61">
        <v>22201772.134000003</v>
      </c>
    </row>
    <row r="19" spans="1:5" ht="12.75">
      <c r="A19" s="58" t="s">
        <v>10</v>
      </c>
      <c r="B19" s="58" t="s">
        <v>1</v>
      </c>
      <c r="C19" s="61">
        <v>19946</v>
      </c>
      <c r="D19" s="61">
        <v>58731</v>
      </c>
      <c r="E19" s="61">
        <v>4696130.511099685</v>
      </c>
    </row>
    <row r="20" spans="1:5" ht="12.75">
      <c r="A20" s="58" t="s">
        <v>10</v>
      </c>
      <c r="B20" s="58" t="s">
        <v>2</v>
      </c>
      <c r="C20" s="61">
        <v>13</v>
      </c>
      <c r="D20" s="61">
        <v>12546</v>
      </c>
      <c r="E20" s="61">
        <v>903486.9999</v>
      </c>
    </row>
    <row r="21" spans="1:5" ht="12.75">
      <c r="A21" s="58" t="s">
        <v>11</v>
      </c>
      <c r="B21" s="58" t="s">
        <v>1</v>
      </c>
      <c r="C21" s="61">
        <v>31492</v>
      </c>
      <c r="D21" s="61">
        <v>97760</v>
      </c>
      <c r="E21" s="61">
        <v>12706840.676900096</v>
      </c>
    </row>
    <row r="22" spans="1:5" ht="12.75">
      <c r="A22" s="58" t="s">
        <v>11</v>
      </c>
      <c r="B22" s="58" t="s">
        <v>2</v>
      </c>
      <c r="C22" s="61">
        <v>134</v>
      </c>
      <c r="D22" s="61">
        <v>59284</v>
      </c>
      <c r="E22" s="61">
        <v>10837358.738299998</v>
      </c>
    </row>
    <row r="23" spans="1:5" ht="12.75">
      <c r="A23" s="58" t="s">
        <v>11</v>
      </c>
      <c r="B23" s="58" t="s">
        <v>3</v>
      </c>
      <c r="C23" s="61">
        <v>6</v>
      </c>
      <c r="D23" s="61">
        <v>92089</v>
      </c>
      <c r="E23" s="61">
        <v>10888582.399999999</v>
      </c>
    </row>
    <row r="24" spans="1:5" ht="12.75">
      <c r="A24" s="58" t="s">
        <v>12</v>
      </c>
      <c r="B24" s="58" t="s">
        <v>1</v>
      </c>
      <c r="C24" s="61">
        <v>143965</v>
      </c>
      <c r="D24" s="61">
        <v>228478</v>
      </c>
      <c r="E24" s="61">
        <v>30377726.43069459</v>
      </c>
    </row>
    <row r="25" spans="1:5" ht="12.75">
      <c r="A25" s="58" t="s">
        <v>12</v>
      </c>
      <c r="B25" s="58" t="s">
        <v>2</v>
      </c>
      <c r="C25" s="61">
        <v>217</v>
      </c>
      <c r="D25" s="61">
        <v>82979</v>
      </c>
      <c r="E25" s="61">
        <v>13714761.310499992</v>
      </c>
    </row>
    <row r="26" spans="1:5" ht="12.75">
      <c r="A26" s="58" t="s">
        <v>12</v>
      </c>
      <c r="B26" s="58" t="s">
        <v>3</v>
      </c>
      <c r="C26" s="61">
        <v>1</v>
      </c>
      <c r="D26" s="61" t="s">
        <v>28</v>
      </c>
      <c r="E26" s="61" t="s">
        <v>28</v>
      </c>
    </row>
    <row r="27" spans="1:5" ht="12.75">
      <c r="A27" s="58" t="s">
        <v>13</v>
      </c>
      <c r="B27" s="58" t="s">
        <v>1</v>
      </c>
      <c r="C27" s="61">
        <v>6063</v>
      </c>
      <c r="D27" s="61">
        <v>10704</v>
      </c>
      <c r="E27" s="61">
        <v>889602.7633000052</v>
      </c>
    </row>
    <row r="28" spans="1:5" ht="12.75">
      <c r="A28" s="58" t="s">
        <v>13</v>
      </c>
      <c r="B28" s="58" t="s">
        <v>2</v>
      </c>
      <c r="C28" s="61">
        <v>2</v>
      </c>
      <c r="D28" s="61" t="s">
        <v>28</v>
      </c>
      <c r="E28" s="61" t="s">
        <v>28</v>
      </c>
    </row>
    <row r="29" spans="1:5" ht="12.75">
      <c r="A29" s="58" t="s">
        <v>14</v>
      </c>
      <c r="B29" s="58" t="s">
        <v>1</v>
      </c>
      <c r="C29" s="61">
        <v>14761</v>
      </c>
      <c r="D29" s="61">
        <v>44162</v>
      </c>
      <c r="E29" s="61">
        <v>2381643.4920999818</v>
      </c>
    </row>
    <row r="30" spans="1:5" ht="12.75">
      <c r="A30" s="58" t="s">
        <v>14</v>
      </c>
      <c r="B30" s="58" t="s">
        <v>2</v>
      </c>
      <c r="C30" s="61">
        <v>7</v>
      </c>
      <c r="D30" s="61">
        <v>12824</v>
      </c>
      <c r="E30" s="61">
        <v>645127.1</v>
      </c>
    </row>
    <row r="31" spans="1:5" ht="12.75">
      <c r="A31" s="58" t="s">
        <v>15</v>
      </c>
      <c r="B31" s="58" t="s">
        <v>1</v>
      </c>
      <c r="C31" s="61">
        <v>37728</v>
      </c>
      <c r="D31" s="61">
        <v>39180</v>
      </c>
      <c r="E31" s="61">
        <v>3983644.063599904</v>
      </c>
    </row>
    <row r="32" spans="1:5" ht="12.75">
      <c r="A32" s="58" t="s">
        <v>15</v>
      </c>
      <c r="B32" s="58" t="s">
        <v>2</v>
      </c>
      <c r="C32" s="61">
        <v>22</v>
      </c>
      <c r="D32" s="61">
        <v>11909</v>
      </c>
      <c r="E32" s="61">
        <v>1506311.6277</v>
      </c>
    </row>
    <row r="33" spans="1:5" ht="12.75">
      <c r="A33" s="58" t="s">
        <v>29</v>
      </c>
      <c r="B33" s="58" t="s">
        <v>3</v>
      </c>
      <c r="C33" s="61">
        <v>2</v>
      </c>
      <c r="D33" s="61" t="s">
        <v>28</v>
      </c>
      <c r="E33" s="61" t="s">
        <v>28</v>
      </c>
    </row>
    <row r="36" ht="15">
      <c r="B36" s="46" t="s">
        <v>101</v>
      </c>
    </row>
    <row r="37" ht="12.75">
      <c r="B37" s="106" t="s">
        <v>116</v>
      </c>
    </row>
    <row r="38" spans="1:14" ht="12.75" customHeight="1">
      <c r="A38" s="161" t="s">
        <v>97</v>
      </c>
      <c r="B38" s="162"/>
      <c r="C38" s="83" t="s">
        <v>80</v>
      </c>
      <c r="D38" s="84"/>
      <c r="E38" s="84"/>
      <c r="F38" s="84"/>
      <c r="G38" s="84"/>
      <c r="H38" s="84"/>
      <c r="I38" s="84"/>
      <c r="J38" s="84"/>
      <c r="K38" s="84"/>
      <c r="L38" s="54"/>
      <c r="M38" s="54"/>
      <c r="N38" s="55"/>
    </row>
    <row r="39" spans="1:14" ht="12.75">
      <c r="A39" s="163"/>
      <c r="B39" s="164"/>
      <c r="C39" s="167" t="s">
        <v>64</v>
      </c>
      <c r="D39" s="168"/>
      <c r="E39" s="169"/>
      <c r="F39" s="85" t="s">
        <v>32</v>
      </c>
      <c r="G39" s="86"/>
      <c r="H39" s="86"/>
      <c r="I39" s="86"/>
      <c r="J39" s="86"/>
      <c r="K39" s="86"/>
      <c r="L39" s="54"/>
      <c r="M39" s="54"/>
      <c r="N39" s="55"/>
    </row>
    <row r="40" spans="1:14" ht="12.75">
      <c r="A40" s="163"/>
      <c r="B40" s="164"/>
      <c r="C40" s="170"/>
      <c r="D40" s="171"/>
      <c r="E40" s="172"/>
      <c r="F40" s="158" t="s">
        <v>93</v>
      </c>
      <c r="G40" s="158"/>
      <c r="H40" s="158"/>
      <c r="I40" s="158" t="s">
        <v>33</v>
      </c>
      <c r="J40" s="158"/>
      <c r="K40" s="158"/>
      <c r="L40" s="158" t="s">
        <v>34</v>
      </c>
      <c r="M40" s="158"/>
      <c r="N40" s="158"/>
    </row>
    <row r="41" spans="1:14" ht="14.25">
      <c r="A41" s="165"/>
      <c r="B41" s="166"/>
      <c r="C41" s="87" t="s">
        <v>35</v>
      </c>
      <c r="D41" s="87" t="s">
        <v>36</v>
      </c>
      <c r="E41" s="87" t="s">
        <v>94</v>
      </c>
      <c r="F41" s="87" t="s">
        <v>35</v>
      </c>
      <c r="G41" s="87" t="s">
        <v>36</v>
      </c>
      <c r="H41" s="87" t="s">
        <v>94</v>
      </c>
      <c r="I41" s="87" t="s">
        <v>35</v>
      </c>
      <c r="J41" s="87" t="s">
        <v>36</v>
      </c>
      <c r="K41" s="87" t="s">
        <v>94</v>
      </c>
      <c r="L41" s="87" t="s">
        <v>35</v>
      </c>
      <c r="M41" s="87" t="s">
        <v>36</v>
      </c>
      <c r="N41" s="87" t="s">
        <v>94</v>
      </c>
    </row>
    <row r="42" spans="1:14" ht="12.75">
      <c r="A42" s="56"/>
      <c r="B42" s="57"/>
      <c r="C42" s="88"/>
      <c r="D42" s="89"/>
      <c r="E42" s="90"/>
      <c r="F42" s="91"/>
      <c r="G42" s="92"/>
      <c r="H42" s="93"/>
      <c r="I42" s="94"/>
      <c r="J42" s="94"/>
      <c r="K42" s="95"/>
      <c r="N42" s="59"/>
    </row>
    <row r="43" spans="1:14" ht="12.75">
      <c r="A43" s="56" t="s">
        <v>0</v>
      </c>
      <c r="B43" s="60" t="s">
        <v>62</v>
      </c>
      <c r="C43" s="96">
        <f>F43+I43+L43</f>
        <v>11170</v>
      </c>
      <c r="D43" s="96"/>
      <c r="E43" s="96"/>
      <c r="F43" s="97">
        <f>C2</f>
        <v>11159</v>
      </c>
      <c r="G43" s="97">
        <f>D2</f>
        <v>23346</v>
      </c>
      <c r="H43" s="98">
        <f>E2</f>
        <v>2548802.154800012</v>
      </c>
      <c r="I43" s="99">
        <f>C3</f>
        <v>10</v>
      </c>
      <c r="J43" s="97">
        <f>D3</f>
        <v>3049</v>
      </c>
      <c r="K43" s="97">
        <f>E3</f>
        <v>1766268.9545</v>
      </c>
      <c r="L43" s="61">
        <f>C4</f>
        <v>1</v>
      </c>
      <c r="M43" s="61" t="str">
        <f>D4</f>
        <v>..</v>
      </c>
      <c r="N43" s="62" t="str">
        <f>E4</f>
        <v>..</v>
      </c>
    </row>
    <row r="44" spans="1:14" ht="12.75">
      <c r="A44" s="63" t="s">
        <v>37</v>
      </c>
      <c r="B44" s="58" t="s">
        <v>38</v>
      </c>
      <c r="C44" s="96">
        <f aca="true" t="shared" si="0" ref="C44:E55">F44+I44+L44</f>
        <v>600</v>
      </c>
      <c r="D44" s="96">
        <f t="shared" si="0"/>
        <v>9121</v>
      </c>
      <c r="E44" s="96">
        <f t="shared" si="0"/>
        <v>1591066.3845000009</v>
      </c>
      <c r="F44" s="96">
        <f>C5</f>
        <v>593</v>
      </c>
      <c r="G44" s="97">
        <f>D5</f>
        <v>2736</v>
      </c>
      <c r="H44" s="98">
        <f>E5</f>
        <v>480791.02510000084</v>
      </c>
      <c r="I44" s="99">
        <f>C6</f>
        <v>7</v>
      </c>
      <c r="J44" s="97">
        <f>D6</f>
        <v>6385</v>
      </c>
      <c r="K44" s="96">
        <f>E6</f>
        <v>1110275.3594</v>
      </c>
      <c r="L44" s="96"/>
      <c r="M44" s="97"/>
      <c r="N44" s="98"/>
    </row>
    <row r="45" spans="1:14" ht="12.75">
      <c r="A45" s="63" t="s">
        <v>39</v>
      </c>
      <c r="B45" s="64" t="s">
        <v>40</v>
      </c>
      <c r="C45" s="96">
        <f t="shared" si="0"/>
        <v>50422</v>
      </c>
      <c r="D45" s="96">
        <f t="shared" si="0"/>
        <v>723881</v>
      </c>
      <c r="E45" s="96">
        <f t="shared" si="0"/>
        <v>122655819.26530036</v>
      </c>
      <c r="F45" s="96">
        <f>C7</f>
        <v>49801</v>
      </c>
      <c r="G45" s="97">
        <f>D7</f>
        <v>305384</v>
      </c>
      <c r="H45" s="98">
        <f>E7</f>
        <v>35031503.624900356</v>
      </c>
      <c r="I45" s="99">
        <f>C8</f>
        <v>596</v>
      </c>
      <c r="J45" s="97">
        <f>D8</f>
        <v>280346</v>
      </c>
      <c r="K45" s="96">
        <f>E8</f>
        <v>50216429.640400015</v>
      </c>
      <c r="L45" s="96">
        <f>C9</f>
        <v>25</v>
      </c>
      <c r="M45" s="97">
        <f>D9</f>
        <v>138151</v>
      </c>
      <c r="N45" s="98">
        <f>E9</f>
        <v>37407886</v>
      </c>
    </row>
    <row r="46" spans="1:14" ht="12.75">
      <c r="A46" s="63" t="s">
        <v>41</v>
      </c>
      <c r="B46" s="58" t="s">
        <v>42</v>
      </c>
      <c r="C46" s="96">
        <f t="shared" si="0"/>
        <v>1136</v>
      </c>
      <c r="D46" s="96">
        <f t="shared" si="0"/>
        <v>25888</v>
      </c>
      <c r="E46" s="96">
        <f t="shared" si="0"/>
        <v>13841121.1917</v>
      </c>
      <c r="F46" s="96">
        <f>C10</f>
        <v>1044</v>
      </c>
      <c r="G46" s="97">
        <f>D10</f>
        <v>7052</v>
      </c>
      <c r="H46" s="98">
        <f>E10</f>
        <v>2938051.0073999977</v>
      </c>
      <c r="I46" s="99">
        <f>C11</f>
        <v>89</v>
      </c>
      <c r="J46" s="97">
        <f>D11</f>
        <v>15129</v>
      </c>
      <c r="K46" s="96">
        <f>E11</f>
        <v>7676108.884300001</v>
      </c>
      <c r="L46" s="96">
        <f>C12</f>
        <v>3</v>
      </c>
      <c r="M46" s="97">
        <f>D12</f>
        <v>3707</v>
      </c>
      <c r="N46" s="98">
        <f>E12</f>
        <v>3226961.3</v>
      </c>
    </row>
    <row r="47" spans="1:14" ht="12.75">
      <c r="A47" s="63" t="s">
        <v>43</v>
      </c>
      <c r="B47" s="64" t="s">
        <v>44</v>
      </c>
      <c r="C47" s="96">
        <f t="shared" si="0"/>
        <v>50301</v>
      </c>
      <c r="D47" s="96">
        <f t="shared" si="0"/>
        <v>169518</v>
      </c>
      <c r="E47" s="96">
        <f t="shared" si="0"/>
        <v>19405534.142599538</v>
      </c>
      <c r="F47" s="96">
        <f>C13</f>
        <v>50247</v>
      </c>
      <c r="G47" s="97">
        <f>D13</f>
        <v>119436</v>
      </c>
      <c r="H47" s="98">
        <f>E13</f>
        <v>12294888.445999537</v>
      </c>
      <c r="I47" s="99">
        <f>C14</f>
        <v>51</v>
      </c>
      <c r="J47" s="97">
        <f>D14</f>
        <v>29617</v>
      </c>
      <c r="K47" s="96">
        <f>E14</f>
        <v>4181669.5966000003</v>
      </c>
      <c r="L47" s="96">
        <f>C15</f>
        <v>3</v>
      </c>
      <c r="M47" s="97">
        <f>D15</f>
        <v>20465</v>
      </c>
      <c r="N47" s="98">
        <f>E15</f>
        <v>2928976.1</v>
      </c>
    </row>
    <row r="48" spans="1:14" ht="12.75">
      <c r="A48" s="63" t="s">
        <v>45</v>
      </c>
      <c r="B48" s="58" t="s">
        <v>46</v>
      </c>
      <c r="C48" s="96">
        <f t="shared" si="0"/>
        <v>119559</v>
      </c>
      <c r="D48" s="96">
        <f t="shared" si="0"/>
        <v>417320</v>
      </c>
      <c r="E48" s="96">
        <f t="shared" si="0"/>
        <v>130900701.1742107</v>
      </c>
      <c r="F48" s="96">
        <f>C16</f>
        <v>118942</v>
      </c>
      <c r="G48" s="97">
        <f>D16</f>
        <v>276509</v>
      </c>
      <c r="H48" s="98">
        <f>E16</f>
        <v>65259746.23691073</v>
      </c>
      <c r="I48" s="99">
        <f>C17</f>
        <v>596</v>
      </c>
      <c r="J48" s="97">
        <f>D17</f>
        <v>97747</v>
      </c>
      <c r="K48" s="96">
        <f>E17</f>
        <v>43439182.80329997</v>
      </c>
      <c r="L48" s="96">
        <f>C18</f>
        <v>21</v>
      </c>
      <c r="M48" s="97">
        <f>D18</f>
        <v>43064</v>
      </c>
      <c r="N48" s="98">
        <f>E18</f>
        <v>22201772.134000003</v>
      </c>
    </row>
    <row r="49" spans="1:14" ht="12.75">
      <c r="A49" s="63" t="s">
        <v>47</v>
      </c>
      <c r="B49" s="58" t="s">
        <v>48</v>
      </c>
      <c r="C49" s="96">
        <f t="shared" si="0"/>
        <v>19959</v>
      </c>
      <c r="D49" s="96">
        <f t="shared" si="0"/>
        <v>71277</v>
      </c>
      <c r="E49" s="96">
        <f t="shared" si="0"/>
        <v>5599617.510999685</v>
      </c>
      <c r="F49" s="96">
        <f>C19</f>
        <v>19946</v>
      </c>
      <c r="G49" s="97">
        <f>D19</f>
        <v>58731</v>
      </c>
      <c r="H49" s="98">
        <f>E19</f>
        <v>4696130.511099685</v>
      </c>
      <c r="I49" s="99">
        <f>C20</f>
        <v>13</v>
      </c>
      <c r="J49" s="97">
        <f>D20</f>
        <v>12546</v>
      </c>
      <c r="K49" s="96">
        <f>E20</f>
        <v>903486.9999</v>
      </c>
      <c r="L49" s="96"/>
      <c r="M49" s="97"/>
      <c r="N49" s="98"/>
    </row>
    <row r="50" spans="1:14" ht="12.75">
      <c r="A50" s="63" t="s">
        <v>49</v>
      </c>
      <c r="B50" s="58" t="s">
        <v>50</v>
      </c>
      <c r="C50" s="96">
        <f t="shared" si="0"/>
        <v>31632</v>
      </c>
      <c r="D50" s="96">
        <f t="shared" si="0"/>
        <v>249133</v>
      </c>
      <c r="E50" s="96">
        <f t="shared" si="0"/>
        <v>34432781.81520009</v>
      </c>
      <c r="F50" s="96">
        <f>C21</f>
        <v>31492</v>
      </c>
      <c r="G50" s="97">
        <f>D21</f>
        <v>97760</v>
      </c>
      <c r="H50" s="98">
        <f>E21</f>
        <v>12706840.676900096</v>
      </c>
      <c r="I50" s="99">
        <f>C22</f>
        <v>134</v>
      </c>
      <c r="J50" s="97">
        <f>D22</f>
        <v>59284</v>
      </c>
      <c r="K50" s="96">
        <f>E22</f>
        <v>10837358.738299998</v>
      </c>
      <c r="L50" s="96">
        <f>C23</f>
        <v>6</v>
      </c>
      <c r="M50" s="97">
        <f>D23</f>
        <v>92089</v>
      </c>
      <c r="N50" s="98">
        <f>E23</f>
        <v>10888582.399999999</v>
      </c>
    </row>
    <row r="51" spans="1:14" ht="12.75">
      <c r="A51" s="63" t="s">
        <v>51</v>
      </c>
      <c r="B51" s="58" t="s">
        <v>52</v>
      </c>
      <c r="C51" s="96"/>
      <c r="D51" s="96"/>
      <c r="E51" s="96"/>
      <c r="F51" s="96"/>
      <c r="G51" s="97"/>
      <c r="H51" s="98"/>
      <c r="I51" s="99"/>
      <c r="J51" s="97"/>
      <c r="K51" s="96"/>
      <c r="L51" s="96"/>
      <c r="M51" s="97"/>
      <c r="N51" s="98"/>
    </row>
    <row r="52" spans="1:14" ht="12.75">
      <c r="A52" s="63" t="s">
        <v>53</v>
      </c>
      <c r="B52" s="58" t="s">
        <v>54</v>
      </c>
      <c r="C52" s="96">
        <f t="shared" si="0"/>
        <v>144183</v>
      </c>
      <c r="D52" s="96"/>
      <c r="E52" s="96"/>
      <c r="F52" s="96">
        <f>C24</f>
        <v>143965</v>
      </c>
      <c r="G52" s="97">
        <f>D24</f>
        <v>228478</v>
      </c>
      <c r="H52" s="98">
        <f>E24</f>
        <v>30377726.43069459</v>
      </c>
      <c r="I52" s="99">
        <f>C25</f>
        <v>217</v>
      </c>
      <c r="J52" s="97">
        <f>D25</f>
        <v>82979</v>
      </c>
      <c r="K52" s="96">
        <f>E25</f>
        <v>13714761.310499992</v>
      </c>
      <c r="L52" s="96">
        <f>C26</f>
        <v>1</v>
      </c>
      <c r="M52" s="97" t="str">
        <f>D26</f>
        <v>..</v>
      </c>
      <c r="N52" s="98" t="str">
        <f>E26</f>
        <v>..</v>
      </c>
    </row>
    <row r="53" spans="1:14" ht="12.75">
      <c r="A53" s="63" t="s">
        <v>55</v>
      </c>
      <c r="B53" s="58" t="s">
        <v>56</v>
      </c>
      <c r="C53" s="96">
        <f t="shared" si="0"/>
        <v>6065</v>
      </c>
      <c r="D53" s="96"/>
      <c r="E53" s="96"/>
      <c r="F53" s="96">
        <f>C27</f>
        <v>6063</v>
      </c>
      <c r="G53" s="97">
        <f>D27</f>
        <v>10704</v>
      </c>
      <c r="H53" s="98">
        <f>E27</f>
        <v>889602.7633000052</v>
      </c>
      <c r="I53" s="99">
        <f>C28</f>
        <v>2</v>
      </c>
      <c r="J53" s="97" t="str">
        <f>D28</f>
        <v>..</v>
      </c>
      <c r="K53" s="96" t="str">
        <f>E28</f>
        <v>..</v>
      </c>
      <c r="L53" s="96"/>
      <c r="M53" s="97"/>
      <c r="N53" s="98"/>
    </row>
    <row r="54" spans="1:14" ht="12.75">
      <c r="A54" s="63" t="s">
        <v>57</v>
      </c>
      <c r="B54" s="58" t="s">
        <v>58</v>
      </c>
      <c r="C54" s="96">
        <f t="shared" si="0"/>
        <v>14768</v>
      </c>
      <c r="D54" s="96">
        <f t="shared" si="0"/>
        <v>56986</v>
      </c>
      <c r="E54" s="96">
        <f t="shared" si="0"/>
        <v>3026770.592099982</v>
      </c>
      <c r="F54" s="96">
        <f>C29</f>
        <v>14761</v>
      </c>
      <c r="G54" s="97">
        <f>D29</f>
        <v>44162</v>
      </c>
      <c r="H54" s="98">
        <f>E29</f>
        <v>2381643.4920999818</v>
      </c>
      <c r="I54" s="99">
        <f>C30</f>
        <v>7</v>
      </c>
      <c r="J54" s="97">
        <f>D30</f>
        <v>12824</v>
      </c>
      <c r="K54" s="96">
        <f>E30</f>
        <v>645127.1</v>
      </c>
      <c r="L54" s="96"/>
      <c r="M54" s="97"/>
      <c r="N54" s="98"/>
    </row>
    <row r="55" spans="1:14" ht="12.75">
      <c r="A55" s="63" t="s">
        <v>59</v>
      </c>
      <c r="B55" s="58" t="s">
        <v>60</v>
      </c>
      <c r="C55" s="96">
        <f t="shared" si="0"/>
        <v>37752</v>
      </c>
      <c r="D55" s="96"/>
      <c r="E55" s="96"/>
      <c r="F55" s="96">
        <f>C31</f>
        <v>37728</v>
      </c>
      <c r="G55" s="97">
        <f>D31</f>
        <v>39180</v>
      </c>
      <c r="H55" s="98">
        <f>E31</f>
        <v>3983644.063599904</v>
      </c>
      <c r="I55" s="99">
        <f>C32</f>
        <v>22</v>
      </c>
      <c r="J55" s="97">
        <f>D32</f>
        <v>11909</v>
      </c>
      <c r="K55" s="96">
        <f>E32</f>
        <v>1506311.6277</v>
      </c>
      <c r="L55" s="96">
        <f>C33</f>
        <v>2</v>
      </c>
      <c r="M55" s="97" t="str">
        <f>D33</f>
        <v>..</v>
      </c>
      <c r="N55" s="98" t="str">
        <f>E33</f>
        <v>..</v>
      </c>
    </row>
    <row r="56" spans="1:14" ht="13.5" thickBot="1">
      <c r="A56" s="159" t="s">
        <v>63</v>
      </c>
      <c r="B56" s="160"/>
      <c r="C56" s="100">
        <f aca="true" t="shared" si="1" ref="C56:N56">SUM(C43:C55)</f>
        <v>487547</v>
      </c>
      <c r="D56" s="100">
        <f t="shared" si="1"/>
        <v>1723124</v>
      </c>
      <c r="E56" s="100">
        <f t="shared" si="1"/>
        <v>331453412.0766104</v>
      </c>
      <c r="F56" s="100">
        <f t="shared" si="1"/>
        <v>485741</v>
      </c>
      <c r="G56" s="100">
        <f t="shared" si="1"/>
        <v>1213478</v>
      </c>
      <c r="H56" s="100">
        <f t="shared" si="1"/>
        <v>173589370.43280488</v>
      </c>
      <c r="I56" s="100">
        <f t="shared" si="1"/>
        <v>1744</v>
      </c>
      <c r="J56" s="100">
        <f t="shared" si="1"/>
        <v>611815</v>
      </c>
      <c r="K56" s="100">
        <f t="shared" si="1"/>
        <v>135996981.0149</v>
      </c>
      <c r="L56" s="100">
        <f t="shared" si="1"/>
        <v>62</v>
      </c>
      <c r="M56" s="100">
        <f t="shared" si="1"/>
        <v>297476</v>
      </c>
      <c r="N56" s="101">
        <f t="shared" si="1"/>
        <v>76654177.934</v>
      </c>
    </row>
    <row r="57" spans="1:14" ht="14.25" thickBot="1" thickTop="1">
      <c r="A57" s="65"/>
      <c r="B57" s="65" t="s">
        <v>61</v>
      </c>
      <c r="C57" s="102">
        <v>100</v>
      </c>
      <c r="D57" s="102">
        <v>100</v>
      </c>
      <c r="E57" s="102">
        <v>100</v>
      </c>
      <c r="F57" s="103">
        <f>F56*100/C56</f>
        <v>99.62957417438729</v>
      </c>
      <c r="G57" s="103">
        <f>G56*100/D56</f>
        <v>70.42313843925335</v>
      </c>
      <c r="H57" s="103">
        <f>H56*100/E56</f>
        <v>52.372177840993935</v>
      </c>
      <c r="I57" s="103">
        <f>I56*100/C56</f>
        <v>0.3577091029172572</v>
      </c>
      <c r="J57" s="103">
        <f>J56*100/D56</f>
        <v>35.50615045696073</v>
      </c>
      <c r="K57" s="103">
        <f>K56*100/E56</f>
        <v>41.03049661273856</v>
      </c>
      <c r="L57" s="103">
        <f>L56*100/C56</f>
        <v>0.012716722695452952</v>
      </c>
      <c r="M57" s="103">
        <f>M56*100/D56</f>
        <v>17.263760472258525</v>
      </c>
      <c r="N57" s="104">
        <f>N56*100/E56</f>
        <v>23.126682405756185</v>
      </c>
    </row>
    <row r="58" ht="13.5" thickTop="1">
      <c r="A58" s="58" t="s">
        <v>129</v>
      </c>
    </row>
    <row r="60" spans="1:17" ht="13.5" thickBot="1">
      <c r="A60" s="105"/>
      <c r="B60" s="106" t="s">
        <v>115</v>
      </c>
      <c r="C60" s="107"/>
      <c r="D60" s="107"/>
      <c r="E60" s="107"/>
      <c r="G60" s="105"/>
      <c r="H60" s="105"/>
      <c r="I60" s="105"/>
      <c r="J60" s="105"/>
      <c r="K60" s="105"/>
      <c r="L60" s="105"/>
      <c r="M60" s="105"/>
      <c r="N60" s="105"/>
      <c r="O60" s="43"/>
      <c r="P60" s="43"/>
      <c r="Q60" s="43"/>
    </row>
    <row r="61" spans="1:17" ht="12.75" customHeight="1">
      <c r="A61" s="161" t="s">
        <v>97</v>
      </c>
      <c r="B61" s="162"/>
      <c r="C61" s="66" t="s">
        <v>80</v>
      </c>
      <c r="D61" s="66"/>
      <c r="E61" s="66"/>
      <c r="F61" s="66"/>
      <c r="G61" s="66"/>
      <c r="H61" s="66"/>
      <c r="I61" s="66"/>
      <c r="J61" s="66"/>
      <c r="K61" s="66"/>
      <c r="L61" s="67"/>
      <c r="M61" s="67"/>
      <c r="N61" s="68"/>
      <c r="O61" s="43"/>
      <c r="P61" s="43"/>
      <c r="Q61" s="43"/>
    </row>
    <row r="62" spans="1:17" ht="12.75">
      <c r="A62" s="163"/>
      <c r="B62" s="164"/>
      <c r="D62" s="69"/>
      <c r="E62" s="69"/>
      <c r="F62" s="175" t="s">
        <v>32</v>
      </c>
      <c r="G62" s="176"/>
      <c r="H62" s="176"/>
      <c r="I62" s="176"/>
      <c r="J62" s="176"/>
      <c r="K62" s="176"/>
      <c r="L62" s="176"/>
      <c r="M62" s="176"/>
      <c r="N62" s="177"/>
      <c r="O62" s="43"/>
      <c r="P62" s="43"/>
      <c r="Q62" s="43"/>
    </row>
    <row r="63" spans="1:17" ht="12.75">
      <c r="A63" s="163"/>
      <c r="B63" s="164"/>
      <c r="C63" s="173" t="s">
        <v>64</v>
      </c>
      <c r="D63" s="173"/>
      <c r="E63" s="173"/>
      <c r="F63" s="173" t="s">
        <v>84</v>
      </c>
      <c r="G63" s="173"/>
      <c r="H63" s="173"/>
      <c r="I63" s="173" t="s">
        <v>33</v>
      </c>
      <c r="J63" s="173"/>
      <c r="K63" s="173"/>
      <c r="L63" s="173" t="s">
        <v>34</v>
      </c>
      <c r="M63" s="156"/>
      <c r="N63" s="174"/>
      <c r="O63" s="43"/>
      <c r="P63" s="43"/>
      <c r="Q63" s="43"/>
    </row>
    <row r="64" spans="1:17" ht="12.75">
      <c r="A64" s="165"/>
      <c r="B64" s="166"/>
      <c r="C64" s="70" t="s">
        <v>35</v>
      </c>
      <c r="D64" s="70" t="s">
        <v>36</v>
      </c>
      <c r="E64" s="70" t="s">
        <v>85</v>
      </c>
      <c r="F64" s="70" t="s">
        <v>35</v>
      </c>
      <c r="G64" s="70" t="s">
        <v>36</v>
      </c>
      <c r="H64" s="70" t="s">
        <v>85</v>
      </c>
      <c r="I64" s="70" t="s">
        <v>35</v>
      </c>
      <c r="J64" s="70" t="s">
        <v>36</v>
      </c>
      <c r="K64" s="70" t="s">
        <v>85</v>
      </c>
      <c r="L64" s="70" t="s">
        <v>35</v>
      </c>
      <c r="M64" s="70" t="s">
        <v>36</v>
      </c>
      <c r="N64" s="70" t="s">
        <v>85</v>
      </c>
      <c r="O64" s="43"/>
      <c r="P64" s="43"/>
      <c r="Q64" s="43"/>
    </row>
    <row r="65" spans="1:17" ht="12.75">
      <c r="A65" s="71"/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1"/>
      <c r="M65" s="71"/>
      <c r="N65" s="73"/>
      <c r="O65" s="43"/>
      <c r="P65" s="43"/>
      <c r="Q65" s="43"/>
    </row>
    <row r="66" spans="1:17" ht="12.75">
      <c r="A66" s="71" t="s">
        <v>0</v>
      </c>
      <c r="B66" s="71" t="s">
        <v>62</v>
      </c>
      <c r="C66" s="72">
        <v>11170</v>
      </c>
      <c r="D66" s="72">
        <f>G66+J66</f>
        <v>26395</v>
      </c>
      <c r="E66" s="72">
        <f>H66+K66</f>
        <v>4315071.109300012</v>
      </c>
      <c r="F66" s="72">
        <v>11159</v>
      </c>
      <c r="G66" s="72">
        <v>23346</v>
      </c>
      <c r="H66" s="72">
        <v>2548802.154800012</v>
      </c>
      <c r="I66" s="72">
        <v>10</v>
      </c>
      <c r="J66" s="72">
        <v>3049</v>
      </c>
      <c r="K66" s="72">
        <v>1766268.9545</v>
      </c>
      <c r="L66" s="72">
        <v>1</v>
      </c>
      <c r="M66" s="72" t="s">
        <v>28</v>
      </c>
      <c r="N66" s="74" t="s">
        <v>28</v>
      </c>
      <c r="O66" s="43"/>
      <c r="P66" s="43"/>
      <c r="Q66" s="43"/>
    </row>
    <row r="67" spans="1:17" ht="12.75">
      <c r="A67" s="75" t="s">
        <v>37</v>
      </c>
      <c r="B67" s="71" t="s">
        <v>38</v>
      </c>
      <c r="C67" s="72">
        <v>600</v>
      </c>
      <c r="D67" s="72">
        <v>9121</v>
      </c>
      <c r="E67" s="72">
        <v>1591066.3845000009</v>
      </c>
      <c r="F67" s="72">
        <v>593</v>
      </c>
      <c r="G67" s="72">
        <v>2736</v>
      </c>
      <c r="H67" s="72">
        <v>480791.02510000084</v>
      </c>
      <c r="I67" s="72">
        <v>7</v>
      </c>
      <c r="J67" s="72">
        <v>6385</v>
      </c>
      <c r="K67" s="72">
        <v>1110275.3594</v>
      </c>
      <c r="L67" s="72"/>
      <c r="M67" s="72"/>
      <c r="N67" s="74"/>
      <c r="O67" s="43"/>
      <c r="P67" s="43"/>
      <c r="Q67" s="43"/>
    </row>
    <row r="68" spans="1:17" ht="12.75">
      <c r="A68" s="75" t="s">
        <v>39</v>
      </c>
      <c r="B68" s="71" t="s">
        <v>40</v>
      </c>
      <c r="C68" s="72">
        <v>50422</v>
      </c>
      <c r="D68" s="72">
        <v>723881</v>
      </c>
      <c r="E68" s="72">
        <v>122655819.26530036</v>
      </c>
      <c r="F68" s="72">
        <v>49801</v>
      </c>
      <c r="G68" s="72">
        <v>305384</v>
      </c>
      <c r="H68" s="72">
        <v>35031503.624900356</v>
      </c>
      <c r="I68" s="72">
        <v>596</v>
      </c>
      <c r="J68" s="72">
        <v>280346</v>
      </c>
      <c r="K68" s="72">
        <v>50216429.640400015</v>
      </c>
      <c r="L68" s="72">
        <v>25</v>
      </c>
      <c r="M68" s="72">
        <v>138151</v>
      </c>
      <c r="N68" s="74">
        <v>37407886</v>
      </c>
      <c r="O68" s="43"/>
      <c r="P68" s="43"/>
      <c r="Q68" s="43"/>
    </row>
    <row r="69" spans="1:17" ht="12.75">
      <c r="A69" s="75" t="s">
        <v>41</v>
      </c>
      <c r="B69" s="71" t="s">
        <v>42</v>
      </c>
      <c r="C69" s="72">
        <v>1136</v>
      </c>
      <c r="D69" s="72">
        <v>25888</v>
      </c>
      <c r="E69" s="72">
        <v>13841121.1917</v>
      </c>
      <c r="F69" s="72">
        <v>1044</v>
      </c>
      <c r="G69" s="72">
        <v>7052</v>
      </c>
      <c r="H69" s="72">
        <v>2938051.0073999977</v>
      </c>
      <c r="I69" s="72">
        <v>89</v>
      </c>
      <c r="J69" s="72">
        <v>15129</v>
      </c>
      <c r="K69" s="72">
        <v>7676108.884300001</v>
      </c>
      <c r="L69" s="72">
        <v>3</v>
      </c>
      <c r="M69" s="72">
        <v>3707</v>
      </c>
      <c r="N69" s="74">
        <v>3226961.3</v>
      </c>
      <c r="O69" s="43"/>
      <c r="P69" s="43"/>
      <c r="Q69" s="43"/>
    </row>
    <row r="70" spans="1:17" ht="12.75">
      <c r="A70" s="75" t="s">
        <v>43</v>
      </c>
      <c r="B70" s="71" t="s">
        <v>44</v>
      </c>
      <c r="C70" s="72">
        <v>50301</v>
      </c>
      <c r="D70" s="72">
        <v>169518</v>
      </c>
      <c r="E70" s="72">
        <v>19405534.142599538</v>
      </c>
      <c r="F70" s="72">
        <v>50247</v>
      </c>
      <c r="G70" s="72">
        <v>119436</v>
      </c>
      <c r="H70" s="72">
        <v>12294888.445999537</v>
      </c>
      <c r="I70" s="72">
        <v>51</v>
      </c>
      <c r="J70" s="72">
        <v>29617</v>
      </c>
      <c r="K70" s="72">
        <v>4181669.5966000003</v>
      </c>
      <c r="L70" s="72">
        <v>3</v>
      </c>
      <c r="M70" s="72">
        <v>20465</v>
      </c>
      <c r="N70" s="74">
        <v>2928976.1</v>
      </c>
      <c r="O70" s="43"/>
      <c r="P70" s="43"/>
      <c r="Q70" s="43"/>
    </row>
    <row r="71" spans="1:17" ht="12.75">
      <c r="A71" s="75" t="s">
        <v>45</v>
      </c>
      <c r="B71" s="71" t="s">
        <v>46</v>
      </c>
      <c r="C71" s="72">
        <v>119559</v>
      </c>
      <c r="D71" s="72">
        <v>417320</v>
      </c>
      <c r="E71" s="72">
        <v>130900701.1742107</v>
      </c>
      <c r="F71" s="72">
        <v>118942</v>
      </c>
      <c r="G71" s="72">
        <v>276509</v>
      </c>
      <c r="H71" s="72">
        <v>65259746.23691073</v>
      </c>
      <c r="I71" s="72">
        <v>596</v>
      </c>
      <c r="J71" s="72">
        <v>97747</v>
      </c>
      <c r="K71" s="72">
        <v>43439182.80329997</v>
      </c>
      <c r="L71" s="72">
        <v>21</v>
      </c>
      <c r="M71" s="72">
        <v>43064</v>
      </c>
      <c r="N71" s="74">
        <v>22201772.134000003</v>
      </c>
      <c r="O71" s="43"/>
      <c r="P71" s="43"/>
      <c r="Q71" s="43"/>
    </row>
    <row r="72" spans="1:17" ht="12.75">
      <c r="A72" s="75" t="s">
        <v>47</v>
      </c>
      <c r="B72" s="71" t="s">
        <v>48</v>
      </c>
      <c r="C72" s="72">
        <v>19959</v>
      </c>
      <c r="D72" s="72">
        <v>71277</v>
      </c>
      <c r="E72" s="72">
        <v>5599617.510999685</v>
      </c>
      <c r="F72" s="72">
        <v>19946</v>
      </c>
      <c r="G72" s="72">
        <v>58731</v>
      </c>
      <c r="H72" s="72">
        <v>4696130.511099685</v>
      </c>
      <c r="I72" s="72">
        <v>13</v>
      </c>
      <c r="J72" s="72">
        <v>12546</v>
      </c>
      <c r="K72" s="72">
        <v>903486.9999</v>
      </c>
      <c r="L72" s="72"/>
      <c r="M72" s="72"/>
      <c r="N72" s="74"/>
      <c r="O72" s="43"/>
      <c r="P72" s="43"/>
      <c r="Q72" s="43"/>
    </row>
    <row r="73" spans="1:17" ht="12.75">
      <c r="A73" s="75" t="s">
        <v>49</v>
      </c>
      <c r="B73" s="71" t="s">
        <v>50</v>
      </c>
      <c r="C73" s="72">
        <v>31632</v>
      </c>
      <c r="D73" s="72">
        <v>249133</v>
      </c>
      <c r="E73" s="72">
        <v>34432781.81520009</v>
      </c>
      <c r="F73" s="72">
        <v>31492</v>
      </c>
      <c r="G73" s="72">
        <v>97760</v>
      </c>
      <c r="H73" s="72">
        <v>12706840.676900096</v>
      </c>
      <c r="I73" s="72">
        <v>134</v>
      </c>
      <c r="J73" s="72">
        <v>59284</v>
      </c>
      <c r="K73" s="72">
        <v>10837358.738299998</v>
      </c>
      <c r="L73" s="72">
        <v>6</v>
      </c>
      <c r="M73" s="72">
        <v>92089</v>
      </c>
      <c r="N73" s="74">
        <v>10888582.399999999</v>
      </c>
      <c r="O73" s="43"/>
      <c r="P73" s="43"/>
      <c r="Q73" s="43"/>
    </row>
    <row r="74" spans="1:17" ht="12.75">
      <c r="A74" s="75" t="s">
        <v>51</v>
      </c>
      <c r="B74" s="71" t="s">
        <v>52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4"/>
      <c r="O74" s="43"/>
      <c r="P74" s="43"/>
      <c r="Q74" s="43"/>
    </row>
    <row r="75" spans="1:17" ht="12.75">
      <c r="A75" s="75" t="s">
        <v>53</v>
      </c>
      <c r="B75" s="71" t="s">
        <v>54</v>
      </c>
      <c r="C75" s="72">
        <v>144183</v>
      </c>
      <c r="D75" s="72">
        <f>G75+J75</f>
        <v>311457</v>
      </c>
      <c r="E75" s="72">
        <f>H75+K75</f>
        <v>44092487.74119458</v>
      </c>
      <c r="F75" s="72">
        <v>143965</v>
      </c>
      <c r="G75" s="72">
        <v>228478</v>
      </c>
      <c r="H75" s="72">
        <v>30377726.43069459</v>
      </c>
      <c r="I75" s="72">
        <v>217</v>
      </c>
      <c r="J75" s="72">
        <v>82979</v>
      </c>
      <c r="K75" s="72">
        <v>13714761.310499992</v>
      </c>
      <c r="L75" s="72">
        <v>1</v>
      </c>
      <c r="M75" s="72" t="s">
        <v>28</v>
      </c>
      <c r="N75" s="74" t="s">
        <v>28</v>
      </c>
      <c r="O75" s="43"/>
      <c r="P75" s="43"/>
      <c r="Q75" s="43"/>
    </row>
    <row r="76" spans="1:17" ht="12.75">
      <c r="A76" s="75" t="s">
        <v>55</v>
      </c>
      <c r="B76" s="71" t="s">
        <v>56</v>
      </c>
      <c r="C76" s="72">
        <v>6065</v>
      </c>
      <c r="D76" s="72">
        <f>G76</f>
        <v>10704</v>
      </c>
      <c r="E76" s="72">
        <f>H76</f>
        <v>889602.7633000052</v>
      </c>
      <c r="F76" s="72">
        <v>6063</v>
      </c>
      <c r="G76" s="72">
        <v>10704</v>
      </c>
      <c r="H76" s="72">
        <v>889602.7633000052</v>
      </c>
      <c r="I76" s="72">
        <v>2</v>
      </c>
      <c r="J76" s="72" t="s">
        <v>28</v>
      </c>
      <c r="K76" s="72" t="s">
        <v>28</v>
      </c>
      <c r="L76" s="72"/>
      <c r="M76" s="72"/>
      <c r="N76" s="74"/>
      <c r="O76" s="43"/>
      <c r="P76" s="43"/>
      <c r="Q76" s="43"/>
    </row>
    <row r="77" spans="1:17" ht="12.75">
      <c r="A77" s="75" t="s">
        <v>57</v>
      </c>
      <c r="B77" s="71" t="s">
        <v>58</v>
      </c>
      <c r="C77" s="72">
        <v>14768</v>
      </c>
      <c r="D77" s="72">
        <v>56986</v>
      </c>
      <c r="E77" s="72">
        <v>3026770.592099982</v>
      </c>
      <c r="F77" s="72">
        <v>14761</v>
      </c>
      <c r="G77" s="72">
        <v>44162</v>
      </c>
      <c r="H77" s="72">
        <v>2381643.4920999818</v>
      </c>
      <c r="I77" s="72">
        <v>7</v>
      </c>
      <c r="J77" s="72">
        <v>12824</v>
      </c>
      <c r="K77" s="72">
        <v>645127.1</v>
      </c>
      <c r="L77" s="72"/>
      <c r="M77" s="72"/>
      <c r="N77" s="74"/>
      <c r="O77" s="43"/>
      <c r="P77" s="43"/>
      <c r="Q77" s="43"/>
    </row>
    <row r="78" spans="1:17" ht="12.75">
      <c r="A78" s="75" t="s">
        <v>59</v>
      </c>
      <c r="B78" s="71" t="s">
        <v>60</v>
      </c>
      <c r="C78" s="72">
        <v>37752</v>
      </c>
      <c r="D78" s="72">
        <f>G78+J78</f>
        <v>51089</v>
      </c>
      <c r="E78" s="72">
        <f>H78+K78</f>
        <v>5489955.691299904</v>
      </c>
      <c r="F78" s="72">
        <v>37728</v>
      </c>
      <c r="G78" s="72">
        <v>39180</v>
      </c>
      <c r="H78" s="72">
        <v>3983644.063599904</v>
      </c>
      <c r="I78" s="72">
        <v>22</v>
      </c>
      <c r="J78" s="72">
        <v>11909</v>
      </c>
      <c r="K78" s="72">
        <v>1506311.6277</v>
      </c>
      <c r="L78" s="72">
        <v>2</v>
      </c>
      <c r="M78" s="72" t="s">
        <v>28</v>
      </c>
      <c r="N78" s="74" t="s">
        <v>28</v>
      </c>
      <c r="O78" s="43"/>
      <c r="P78" s="43"/>
      <c r="Q78" s="43"/>
    </row>
    <row r="79" spans="1:17" ht="12.75">
      <c r="A79" s="75" t="s">
        <v>63</v>
      </c>
      <c r="B79" s="75"/>
      <c r="C79" s="72">
        <f>SUM(C66:C78)</f>
        <v>487547</v>
      </c>
      <c r="D79" s="72">
        <f>SUM(D66:D78)</f>
        <v>2122769</v>
      </c>
      <c r="E79" s="72">
        <f>SUM(E66:E78)</f>
        <v>386240529.3817049</v>
      </c>
      <c r="F79" s="72">
        <v>485741</v>
      </c>
      <c r="G79" s="72">
        <v>1213478</v>
      </c>
      <c r="H79" s="72">
        <v>173589370.43280488</v>
      </c>
      <c r="I79" s="72">
        <v>1744</v>
      </c>
      <c r="J79" s="72">
        <v>611815</v>
      </c>
      <c r="K79" s="72">
        <v>135996981.0149</v>
      </c>
      <c r="L79" s="72">
        <v>62</v>
      </c>
      <c r="M79" s="72">
        <v>297476</v>
      </c>
      <c r="N79" s="74">
        <v>76654177.934</v>
      </c>
      <c r="O79" s="43"/>
      <c r="P79" s="43"/>
      <c r="Q79" s="43"/>
    </row>
    <row r="80" spans="1:17" ht="13.5" thickBot="1">
      <c r="A80" s="76"/>
      <c r="B80" s="76" t="s">
        <v>61</v>
      </c>
      <c r="C80" s="77">
        <v>100</v>
      </c>
      <c r="D80" s="77">
        <v>100</v>
      </c>
      <c r="E80" s="77">
        <v>100</v>
      </c>
      <c r="F80" s="78">
        <f>F79*100/C79</f>
        <v>99.62957417438729</v>
      </c>
      <c r="G80" s="78">
        <f>G79*100/D79</f>
        <v>57.164863440157646</v>
      </c>
      <c r="H80" s="78">
        <f>H79*100/E79</f>
        <v>44.94333381084768</v>
      </c>
      <c r="I80" s="78">
        <f>I79*100/C79</f>
        <v>0.3577091029172572</v>
      </c>
      <c r="J80" s="78">
        <f>J79*100/D79</f>
        <v>28.821553357901873</v>
      </c>
      <c r="K80" s="78">
        <f>K79*100/E79</f>
        <v>35.21043771160018</v>
      </c>
      <c r="L80" s="78">
        <f>L79*100/C79</f>
        <v>0.012716722695452952</v>
      </c>
      <c r="M80" s="78">
        <f>M79*100/D79</f>
        <v>14.013583201940484</v>
      </c>
      <c r="N80" s="79">
        <f>N79*100/E79</f>
        <v>19.846228477552124</v>
      </c>
      <c r="O80" s="43"/>
      <c r="P80" s="43"/>
      <c r="Q80" s="43"/>
    </row>
    <row r="81" spans="1:17" ht="13.5" thickTop="1">
      <c r="A81" s="58" t="s">
        <v>96</v>
      </c>
      <c r="B81" s="105"/>
      <c r="C81" s="107"/>
      <c r="D81" s="107"/>
      <c r="E81" s="107"/>
      <c r="F81" s="105"/>
      <c r="G81" s="105"/>
      <c r="H81" s="105"/>
      <c r="I81" s="105"/>
      <c r="J81" s="105"/>
      <c r="K81" s="105"/>
      <c r="L81" s="105"/>
      <c r="M81" s="105"/>
      <c r="N81" s="105"/>
      <c r="O81" s="43"/>
      <c r="P81" s="43"/>
      <c r="Q81" s="43"/>
    </row>
    <row r="84" ht="15">
      <c r="A84" s="154" t="s">
        <v>122</v>
      </c>
    </row>
    <row r="85" ht="15">
      <c r="A85" s="154" t="s">
        <v>121</v>
      </c>
    </row>
    <row r="86" ht="15">
      <c r="A86" s="154" t="s">
        <v>120</v>
      </c>
    </row>
  </sheetData>
  <sheetProtection/>
  <mergeCells count="12">
    <mergeCell ref="I63:K63"/>
    <mergeCell ref="L63:N63"/>
    <mergeCell ref="F62:N62"/>
    <mergeCell ref="A61:B64"/>
    <mergeCell ref="F63:H63"/>
    <mergeCell ref="C63:E63"/>
    <mergeCell ref="L40:N40"/>
    <mergeCell ref="A56:B56"/>
    <mergeCell ref="A38:B41"/>
    <mergeCell ref="C39:E40"/>
    <mergeCell ref="F40:H40"/>
    <mergeCell ref="I40:K4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8">
      <selection activeCell="A59" sqref="A59"/>
    </sheetView>
  </sheetViews>
  <sheetFormatPr defaultColWidth="9.140625" defaultRowHeight="12.75"/>
  <cols>
    <col min="1" max="1" width="5.140625" style="58" bestFit="1" customWidth="1"/>
    <col min="2" max="2" width="25.140625" style="58" customWidth="1"/>
    <col min="3" max="3" width="19.421875" style="61" bestFit="1" customWidth="1"/>
    <col min="4" max="4" width="18.8515625" style="61" bestFit="1" customWidth="1"/>
    <col min="5" max="5" width="18.00390625" style="61" bestFit="1" customWidth="1"/>
    <col min="6" max="7" width="9.140625" style="58" customWidth="1"/>
    <col min="8" max="8" width="10.8515625" style="58" bestFit="1" customWidth="1"/>
    <col min="9" max="10" width="9.140625" style="58" customWidth="1"/>
    <col min="11" max="11" width="10.8515625" style="58" bestFit="1" customWidth="1"/>
    <col min="12" max="13" width="9.140625" style="58" customWidth="1"/>
    <col min="14" max="14" width="10.8515625" style="58" bestFit="1" customWidth="1"/>
    <col min="15" max="16384" width="9.140625" style="4" customWidth="1"/>
  </cols>
  <sheetData>
    <row r="1" spans="1:14" s="3" customFormat="1" ht="12.75">
      <c r="A1" s="80" t="s">
        <v>23</v>
      </c>
      <c r="B1" s="80" t="s">
        <v>24</v>
      </c>
      <c r="C1" s="81" t="s">
        <v>25</v>
      </c>
      <c r="D1" s="81" t="s">
        <v>26</v>
      </c>
      <c r="E1" s="81" t="s">
        <v>27</v>
      </c>
      <c r="F1" s="82"/>
      <c r="G1" s="82"/>
      <c r="H1" s="82"/>
      <c r="I1" s="82"/>
      <c r="J1" s="82"/>
      <c r="K1" s="82"/>
      <c r="L1" s="82"/>
      <c r="M1" s="82"/>
      <c r="N1" s="82"/>
    </row>
    <row r="2" spans="1:5" ht="12.75">
      <c r="A2" s="58" t="s">
        <v>0</v>
      </c>
      <c r="B2" s="58" t="s">
        <v>1</v>
      </c>
      <c r="C2" s="61">
        <v>173445</v>
      </c>
      <c r="D2" s="61">
        <v>31449</v>
      </c>
      <c r="E2" s="61">
        <v>6893736.317100054</v>
      </c>
    </row>
    <row r="3" spans="1:5" ht="12.75">
      <c r="A3" s="58" t="s">
        <v>0</v>
      </c>
      <c r="B3" s="58" t="s">
        <v>2</v>
      </c>
      <c r="C3" s="61">
        <v>12</v>
      </c>
      <c r="D3" s="61">
        <v>2239</v>
      </c>
      <c r="E3" s="61">
        <v>1345394.5778</v>
      </c>
    </row>
    <row r="4" spans="1:7" ht="15">
      <c r="A4" s="58" t="s">
        <v>0</v>
      </c>
      <c r="B4" s="58" t="s">
        <v>3</v>
      </c>
      <c r="C4" s="61">
        <v>3</v>
      </c>
      <c r="D4" s="61">
        <v>2417</v>
      </c>
      <c r="E4" s="61">
        <v>1816297.3571000001</v>
      </c>
      <c r="G4" s="154" t="s">
        <v>122</v>
      </c>
    </row>
    <row r="5" spans="1:7" ht="15">
      <c r="A5" s="58" t="s">
        <v>5</v>
      </c>
      <c r="B5" s="58" t="s">
        <v>1</v>
      </c>
      <c r="C5" s="61">
        <v>640</v>
      </c>
      <c r="D5" s="61">
        <v>2356</v>
      </c>
      <c r="E5" s="61">
        <v>506611.3157999999</v>
      </c>
      <c r="G5" s="154" t="s">
        <v>121</v>
      </c>
    </row>
    <row r="6" spans="1:7" ht="15">
      <c r="A6" s="58" t="s">
        <v>5</v>
      </c>
      <c r="B6" s="58" t="s">
        <v>2</v>
      </c>
      <c r="C6" s="61">
        <v>4</v>
      </c>
      <c r="D6" s="61">
        <v>635</v>
      </c>
      <c r="E6" s="61">
        <v>160098.25800000003</v>
      </c>
      <c r="G6" s="154" t="s">
        <v>120</v>
      </c>
    </row>
    <row r="7" spans="1:5" ht="12.75">
      <c r="A7" s="58" t="s">
        <v>5</v>
      </c>
      <c r="B7" s="58" t="s">
        <v>3</v>
      </c>
      <c r="C7" s="61">
        <v>2</v>
      </c>
      <c r="D7" s="61" t="s">
        <v>28</v>
      </c>
      <c r="E7" s="61" t="s">
        <v>28</v>
      </c>
    </row>
    <row r="8" spans="1:5" ht="12.75">
      <c r="A8" s="58" t="s">
        <v>6</v>
      </c>
      <c r="B8" s="58" t="s">
        <v>1</v>
      </c>
      <c r="C8" s="61">
        <v>56794</v>
      </c>
      <c r="D8" s="61">
        <v>268946</v>
      </c>
      <c r="E8" s="61">
        <v>37631686.39039928</v>
      </c>
    </row>
    <row r="9" spans="1:5" ht="12.75">
      <c r="A9" s="58" t="s">
        <v>6</v>
      </c>
      <c r="B9" s="58" t="s">
        <v>2</v>
      </c>
      <c r="C9" s="61">
        <v>663</v>
      </c>
      <c r="D9" s="61">
        <v>270424</v>
      </c>
      <c r="E9" s="61">
        <v>57299175.15140003</v>
      </c>
    </row>
    <row r="10" spans="1:5" ht="12.75">
      <c r="A10" s="58" t="s">
        <v>6</v>
      </c>
      <c r="B10" s="58" t="s">
        <v>3</v>
      </c>
      <c r="C10" s="61">
        <v>33</v>
      </c>
      <c r="D10" s="61">
        <v>145360</v>
      </c>
      <c r="E10" s="61">
        <v>52504937.4091</v>
      </c>
    </row>
    <row r="11" spans="1:5" ht="12.75">
      <c r="A11" s="58" t="s">
        <v>7</v>
      </c>
      <c r="B11" s="58" t="s">
        <v>1</v>
      </c>
      <c r="C11" s="61">
        <v>1171</v>
      </c>
      <c r="D11" s="61">
        <v>5986</v>
      </c>
      <c r="E11" s="61">
        <v>2707977.393400005</v>
      </c>
    </row>
    <row r="12" spans="1:5" ht="12.75">
      <c r="A12" s="58" t="s">
        <v>7</v>
      </c>
      <c r="B12" s="58" t="s">
        <v>2</v>
      </c>
      <c r="C12" s="61">
        <v>88</v>
      </c>
      <c r="D12" s="61">
        <v>15722</v>
      </c>
      <c r="E12" s="61">
        <v>8645603.935699997</v>
      </c>
    </row>
    <row r="13" spans="1:5" ht="12.75">
      <c r="A13" s="58" t="s">
        <v>7</v>
      </c>
      <c r="B13" s="58" t="s">
        <v>3</v>
      </c>
      <c r="C13" s="61">
        <v>8</v>
      </c>
      <c r="D13" s="61">
        <v>3346</v>
      </c>
      <c r="E13" s="61">
        <v>8372398.9</v>
      </c>
    </row>
    <row r="14" spans="1:5" ht="12.75">
      <c r="A14" s="58" t="s">
        <v>8</v>
      </c>
      <c r="B14" s="58" t="s">
        <v>1</v>
      </c>
      <c r="C14" s="61">
        <v>58831</v>
      </c>
      <c r="D14" s="61">
        <v>133360</v>
      </c>
      <c r="E14" s="61">
        <v>17284501.021300346</v>
      </c>
    </row>
    <row r="15" spans="1:5" ht="12.75">
      <c r="A15" s="58" t="s">
        <v>8</v>
      </c>
      <c r="B15" s="58" t="s">
        <v>2</v>
      </c>
      <c r="C15" s="61">
        <v>70</v>
      </c>
      <c r="D15" s="61">
        <v>25703</v>
      </c>
      <c r="E15" s="61">
        <v>3758255.6605999987</v>
      </c>
    </row>
    <row r="16" spans="1:5" ht="12.75">
      <c r="A16" s="58" t="s">
        <v>8</v>
      </c>
      <c r="B16" s="58" t="s">
        <v>3</v>
      </c>
      <c r="C16" s="61">
        <v>4</v>
      </c>
      <c r="D16" s="61">
        <v>25723</v>
      </c>
      <c r="E16" s="61">
        <v>5897648.8</v>
      </c>
    </row>
    <row r="17" spans="1:5" ht="12.75">
      <c r="A17" s="58" t="s">
        <v>9</v>
      </c>
      <c r="B17" s="58" t="s">
        <v>1</v>
      </c>
      <c r="C17" s="61">
        <v>118977</v>
      </c>
      <c r="D17" s="61">
        <v>262328</v>
      </c>
      <c r="E17" s="61">
        <v>69322819.58740093</v>
      </c>
    </row>
    <row r="18" spans="1:5" ht="12.75">
      <c r="A18" s="58" t="s">
        <v>9</v>
      </c>
      <c r="B18" s="58" t="s">
        <v>2</v>
      </c>
      <c r="C18" s="61">
        <v>690</v>
      </c>
      <c r="D18" s="61">
        <v>107396</v>
      </c>
      <c r="E18" s="61">
        <v>53165430.423400044</v>
      </c>
    </row>
    <row r="19" spans="1:5" ht="12.75">
      <c r="A19" s="58" t="s">
        <v>9</v>
      </c>
      <c r="B19" s="58" t="s">
        <v>3</v>
      </c>
      <c r="C19" s="61">
        <v>26</v>
      </c>
      <c r="D19" s="61">
        <v>56311</v>
      </c>
      <c r="E19" s="61">
        <v>34706338.1641</v>
      </c>
    </row>
    <row r="20" spans="1:5" ht="12.75">
      <c r="A20" s="58" t="s">
        <v>10</v>
      </c>
      <c r="B20" s="58" t="s">
        <v>1</v>
      </c>
      <c r="C20" s="61">
        <v>23160</v>
      </c>
      <c r="D20" s="61">
        <v>64390</v>
      </c>
      <c r="E20" s="61">
        <v>5964835.432999821</v>
      </c>
    </row>
    <row r="21" spans="1:5" ht="12.75">
      <c r="A21" s="58" t="s">
        <v>10</v>
      </c>
      <c r="B21" s="58" t="s">
        <v>2</v>
      </c>
      <c r="C21" s="61">
        <v>11</v>
      </c>
      <c r="D21" s="61">
        <v>12138</v>
      </c>
      <c r="E21" s="61">
        <v>959170.0488999998</v>
      </c>
    </row>
    <row r="22" spans="1:5" ht="12.75">
      <c r="A22" s="58" t="s">
        <v>11</v>
      </c>
      <c r="B22" s="58" t="s">
        <v>1</v>
      </c>
      <c r="C22" s="61">
        <v>31697</v>
      </c>
      <c r="D22" s="61">
        <v>101451</v>
      </c>
      <c r="E22" s="61">
        <v>14804246.504000299</v>
      </c>
    </row>
    <row r="23" spans="1:5" ht="12.75">
      <c r="A23" s="58" t="s">
        <v>11</v>
      </c>
      <c r="B23" s="58" t="s">
        <v>2</v>
      </c>
      <c r="C23" s="61">
        <v>192</v>
      </c>
      <c r="D23" s="61">
        <v>59330</v>
      </c>
      <c r="E23" s="61">
        <v>14696112.922899997</v>
      </c>
    </row>
    <row r="24" spans="1:5" ht="12.75">
      <c r="A24" s="58" t="s">
        <v>11</v>
      </c>
      <c r="B24" s="58" t="s">
        <v>3</v>
      </c>
      <c r="C24" s="61">
        <v>14</v>
      </c>
      <c r="D24" s="61">
        <v>80006</v>
      </c>
      <c r="E24" s="61">
        <v>15938192</v>
      </c>
    </row>
    <row r="25" spans="1:5" ht="12.75">
      <c r="A25" s="58" t="s">
        <v>12</v>
      </c>
      <c r="B25" s="58" t="s">
        <v>1</v>
      </c>
      <c r="C25" s="61">
        <v>197246</v>
      </c>
      <c r="D25" s="61">
        <v>271460</v>
      </c>
      <c r="E25" s="61">
        <v>40560825.53629389</v>
      </c>
    </row>
    <row r="26" spans="1:5" ht="12.75">
      <c r="A26" s="58" t="s">
        <v>12</v>
      </c>
      <c r="B26" s="58" t="s">
        <v>2</v>
      </c>
      <c r="C26" s="61">
        <v>272</v>
      </c>
      <c r="D26" s="61">
        <v>119075</v>
      </c>
      <c r="E26" s="61">
        <v>18990144.5352</v>
      </c>
    </row>
    <row r="27" spans="1:5" ht="12.75">
      <c r="A27" s="58" t="s">
        <v>12</v>
      </c>
      <c r="B27" s="58" t="s">
        <v>3</v>
      </c>
      <c r="C27" s="61">
        <v>3</v>
      </c>
      <c r="D27" s="61">
        <v>6271</v>
      </c>
      <c r="E27" s="61">
        <v>4187224.1</v>
      </c>
    </row>
    <row r="28" spans="1:5" ht="12.75">
      <c r="A28" s="58" t="s">
        <v>13</v>
      </c>
      <c r="B28" s="58" t="s">
        <v>1</v>
      </c>
      <c r="C28" s="61">
        <v>11189</v>
      </c>
      <c r="D28" s="61">
        <v>29866</v>
      </c>
      <c r="E28" s="61">
        <v>2014030.8918999347</v>
      </c>
    </row>
    <row r="29" spans="1:5" ht="12.75">
      <c r="A29" s="58" t="s">
        <v>13</v>
      </c>
      <c r="B29" s="58" t="s">
        <v>2</v>
      </c>
      <c r="C29" s="61">
        <v>4</v>
      </c>
      <c r="D29" s="61">
        <v>2861</v>
      </c>
      <c r="E29" s="61">
        <v>237754.2214</v>
      </c>
    </row>
    <row r="30" spans="1:5" ht="12.75">
      <c r="A30" s="58" t="s">
        <v>14</v>
      </c>
      <c r="B30" s="58" t="s">
        <v>1</v>
      </c>
      <c r="C30" s="61">
        <v>21635</v>
      </c>
      <c r="D30" s="61">
        <v>49506</v>
      </c>
      <c r="E30" s="61">
        <v>3702792.0779997325</v>
      </c>
    </row>
    <row r="31" spans="1:5" ht="12.75">
      <c r="A31" s="58" t="s">
        <v>14</v>
      </c>
      <c r="B31" s="58" t="s">
        <v>2</v>
      </c>
      <c r="C31" s="61">
        <v>29</v>
      </c>
      <c r="D31" s="61">
        <v>35626</v>
      </c>
      <c r="E31" s="61">
        <v>2119072.5735</v>
      </c>
    </row>
    <row r="32" spans="1:5" ht="12.75">
      <c r="A32" s="58" t="s">
        <v>15</v>
      </c>
      <c r="B32" s="58" t="s">
        <v>1</v>
      </c>
      <c r="C32" s="61">
        <v>59216</v>
      </c>
      <c r="D32" s="61">
        <v>39586</v>
      </c>
      <c r="E32" s="61">
        <v>5291753.66839968</v>
      </c>
    </row>
    <row r="33" spans="1:5" ht="12.75">
      <c r="A33" s="58" t="s">
        <v>15</v>
      </c>
      <c r="B33" s="58" t="s">
        <v>2</v>
      </c>
      <c r="C33" s="61">
        <v>38</v>
      </c>
      <c r="D33" s="61">
        <v>17478</v>
      </c>
      <c r="E33" s="61">
        <v>2972488.8496999997</v>
      </c>
    </row>
    <row r="34" spans="1:5" ht="12.75">
      <c r="A34" s="58" t="s">
        <v>29</v>
      </c>
      <c r="B34" s="58" t="s">
        <v>3</v>
      </c>
      <c r="C34" s="61">
        <v>3</v>
      </c>
      <c r="D34" s="61">
        <v>6687</v>
      </c>
      <c r="E34" s="61">
        <v>3401113.5</v>
      </c>
    </row>
    <row r="37" ht="15">
      <c r="B37" s="46" t="s">
        <v>102</v>
      </c>
    </row>
    <row r="38" ht="12.75">
      <c r="B38" s="106" t="s">
        <v>115</v>
      </c>
    </row>
    <row r="39" spans="1:14" ht="12.75" customHeight="1">
      <c r="A39" s="161" t="s">
        <v>97</v>
      </c>
      <c r="B39" s="162"/>
      <c r="C39" s="108" t="s">
        <v>86</v>
      </c>
      <c r="D39" s="109"/>
      <c r="E39" s="109"/>
      <c r="F39" s="109"/>
      <c r="G39" s="109"/>
      <c r="H39" s="109"/>
      <c r="I39" s="109"/>
      <c r="J39" s="109"/>
      <c r="K39" s="109"/>
      <c r="L39" s="110"/>
      <c r="M39" s="110"/>
      <c r="N39" s="111"/>
    </row>
    <row r="40" spans="1:14" ht="12.75">
      <c r="A40" s="163"/>
      <c r="B40" s="164"/>
      <c r="C40" s="181" t="s">
        <v>64</v>
      </c>
      <c r="D40" s="182"/>
      <c r="E40" s="183"/>
      <c r="F40" s="112" t="s">
        <v>32</v>
      </c>
      <c r="G40" s="113"/>
      <c r="H40" s="113"/>
      <c r="I40" s="113"/>
      <c r="J40" s="113"/>
      <c r="K40" s="113"/>
      <c r="L40" s="110"/>
      <c r="M40" s="110"/>
      <c r="N40" s="111"/>
    </row>
    <row r="41" spans="1:14" ht="12.75">
      <c r="A41" s="163"/>
      <c r="B41" s="164"/>
      <c r="C41" s="184"/>
      <c r="D41" s="185"/>
      <c r="E41" s="186"/>
      <c r="F41" s="178" t="s">
        <v>84</v>
      </c>
      <c r="G41" s="178"/>
      <c r="H41" s="178"/>
      <c r="I41" s="178" t="s">
        <v>33</v>
      </c>
      <c r="J41" s="178"/>
      <c r="K41" s="178"/>
      <c r="L41" s="178" t="s">
        <v>34</v>
      </c>
      <c r="M41" s="178"/>
      <c r="N41" s="178"/>
    </row>
    <row r="42" spans="1:14" ht="25.5">
      <c r="A42" s="165"/>
      <c r="B42" s="166"/>
      <c r="C42" s="114" t="s">
        <v>35</v>
      </c>
      <c r="D42" s="114" t="s">
        <v>36</v>
      </c>
      <c r="E42" s="114" t="s">
        <v>85</v>
      </c>
      <c r="F42" s="114" t="s">
        <v>35</v>
      </c>
      <c r="G42" s="114" t="s">
        <v>36</v>
      </c>
      <c r="H42" s="114" t="s">
        <v>85</v>
      </c>
      <c r="I42" s="114" t="s">
        <v>35</v>
      </c>
      <c r="J42" s="114" t="s">
        <v>36</v>
      </c>
      <c r="K42" s="114" t="s">
        <v>85</v>
      </c>
      <c r="L42" s="114" t="s">
        <v>35</v>
      </c>
      <c r="M42" s="114" t="s">
        <v>36</v>
      </c>
      <c r="N42" s="114" t="s">
        <v>85</v>
      </c>
    </row>
    <row r="43" spans="1:14" ht="12.75">
      <c r="A43" s="13"/>
      <c r="B43" s="14"/>
      <c r="C43" s="115"/>
      <c r="D43" s="116"/>
      <c r="E43" s="117"/>
      <c r="F43" s="118"/>
      <c r="G43" s="119"/>
      <c r="H43" s="120"/>
      <c r="I43" s="121"/>
      <c r="J43" s="121"/>
      <c r="K43" s="122"/>
      <c r="L43" s="123"/>
      <c r="M43" s="123"/>
      <c r="N43" s="124"/>
    </row>
    <row r="44" spans="1:14" ht="12.75">
      <c r="A44" s="13" t="s">
        <v>0</v>
      </c>
      <c r="B44" s="32" t="s">
        <v>62</v>
      </c>
      <c r="C44" s="125">
        <f>F44+I44+L44</f>
        <v>173460</v>
      </c>
      <c r="D44" s="125">
        <f>G44+J44+M44</f>
        <v>36105</v>
      </c>
      <c r="E44" s="125">
        <f>H44+K44+N44</f>
        <v>10055428.252000054</v>
      </c>
      <c r="F44" s="126">
        <f>C2</f>
        <v>173445</v>
      </c>
      <c r="G44" s="126">
        <f>D2</f>
        <v>31449</v>
      </c>
      <c r="H44" s="127">
        <f>E2</f>
        <v>6893736.317100054</v>
      </c>
      <c r="I44" s="128">
        <f>C3</f>
        <v>12</v>
      </c>
      <c r="J44" s="126">
        <f>D3</f>
        <v>2239</v>
      </c>
      <c r="K44" s="126">
        <f>E3</f>
        <v>1345394.5778</v>
      </c>
      <c r="L44" s="129">
        <f>C4</f>
        <v>3</v>
      </c>
      <c r="M44" s="129">
        <f>D4</f>
        <v>2417</v>
      </c>
      <c r="N44" s="130">
        <f>E4</f>
        <v>1816297.3571000001</v>
      </c>
    </row>
    <row r="45" spans="1:14" ht="12.75">
      <c r="A45" s="23" t="s">
        <v>37</v>
      </c>
      <c r="B45" s="123" t="s">
        <v>38</v>
      </c>
      <c r="C45" s="125">
        <f aca="true" t="shared" si="0" ref="C45:E56">F45+I45+L45</f>
        <v>646</v>
      </c>
      <c r="D45" s="125">
        <f>G45+J45</f>
        <v>2991</v>
      </c>
      <c r="E45" s="125">
        <f>H45+K45</f>
        <v>666709.5737999999</v>
      </c>
      <c r="F45" s="125">
        <f>C5</f>
        <v>640</v>
      </c>
      <c r="G45" s="126">
        <f>D5</f>
        <v>2356</v>
      </c>
      <c r="H45" s="127">
        <f>E5</f>
        <v>506611.3157999999</v>
      </c>
      <c r="I45" s="128">
        <f>C6</f>
        <v>4</v>
      </c>
      <c r="J45" s="126">
        <f>D6</f>
        <v>635</v>
      </c>
      <c r="K45" s="125">
        <f>E6</f>
        <v>160098.25800000003</v>
      </c>
      <c r="L45" s="125">
        <f>C7</f>
        <v>2</v>
      </c>
      <c r="M45" s="126" t="str">
        <f>D7</f>
        <v>..</v>
      </c>
      <c r="N45" s="127" t="str">
        <f>E7</f>
        <v>..</v>
      </c>
    </row>
    <row r="46" spans="1:14" ht="12.75">
      <c r="A46" s="23" t="s">
        <v>39</v>
      </c>
      <c r="B46" s="27" t="s">
        <v>40</v>
      </c>
      <c r="C46" s="125">
        <f t="shared" si="0"/>
        <v>57490</v>
      </c>
      <c r="D46" s="125">
        <f t="shared" si="0"/>
        <v>684730</v>
      </c>
      <c r="E46" s="125">
        <f t="shared" si="0"/>
        <v>147435798.9508993</v>
      </c>
      <c r="F46" s="125">
        <f>C8</f>
        <v>56794</v>
      </c>
      <c r="G46" s="126">
        <f>D8</f>
        <v>268946</v>
      </c>
      <c r="H46" s="127">
        <f>E8</f>
        <v>37631686.39039928</v>
      </c>
      <c r="I46" s="128">
        <f>C9</f>
        <v>663</v>
      </c>
      <c r="J46" s="126">
        <f>D9</f>
        <v>270424</v>
      </c>
      <c r="K46" s="125">
        <f>E9</f>
        <v>57299175.15140003</v>
      </c>
      <c r="L46" s="125">
        <f>C10</f>
        <v>33</v>
      </c>
      <c r="M46" s="126">
        <f>D10</f>
        <v>145360</v>
      </c>
      <c r="N46" s="127">
        <f>E10</f>
        <v>52504937.4091</v>
      </c>
    </row>
    <row r="47" spans="1:14" ht="12.75">
      <c r="A47" s="23" t="s">
        <v>41</v>
      </c>
      <c r="B47" s="123" t="s">
        <v>42</v>
      </c>
      <c r="C47" s="125">
        <f t="shared" si="0"/>
        <v>1267</v>
      </c>
      <c r="D47" s="125">
        <f t="shared" si="0"/>
        <v>25054</v>
      </c>
      <c r="E47" s="125">
        <f t="shared" si="0"/>
        <v>19725980.229100004</v>
      </c>
      <c r="F47" s="125">
        <f>C11</f>
        <v>1171</v>
      </c>
      <c r="G47" s="126">
        <f>D11</f>
        <v>5986</v>
      </c>
      <c r="H47" s="127">
        <f>E11</f>
        <v>2707977.393400005</v>
      </c>
      <c r="I47" s="128">
        <f>C12</f>
        <v>88</v>
      </c>
      <c r="J47" s="126">
        <f>D12</f>
        <v>15722</v>
      </c>
      <c r="K47" s="125">
        <f>E12</f>
        <v>8645603.935699997</v>
      </c>
      <c r="L47" s="125">
        <f>C13</f>
        <v>8</v>
      </c>
      <c r="M47" s="126">
        <f>D13</f>
        <v>3346</v>
      </c>
      <c r="N47" s="127">
        <f>E13</f>
        <v>8372398.9</v>
      </c>
    </row>
    <row r="48" spans="1:14" ht="12.75">
      <c r="A48" s="23" t="s">
        <v>43</v>
      </c>
      <c r="B48" s="27" t="s">
        <v>44</v>
      </c>
      <c r="C48" s="125">
        <f t="shared" si="0"/>
        <v>58905</v>
      </c>
      <c r="D48" s="125">
        <f t="shared" si="0"/>
        <v>184786</v>
      </c>
      <c r="E48" s="125">
        <f t="shared" si="0"/>
        <v>26940405.481900346</v>
      </c>
      <c r="F48" s="125">
        <f>C14</f>
        <v>58831</v>
      </c>
      <c r="G48" s="126">
        <f>D14</f>
        <v>133360</v>
      </c>
      <c r="H48" s="127">
        <f>E14</f>
        <v>17284501.021300346</v>
      </c>
      <c r="I48" s="128">
        <f>C15</f>
        <v>70</v>
      </c>
      <c r="J48" s="126">
        <f>D15</f>
        <v>25703</v>
      </c>
      <c r="K48" s="125">
        <f>E15</f>
        <v>3758255.6605999987</v>
      </c>
      <c r="L48" s="125">
        <f>C16</f>
        <v>4</v>
      </c>
      <c r="M48" s="126">
        <f>D16</f>
        <v>25723</v>
      </c>
      <c r="N48" s="127">
        <f>E16</f>
        <v>5897648.8</v>
      </c>
    </row>
    <row r="49" spans="1:14" ht="12.75">
      <c r="A49" s="23" t="s">
        <v>45</v>
      </c>
      <c r="B49" s="123" t="s">
        <v>46</v>
      </c>
      <c r="C49" s="125">
        <f t="shared" si="0"/>
        <v>119693</v>
      </c>
      <c r="D49" s="125">
        <f t="shared" si="0"/>
        <v>426035</v>
      </c>
      <c r="E49" s="125">
        <f t="shared" si="0"/>
        <v>157194588.17490098</v>
      </c>
      <c r="F49" s="125">
        <f>C17</f>
        <v>118977</v>
      </c>
      <c r="G49" s="126">
        <f>D17</f>
        <v>262328</v>
      </c>
      <c r="H49" s="127">
        <f>E17</f>
        <v>69322819.58740093</v>
      </c>
      <c r="I49" s="128">
        <f>C18</f>
        <v>690</v>
      </c>
      <c r="J49" s="126">
        <f>D18</f>
        <v>107396</v>
      </c>
      <c r="K49" s="125">
        <f>E18</f>
        <v>53165430.423400044</v>
      </c>
      <c r="L49" s="125">
        <f>C19</f>
        <v>26</v>
      </c>
      <c r="M49" s="126">
        <f>D19</f>
        <v>56311</v>
      </c>
      <c r="N49" s="127">
        <f>E19</f>
        <v>34706338.1641</v>
      </c>
    </row>
    <row r="50" spans="1:14" ht="12.75">
      <c r="A50" s="23" t="s">
        <v>47</v>
      </c>
      <c r="B50" s="123" t="s">
        <v>48</v>
      </c>
      <c r="C50" s="125">
        <f t="shared" si="0"/>
        <v>23171</v>
      </c>
      <c r="D50" s="125">
        <f t="shared" si="0"/>
        <v>76528</v>
      </c>
      <c r="E50" s="125">
        <f t="shared" si="0"/>
        <v>6924005.481899821</v>
      </c>
      <c r="F50" s="125">
        <f>C20</f>
        <v>23160</v>
      </c>
      <c r="G50" s="126">
        <f>D20</f>
        <v>64390</v>
      </c>
      <c r="H50" s="127">
        <f>E20</f>
        <v>5964835.432999821</v>
      </c>
      <c r="I50" s="128">
        <f>C21</f>
        <v>11</v>
      </c>
      <c r="J50" s="126">
        <f>D21</f>
        <v>12138</v>
      </c>
      <c r="K50" s="125">
        <f>E21</f>
        <v>959170.0488999998</v>
      </c>
      <c r="L50" s="125"/>
      <c r="M50" s="126"/>
      <c r="N50" s="127"/>
    </row>
    <row r="51" spans="1:14" ht="12.75">
      <c r="A51" s="23" t="s">
        <v>49</v>
      </c>
      <c r="B51" s="123" t="s">
        <v>50</v>
      </c>
      <c r="C51" s="125">
        <f t="shared" si="0"/>
        <v>31903</v>
      </c>
      <c r="D51" s="125">
        <f t="shared" si="0"/>
        <v>240787</v>
      </c>
      <c r="E51" s="125">
        <f t="shared" si="0"/>
        <v>45438551.4269003</v>
      </c>
      <c r="F51" s="125">
        <f>C22</f>
        <v>31697</v>
      </c>
      <c r="G51" s="126">
        <f>D22</f>
        <v>101451</v>
      </c>
      <c r="H51" s="127">
        <f>E22</f>
        <v>14804246.504000299</v>
      </c>
      <c r="I51" s="128">
        <f>C23</f>
        <v>192</v>
      </c>
      <c r="J51" s="126">
        <f>D23</f>
        <v>59330</v>
      </c>
      <c r="K51" s="125">
        <f>E23</f>
        <v>14696112.922899997</v>
      </c>
      <c r="L51" s="125">
        <f>C24</f>
        <v>14</v>
      </c>
      <c r="M51" s="126">
        <f>D24</f>
        <v>80006</v>
      </c>
      <c r="N51" s="127">
        <f>E24</f>
        <v>15938192</v>
      </c>
    </row>
    <row r="52" spans="1:14" ht="12.75">
      <c r="A52" s="23" t="s">
        <v>51</v>
      </c>
      <c r="B52" s="123" t="s">
        <v>52</v>
      </c>
      <c r="C52" s="125"/>
      <c r="D52" s="125"/>
      <c r="E52" s="125"/>
      <c r="F52" s="125"/>
      <c r="G52" s="126"/>
      <c r="H52" s="127"/>
      <c r="I52" s="128"/>
      <c r="J52" s="126"/>
      <c r="K52" s="125"/>
      <c r="L52" s="125"/>
      <c r="M52" s="126"/>
      <c r="N52" s="127"/>
    </row>
    <row r="53" spans="1:14" ht="12.75">
      <c r="A53" s="23" t="s">
        <v>53</v>
      </c>
      <c r="B53" s="123" t="s">
        <v>54</v>
      </c>
      <c r="C53" s="125">
        <f t="shared" si="0"/>
        <v>197521</v>
      </c>
      <c r="D53" s="125">
        <f t="shared" si="0"/>
        <v>396806</v>
      </c>
      <c r="E53" s="125">
        <f t="shared" si="0"/>
        <v>63738194.17149389</v>
      </c>
      <c r="F53" s="125">
        <f>C25</f>
        <v>197246</v>
      </c>
      <c r="G53" s="126">
        <f>D25</f>
        <v>271460</v>
      </c>
      <c r="H53" s="127">
        <f>E25</f>
        <v>40560825.53629389</v>
      </c>
      <c r="I53" s="128">
        <f>C26</f>
        <v>272</v>
      </c>
      <c r="J53" s="126">
        <f>D26</f>
        <v>119075</v>
      </c>
      <c r="K53" s="125">
        <f>E26</f>
        <v>18990144.5352</v>
      </c>
      <c r="L53" s="125">
        <f>C27</f>
        <v>3</v>
      </c>
      <c r="M53" s="126">
        <f>D27</f>
        <v>6271</v>
      </c>
      <c r="N53" s="127">
        <f>E27</f>
        <v>4187224.1</v>
      </c>
    </row>
    <row r="54" spans="1:14" ht="12.75">
      <c r="A54" s="23" t="s">
        <v>55</v>
      </c>
      <c r="B54" s="123" t="s">
        <v>56</v>
      </c>
      <c r="C54" s="125">
        <f t="shared" si="0"/>
        <v>11193</v>
      </c>
      <c r="D54" s="125">
        <f>G54+J54</f>
        <v>32727</v>
      </c>
      <c r="E54" s="125">
        <f>H54+K54</f>
        <v>2251785.1132999347</v>
      </c>
      <c r="F54" s="125">
        <f>C28</f>
        <v>11189</v>
      </c>
      <c r="G54" s="126">
        <f>D28</f>
        <v>29866</v>
      </c>
      <c r="H54" s="127">
        <f>E28</f>
        <v>2014030.8918999347</v>
      </c>
      <c r="I54" s="128">
        <f>C29</f>
        <v>4</v>
      </c>
      <c r="J54" s="126">
        <f>D29</f>
        <v>2861</v>
      </c>
      <c r="K54" s="125">
        <f>E29</f>
        <v>237754.2214</v>
      </c>
      <c r="L54" s="125"/>
      <c r="M54" s="126"/>
      <c r="N54" s="127"/>
    </row>
    <row r="55" spans="1:14" ht="12.75">
      <c r="A55" s="23" t="s">
        <v>57</v>
      </c>
      <c r="B55" s="123" t="s">
        <v>58</v>
      </c>
      <c r="C55" s="125">
        <f t="shared" si="0"/>
        <v>21664</v>
      </c>
      <c r="D55" s="125">
        <f t="shared" si="0"/>
        <v>85132</v>
      </c>
      <c r="E55" s="125">
        <f t="shared" si="0"/>
        <v>5821864.651499732</v>
      </c>
      <c r="F55" s="125">
        <f>C30</f>
        <v>21635</v>
      </c>
      <c r="G55" s="126">
        <f>D30</f>
        <v>49506</v>
      </c>
      <c r="H55" s="127">
        <f>E30</f>
        <v>3702792.0779997325</v>
      </c>
      <c r="I55" s="128">
        <f>C31</f>
        <v>29</v>
      </c>
      <c r="J55" s="126">
        <f>D31</f>
        <v>35626</v>
      </c>
      <c r="K55" s="125">
        <f>E31</f>
        <v>2119072.5735</v>
      </c>
      <c r="L55" s="125"/>
      <c r="M55" s="126"/>
      <c r="N55" s="127"/>
    </row>
    <row r="56" spans="1:14" ht="12.75">
      <c r="A56" s="23" t="s">
        <v>59</v>
      </c>
      <c r="B56" s="123" t="s">
        <v>60</v>
      </c>
      <c r="C56" s="125">
        <f t="shared" si="0"/>
        <v>59257</v>
      </c>
      <c r="D56" s="125">
        <f t="shared" si="0"/>
        <v>63751</v>
      </c>
      <c r="E56" s="125">
        <f t="shared" si="0"/>
        <v>11665356.01809968</v>
      </c>
      <c r="F56" s="125">
        <f>C32</f>
        <v>59216</v>
      </c>
      <c r="G56" s="126">
        <f>D32</f>
        <v>39586</v>
      </c>
      <c r="H56" s="127">
        <f>E32</f>
        <v>5291753.66839968</v>
      </c>
      <c r="I56" s="128">
        <f>C33</f>
        <v>38</v>
      </c>
      <c r="J56" s="126">
        <f>D33</f>
        <v>17478</v>
      </c>
      <c r="K56" s="125">
        <f>E33</f>
        <v>2972488.8496999997</v>
      </c>
      <c r="L56" s="125">
        <f>C34</f>
        <v>3</v>
      </c>
      <c r="M56" s="126">
        <f>D34</f>
        <v>6687</v>
      </c>
      <c r="N56" s="127">
        <f>E34</f>
        <v>3401113.5</v>
      </c>
    </row>
    <row r="57" spans="1:14" ht="13.5" thickBot="1">
      <c r="A57" s="179" t="s">
        <v>63</v>
      </c>
      <c r="B57" s="180"/>
      <c r="C57" s="131">
        <f aca="true" t="shared" si="1" ref="C57:N57">SUM(C44:C56)</f>
        <v>756170</v>
      </c>
      <c r="D57" s="131">
        <f t="shared" si="1"/>
        <v>2255432</v>
      </c>
      <c r="E57" s="131">
        <f t="shared" si="1"/>
        <v>497858667.52579397</v>
      </c>
      <c r="F57" s="131">
        <f t="shared" si="1"/>
        <v>754001</v>
      </c>
      <c r="G57" s="131">
        <f t="shared" si="1"/>
        <v>1260684</v>
      </c>
      <c r="H57" s="131">
        <f t="shared" si="1"/>
        <v>206685816.136994</v>
      </c>
      <c r="I57" s="131">
        <f t="shared" si="1"/>
        <v>2073</v>
      </c>
      <c r="J57" s="131">
        <f t="shared" si="1"/>
        <v>668627</v>
      </c>
      <c r="K57" s="131">
        <f t="shared" si="1"/>
        <v>164348701.15850005</v>
      </c>
      <c r="L57" s="131">
        <f t="shared" si="1"/>
        <v>96</v>
      </c>
      <c r="M57" s="131">
        <f t="shared" si="1"/>
        <v>326121</v>
      </c>
      <c r="N57" s="132">
        <f t="shared" si="1"/>
        <v>126824150.23030001</v>
      </c>
    </row>
    <row r="58" spans="1:14" ht="14.25" thickBot="1" thickTop="1">
      <c r="A58" s="29"/>
      <c r="B58" s="29" t="s">
        <v>61</v>
      </c>
      <c r="C58" s="133">
        <v>100</v>
      </c>
      <c r="D58" s="133">
        <v>100</v>
      </c>
      <c r="E58" s="133">
        <v>100</v>
      </c>
      <c r="F58" s="134">
        <f>F57*100/C57</f>
        <v>99.71315973921209</v>
      </c>
      <c r="G58" s="134">
        <f>G57*100/D57</f>
        <v>55.895455948128784</v>
      </c>
      <c r="H58" s="134">
        <f>H57*100/E57</f>
        <v>41.51495788235638</v>
      </c>
      <c r="I58" s="134">
        <f>I57*100/C57</f>
        <v>0.2741447029107211</v>
      </c>
      <c r="J58" s="134">
        <f>J57*100/D57</f>
        <v>29.645185489963787</v>
      </c>
      <c r="K58" s="134">
        <f>K57*100/E57</f>
        <v>33.01111578015967</v>
      </c>
      <c r="L58" s="134">
        <f>L57*100/C57</f>
        <v>0.012695557877196926</v>
      </c>
      <c r="M58" s="134">
        <f>M57*100/D57</f>
        <v>14.45935856190743</v>
      </c>
      <c r="N58" s="135">
        <f>N57*100/E57</f>
        <v>25.473926337483974</v>
      </c>
    </row>
    <row r="59" ht="13.5" thickTop="1">
      <c r="A59" s="58" t="s">
        <v>129</v>
      </c>
    </row>
    <row r="61" ht="15">
      <c r="A61" s="154" t="s">
        <v>122</v>
      </c>
    </row>
    <row r="62" ht="15">
      <c r="A62" s="154" t="s">
        <v>121</v>
      </c>
    </row>
    <row r="63" ht="15">
      <c r="A63" s="154" t="s">
        <v>120</v>
      </c>
    </row>
  </sheetData>
  <sheetProtection/>
  <mergeCells count="6">
    <mergeCell ref="L41:N41"/>
    <mergeCell ref="A57:B57"/>
    <mergeCell ref="A39:B42"/>
    <mergeCell ref="C40:E41"/>
    <mergeCell ref="F41:H41"/>
    <mergeCell ref="I41:K41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24">
      <selection activeCell="A59" sqref="A59"/>
    </sheetView>
  </sheetViews>
  <sheetFormatPr defaultColWidth="9.140625" defaultRowHeight="12.75"/>
  <cols>
    <col min="1" max="1" width="5.140625" style="58" bestFit="1" customWidth="1"/>
    <col min="2" max="2" width="22.140625" style="58" customWidth="1"/>
    <col min="3" max="3" width="19.421875" style="61" bestFit="1" customWidth="1"/>
    <col min="4" max="4" width="18.8515625" style="61" bestFit="1" customWidth="1"/>
    <col min="5" max="5" width="18.00390625" style="61" bestFit="1" customWidth="1"/>
    <col min="6" max="6" width="9.28125" style="61" bestFit="1" customWidth="1"/>
    <col min="7" max="7" width="9.7109375" style="58" bestFit="1" customWidth="1"/>
    <col min="8" max="8" width="14.140625" style="58" bestFit="1" customWidth="1"/>
    <col min="9" max="9" width="15.140625" style="58" bestFit="1" customWidth="1"/>
    <col min="10" max="10" width="9.140625" style="58" customWidth="1"/>
    <col min="11" max="11" width="10.8515625" style="58" bestFit="1" customWidth="1"/>
    <col min="12" max="13" width="9.140625" style="58" customWidth="1"/>
    <col min="14" max="14" width="10.8515625" style="58" bestFit="1" customWidth="1"/>
    <col min="15" max="16384" width="9.140625" style="4" customWidth="1"/>
  </cols>
  <sheetData>
    <row r="1" spans="1:14" s="3" customFormat="1" ht="12.75">
      <c r="A1" s="80" t="s">
        <v>23</v>
      </c>
      <c r="B1" s="80" t="s">
        <v>24</v>
      </c>
      <c r="C1" s="81" t="s">
        <v>25</v>
      </c>
      <c r="D1" s="81" t="s">
        <v>26</v>
      </c>
      <c r="E1" s="81" t="s">
        <v>27</v>
      </c>
      <c r="F1" s="81"/>
      <c r="G1" s="80"/>
      <c r="H1" s="80"/>
      <c r="I1" s="80"/>
      <c r="J1" s="82"/>
      <c r="K1" s="82"/>
      <c r="L1" s="82"/>
      <c r="M1" s="82"/>
      <c r="N1" s="82"/>
    </row>
    <row r="2" spans="1:5" ht="12.75">
      <c r="A2" s="58" t="s">
        <v>0</v>
      </c>
      <c r="B2" s="58" t="s">
        <v>1</v>
      </c>
      <c r="C2" s="61">
        <v>173802</v>
      </c>
      <c r="D2" s="61">
        <v>30837</v>
      </c>
      <c r="E2" s="61">
        <v>7106637.778700758</v>
      </c>
    </row>
    <row r="3" spans="1:5" ht="12.75">
      <c r="A3" s="58" t="s">
        <v>0</v>
      </c>
      <c r="B3" s="58" t="s">
        <v>2</v>
      </c>
      <c r="C3" s="61">
        <v>14</v>
      </c>
      <c r="D3" s="61">
        <v>2287</v>
      </c>
      <c r="E3" s="61">
        <v>1639591.8513000002</v>
      </c>
    </row>
    <row r="4" spans="1:7" ht="15">
      <c r="A4" s="58" t="s">
        <v>0</v>
      </c>
      <c r="B4" s="58" t="s">
        <v>3</v>
      </c>
      <c r="C4" s="61">
        <v>3</v>
      </c>
      <c r="D4" s="61">
        <v>2352</v>
      </c>
      <c r="E4" s="61">
        <v>1944253.3598999998</v>
      </c>
      <c r="G4" s="154" t="s">
        <v>122</v>
      </c>
    </row>
    <row r="5" spans="1:7" ht="15">
      <c r="A5" s="58" t="s">
        <v>5</v>
      </c>
      <c r="B5" s="58" t="s">
        <v>1</v>
      </c>
      <c r="C5" s="61">
        <v>634</v>
      </c>
      <c r="D5" s="61">
        <v>2037</v>
      </c>
      <c r="E5" s="61">
        <v>480428.0734000001</v>
      </c>
      <c r="G5" s="154" t="s">
        <v>121</v>
      </c>
    </row>
    <row r="6" spans="1:7" ht="15">
      <c r="A6" s="58" t="s">
        <v>5</v>
      </c>
      <c r="B6" s="58" t="s">
        <v>2</v>
      </c>
      <c r="C6" s="61">
        <v>6</v>
      </c>
      <c r="D6" s="61">
        <v>679</v>
      </c>
      <c r="E6" s="61">
        <v>195921.95650000003</v>
      </c>
      <c r="G6" s="154" t="s">
        <v>120</v>
      </c>
    </row>
    <row r="7" spans="1:5" ht="12.75">
      <c r="A7" s="58" t="s">
        <v>5</v>
      </c>
      <c r="B7" s="58" t="s">
        <v>3</v>
      </c>
      <c r="C7" s="61">
        <v>2</v>
      </c>
      <c r="D7" s="61" t="s">
        <v>28</v>
      </c>
      <c r="E7" s="61" t="s">
        <v>28</v>
      </c>
    </row>
    <row r="8" spans="1:5" ht="12.75">
      <c r="A8" s="58" t="s">
        <v>6</v>
      </c>
      <c r="B8" s="58" t="s">
        <v>1</v>
      </c>
      <c r="C8" s="61">
        <v>58097</v>
      </c>
      <c r="D8" s="61">
        <v>260393</v>
      </c>
      <c r="E8" s="61">
        <v>38161114.02890172</v>
      </c>
    </row>
    <row r="9" spans="1:5" ht="12.75">
      <c r="A9" s="58" t="s">
        <v>6</v>
      </c>
      <c r="B9" s="58" t="s">
        <v>2</v>
      </c>
      <c r="C9" s="61">
        <v>685</v>
      </c>
      <c r="D9" s="61">
        <v>264811</v>
      </c>
      <c r="E9" s="61">
        <v>59854921.21520002</v>
      </c>
    </row>
    <row r="10" spans="1:5" ht="12.75">
      <c r="A10" s="58" t="s">
        <v>6</v>
      </c>
      <c r="B10" s="58" t="s">
        <v>3</v>
      </c>
      <c r="C10" s="61">
        <v>33</v>
      </c>
      <c r="D10" s="61">
        <v>142944</v>
      </c>
      <c r="E10" s="61">
        <v>57767500.79999998</v>
      </c>
    </row>
    <row r="11" spans="1:5" ht="12.75">
      <c r="A11" s="58" t="s">
        <v>7</v>
      </c>
      <c r="B11" s="58" t="s">
        <v>1</v>
      </c>
      <c r="C11" s="61">
        <v>1209</v>
      </c>
      <c r="D11" s="61">
        <v>5923</v>
      </c>
      <c r="E11" s="61">
        <v>2877442.731599997</v>
      </c>
    </row>
    <row r="12" spans="1:5" ht="12.75">
      <c r="A12" s="58" t="s">
        <v>7</v>
      </c>
      <c r="B12" s="58" t="s">
        <v>2</v>
      </c>
      <c r="C12" s="61">
        <v>82</v>
      </c>
      <c r="D12" s="61">
        <v>16479</v>
      </c>
      <c r="E12" s="61">
        <v>8252017.150999998</v>
      </c>
    </row>
    <row r="13" spans="1:5" ht="12.75">
      <c r="A13" s="58" t="s">
        <v>7</v>
      </c>
      <c r="B13" s="58" t="s">
        <v>3</v>
      </c>
      <c r="C13" s="61">
        <v>8</v>
      </c>
      <c r="D13" s="61">
        <v>3824</v>
      </c>
      <c r="E13" s="61">
        <v>8680807.1525</v>
      </c>
    </row>
    <row r="14" spans="1:5" ht="12.75">
      <c r="A14" s="58" t="s">
        <v>8</v>
      </c>
      <c r="B14" s="58" t="s">
        <v>1</v>
      </c>
      <c r="C14" s="61">
        <v>60907</v>
      </c>
      <c r="D14" s="61">
        <v>134780</v>
      </c>
      <c r="E14" s="61">
        <v>18186399.761301752</v>
      </c>
    </row>
    <row r="15" spans="1:5" ht="12.75">
      <c r="A15" s="58" t="s">
        <v>8</v>
      </c>
      <c r="B15" s="58" t="s">
        <v>2</v>
      </c>
      <c r="C15" s="61">
        <v>69</v>
      </c>
      <c r="D15" s="61">
        <v>28289</v>
      </c>
      <c r="E15" s="61">
        <v>4383948.267800001</v>
      </c>
    </row>
    <row r="16" spans="1:5" ht="12.75">
      <c r="A16" s="58" t="s">
        <v>8</v>
      </c>
      <c r="B16" s="58" t="s">
        <v>3</v>
      </c>
      <c r="C16" s="61">
        <v>4</v>
      </c>
      <c r="D16" s="61">
        <v>24272</v>
      </c>
      <c r="E16" s="61">
        <v>5887503</v>
      </c>
    </row>
    <row r="17" spans="1:5" ht="12.75">
      <c r="A17" s="58" t="s">
        <v>9</v>
      </c>
      <c r="B17" s="58" t="s">
        <v>1</v>
      </c>
      <c r="C17" s="61">
        <v>120525</v>
      </c>
      <c r="D17" s="61">
        <v>260883</v>
      </c>
      <c r="E17" s="61">
        <v>70683804.8734989</v>
      </c>
    </row>
    <row r="18" spans="1:5" ht="12.75">
      <c r="A18" s="58" t="s">
        <v>9</v>
      </c>
      <c r="B18" s="58" t="s">
        <v>2</v>
      </c>
      <c r="C18" s="61">
        <v>731</v>
      </c>
      <c r="D18" s="61">
        <v>108936</v>
      </c>
      <c r="E18" s="61">
        <v>57154366.56940007</v>
      </c>
    </row>
    <row r="19" spans="1:5" ht="12.75">
      <c r="A19" s="58" t="s">
        <v>9</v>
      </c>
      <c r="B19" s="58" t="s">
        <v>3</v>
      </c>
      <c r="C19" s="61">
        <v>27</v>
      </c>
      <c r="D19" s="61">
        <v>55807</v>
      </c>
      <c r="E19" s="61">
        <v>40610020.6407</v>
      </c>
    </row>
    <row r="20" spans="1:5" ht="12.75">
      <c r="A20" s="58" t="s">
        <v>10</v>
      </c>
      <c r="B20" s="58" t="s">
        <v>1</v>
      </c>
      <c r="C20" s="61">
        <v>24117</v>
      </c>
      <c r="D20" s="61">
        <v>66282</v>
      </c>
      <c r="E20" s="61">
        <v>6223015.548199672</v>
      </c>
    </row>
    <row r="21" spans="1:5" ht="12.75">
      <c r="A21" s="58" t="s">
        <v>10</v>
      </c>
      <c r="B21" s="58" t="s">
        <v>2</v>
      </c>
      <c r="C21" s="61">
        <v>9</v>
      </c>
      <c r="D21" s="61">
        <v>9972</v>
      </c>
      <c r="E21" s="61">
        <v>888069.1553</v>
      </c>
    </row>
    <row r="22" spans="1:5" ht="12.75">
      <c r="A22" s="58" t="s">
        <v>11</v>
      </c>
      <c r="B22" s="58" t="s">
        <v>1</v>
      </c>
      <c r="C22" s="61">
        <v>31740</v>
      </c>
      <c r="D22" s="61">
        <v>101024</v>
      </c>
      <c r="E22" s="61">
        <v>15119605.696600968</v>
      </c>
    </row>
    <row r="23" spans="1:5" ht="12.75">
      <c r="A23" s="58" t="s">
        <v>11</v>
      </c>
      <c r="B23" s="58" t="s">
        <v>2</v>
      </c>
      <c r="C23" s="61">
        <v>202</v>
      </c>
      <c r="D23" s="61">
        <v>57504</v>
      </c>
      <c r="E23" s="61">
        <v>16325225.621500004</v>
      </c>
    </row>
    <row r="24" spans="1:5" ht="12.75">
      <c r="A24" s="58" t="s">
        <v>11</v>
      </c>
      <c r="B24" s="58" t="s">
        <v>3</v>
      </c>
      <c r="C24" s="61">
        <v>14</v>
      </c>
      <c r="D24" s="61">
        <v>73102</v>
      </c>
      <c r="E24" s="61">
        <v>15617681.476899996</v>
      </c>
    </row>
    <row r="25" spans="1:5" ht="12.75">
      <c r="A25" s="58" t="s">
        <v>12</v>
      </c>
      <c r="B25" s="58" t="s">
        <v>1</v>
      </c>
      <c r="C25" s="61">
        <v>205584</v>
      </c>
      <c r="D25" s="61">
        <v>268040</v>
      </c>
      <c r="E25" s="61">
        <v>41310521.43540676</v>
      </c>
    </row>
    <row r="26" spans="1:5" ht="12.75">
      <c r="A26" s="58" t="s">
        <v>12</v>
      </c>
      <c r="B26" s="58" t="s">
        <v>2</v>
      </c>
      <c r="C26" s="61">
        <v>298</v>
      </c>
      <c r="D26" s="61">
        <v>116763</v>
      </c>
      <c r="E26" s="61">
        <v>20319946.4392</v>
      </c>
    </row>
    <row r="27" spans="1:5" ht="12.75">
      <c r="A27" s="58" t="s">
        <v>12</v>
      </c>
      <c r="B27" s="58" t="s">
        <v>3</v>
      </c>
      <c r="C27" s="61">
        <v>3</v>
      </c>
      <c r="D27" s="61">
        <v>5821</v>
      </c>
      <c r="E27" s="61">
        <v>2508466.4</v>
      </c>
    </row>
    <row r="28" spans="1:5" ht="12.75">
      <c r="A28" s="58" t="s">
        <v>13</v>
      </c>
      <c r="B28" s="58" t="s">
        <v>1</v>
      </c>
      <c r="C28" s="61">
        <v>11638</v>
      </c>
      <c r="D28" s="61">
        <v>29996</v>
      </c>
      <c r="E28" s="61">
        <v>2093496.632100006</v>
      </c>
    </row>
    <row r="29" spans="1:5" ht="12.75">
      <c r="A29" s="58" t="s">
        <v>13</v>
      </c>
      <c r="B29" s="58" t="s">
        <v>2</v>
      </c>
      <c r="C29" s="61">
        <v>6</v>
      </c>
      <c r="D29" s="61">
        <v>4026</v>
      </c>
      <c r="E29" s="61">
        <v>307328.94680000003</v>
      </c>
    </row>
    <row r="30" spans="1:5" ht="12.75">
      <c r="A30" s="58" t="s">
        <v>14</v>
      </c>
      <c r="B30" s="58" t="s">
        <v>1</v>
      </c>
      <c r="C30" s="61">
        <v>22944</v>
      </c>
      <c r="D30" s="61">
        <v>52066</v>
      </c>
      <c r="E30" s="61">
        <v>4031852.702900023</v>
      </c>
    </row>
    <row r="31" spans="1:5" ht="12.75">
      <c r="A31" s="58" t="s">
        <v>14</v>
      </c>
      <c r="B31" s="58" t="s">
        <v>2</v>
      </c>
      <c r="C31" s="61">
        <v>26</v>
      </c>
      <c r="D31" s="61">
        <v>26030</v>
      </c>
      <c r="E31" s="61">
        <v>1650368.9385000002</v>
      </c>
    </row>
    <row r="32" spans="1:5" ht="12.75">
      <c r="A32" s="58" t="s">
        <v>15</v>
      </c>
      <c r="B32" s="58" t="s">
        <v>1</v>
      </c>
      <c r="C32" s="61">
        <v>64382</v>
      </c>
      <c r="D32" s="61">
        <v>39743</v>
      </c>
      <c r="E32" s="61">
        <v>5439585.564398858</v>
      </c>
    </row>
    <row r="33" spans="1:5" ht="12.75">
      <c r="A33" s="58" t="s">
        <v>15</v>
      </c>
      <c r="B33" s="58" t="s">
        <v>2</v>
      </c>
      <c r="C33" s="61">
        <v>38</v>
      </c>
      <c r="D33" s="61">
        <v>18000</v>
      </c>
      <c r="E33" s="61">
        <v>3145918.4075999996</v>
      </c>
    </row>
    <row r="34" spans="1:5" ht="12.75">
      <c r="A34" s="58" t="s">
        <v>29</v>
      </c>
      <c r="B34" s="58" t="s">
        <v>3</v>
      </c>
      <c r="C34" s="61">
        <v>3</v>
      </c>
      <c r="D34" s="61">
        <v>6909</v>
      </c>
      <c r="E34" s="61">
        <v>3508264.9</v>
      </c>
    </row>
    <row r="37" ht="15">
      <c r="B37" s="46" t="s">
        <v>114</v>
      </c>
    </row>
    <row r="38" ht="12.75">
      <c r="B38" s="106" t="s">
        <v>115</v>
      </c>
    </row>
    <row r="39" spans="1:14" ht="12.75" customHeight="1">
      <c r="A39" s="161" t="s">
        <v>97</v>
      </c>
      <c r="B39" s="162"/>
      <c r="C39" s="108" t="s">
        <v>87</v>
      </c>
      <c r="D39" s="109"/>
      <c r="E39" s="109"/>
      <c r="F39" s="109"/>
      <c r="G39" s="109"/>
      <c r="H39" s="109"/>
      <c r="I39" s="109"/>
      <c r="J39" s="109"/>
      <c r="K39" s="109"/>
      <c r="L39" s="110"/>
      <c r="M39" s="110"/>
      <c r="N39" s="111"/>
    </row>
    <row r="40" spans="1:14" ht="12.75">
      <c r="A40" s="163"/>
      <c r="B40" s="164"/>
      <c r="C40" s="181" t="s">
        <v>64</v>
      </c>
      <c r="D40" s="182"/>
      <c r="E40" s="183"/>
      <c r="F40" s="112" t="s">
        <v>32</v>
      </c>
      <c r="G40" s="113"/>
      <c r="H40" s="113"/>
      <c r="I40" s="113"/>
      <c r="J40" s="113"/>
      <c r="K40" s="113"/>
      <c r="L40" s="110"/>
      <c r="M40" s="110"/>
      <c r="N40" s="111"/>
    </row>
    <row r="41" spans="1:14" ht="12.75">
      <c r="A41" s="163"/>
      <c r="B41" s="164"/>
      <c r="C41" s="184"/>
      <c r="D41" s="185"/>
      <c r="E41" s="186"/>
      <c r="F41" s="178" t="s">
        <v>84</v>
      </c>
      <c r="G41" s="178"/>
      <c r="H41" s="178"/>
      <c r="I41" s="178" t="s">
        <v>33</v>
      </c>
      <c r="J41" s="178"/>
      <c r="K41" s="178"/>
      <c r="L41" s="178" t="s">
        <v>34</v>
      </c>
      <c r="M41" s="178"/>
      <c r="N41" s="178"/>
    </row>
    <row r="42" spans="1:14" ht="25.5">
      <c r="A42" s="165"/>
      <c r="B42" s="166"/>
      <c r="C42" s="114" t="s">
        <v>35</v>
      </c>
      <c r="D42" s="114" t="s">
        <v>36</v>
      </c>
      <c r="E42" s="114" t="s">
        <v>85</v>
      </c>
      <c r="F42" s="114" t="s">
        <v>35</v>
      </c>
      <c r="G42" s="114" t="s">
        <v>36</v>
      </c>
      <c r="H42" s="114" t="s">
        <v>85</v>
      </c>
      <c r="I42" s="114" t="s">
        <v>35</v>
      </c>
      <c r="J42" s="114" t="s">
        <v>36</v>
      </c>
      <c r="K42" s="114" t="s">
        <v>85</v>
      </c>
      <c r="L42" s="114" t="s">
        <v>35</v>
      </c>
      <c r="M42" s="114" t="s">
        <v>36</v>
      </c>
      <c r="N42" s="114" t="s">
        <v>85</v>
      </c>
    </row>
    <row r="43" spans="1:14" ht="12.75">
      <c r="A43" s="13"/>
      <c r="B43" s="14"/>
      <c r="C43" s="115"/>
      <c r="D43" s="116"/>
      <c r="E43" s="117"/>
      <c r="F43" s="118"/>
      <c r="G43" s="119"/>
      <c r="H43" s="120"/>
      <c r="I43" s="121"/>
      <c r="J43" s="121"/>
      <c r="K43" s="122"/>
      <c r="L43" s="123"/>
      <c r="M43" s="123"/>
      <c r="N43" s="124"/>
    </row>
    <row r="44" spans="1:14" ht="12.75">
      <c r="A44" s="13" t="s">
        <v>0</v>
      </c>
      <c r="B44" s="32" t="s">
        <v>62</v>
      </c>
      <c r="C44" s="125">
        <f>F44+I44+L44</f>
        <v>173819</v>
      </c>
      <c r="D44" s="125">
        <f>G44+J44+M44</f>
        <v>35476</v>
      </c>
      <c r="E44" s="125">
        <f>H44+K44+N44</f>
        <v>10690482.989900758</v>
      </c>
      <c r="F44" s="126">
        <f>C2</f>
        <v>173802</v>
      </c>
      <c r="G44" s="126">
        <f>D2</f>
        <v>30837</v>
      </c>
      <c r="H44" s="127">
        <f>E2</f>
        <v>7106637.778700758</v>
      </c>
      <c r="I44" s="128">
        <f>C3</f>
        <v>14</v>
      </c>
      <c r="J44" s="126">
        <f>D3</f>
        <v>2287</v>
      </c>
      <c r="K44" s="126">
        <f>E3</f>
        <v>1639591.8513000002</v>
      </c>
      <c r="L44" s="129">
        <f>C4</f>
        <v>3</v>
      </c>
      <c r="M44" s="129">
        <f>D4</f>
        <v>2352</v>
      </c>
      <c r="N44" s="130">
        <f>E4</f>
        <v>1944253.3598999998</v>
      </c>
    </row>
    <row r="45" spans="1:14" ht="12.75">
      <c r="A45" s="23" t="s">
        <v>37</v>
      </c>
      <c r="B45" s="123" t="s">
        <v>38</v>
      </c>
      <c r="C45" s="125">
        <f aca="true" t="shared" si="0" ref="C45:E56">F45+I45+L45</f>
        <v>642</v>
      </c>
      <c r="D45" s="125">
        <f>G45+J45</f>
        <v>2716</v>
      </c>
      <c r="E45" s="125">
        <f>H45+K45</f>
        <v>676350.0299000002</v>
      </c>
      <c r="F45" s="125">
        <f>C5</f>
        <v>634</v>
      </c>
      <c r="G45" s="126">
        <f>D5</f>
        <v>2037</v>
      </c>
      <c r="H45" s="127">
        <f>E5</f>
        <v>480428.0734000001</v>
      </c>
      <c r="I45" s="128">
        <f>C6</f>
        <v>6</v>
      </c>
      <c r="J45" s="126">
        <f>D6</f>
        <v>679</v>
      </c>
      <c r="K45" s="125">
        <f>E6</f>
        <v>195921.95650000003</v>
      </c>
      <c r="L45" s="125">
        <f>C7</f>
        <v>2</v>
      </c>
      <c r="M45" s="126" t="str">
        <f>D7</f>
        <v>..</v>
      </c>
      <c r="N45" s="127" t="str">
        <f>E7</f>
        <v>..</v>
      </c>
    </row>
    <row r="46" spans="1:14" ht="12.75">
      <c r="A46" s="23" t="s">
        <v>39</v>
      </c>
      <c r="B46" s="27" t="s">
        <v>40</v>
      </c>
      <c r="C46" s="125">
        <f t="shared" si="0"/>
        <v>58815</v>
      </c>
      <c r="D46" s="125">
        <f t="shared" si="0"/>
        <v>668148</v>
      </c>
      <c r="E46" s="125">
        <f t="shared" si="0"/>
        <v>155783536.04410172</v>
      </c>
      <c r="F46" s="125">
        <f>C8</f>
        <v>58097</v>
      </c>
      <c r="G46" s="126">
        <f>D8</f>
        <v>260393</v>
      </c>
      <c r="H46" s="127">
        <f>E8</f>
        <v>38161114.02890172</v>
      </c>
      <c r="I46" s="128">
        <f>C9</f>
        <v>685</v>
      </c>
      <c r="J46" s="126">
        <f>D9</f>
        <v>264811</v>
      </c>
      <c r="K46" s="125">
        <f>E9</f>
        <v>59854921.21520002</v>
      </c>
      <c r="L46" s="125">
        <f>C10</f>
        <v>33</v>
      </c>
      <c r="M46" s="126">
        <f>D10</f>
        <v>142944</v>
      </c>
      <c r="N46" s="127">
        <f>E10</f>
        <v>57767500.79999998</v>
      </c>
    </row>
    <row r="47" spans="1:14" ht="12.75">
      <c r="A47" s="23" t="s">
        <v>41</v>
      </c>
      <c r="B47" s="123" t="s">
        <v>42</v>
      </c>
      <c r="C47" s="125">
        <f t="shared" si="0"/>
        <v>1299</v>
      </c>
      <c r="D47" s="125">
        <f t="shared" si="0"/>
        <v>26226</v>
      </c>
      <c r="E47" s="125">
        <f t="shared" si="0"/>
        <v>19810267.035099994</v>
      </c>
      <c r="F47" s="125">
        <f>C11</f>
        <v>1209</v>
      </c>
      <c r="G47" s="126">
        <f>D11</f>
        <v>5923</v>
      </c>
      <c r="H47" s="127">
        <f>E11</f>
        <v>2877442.731599997</v>
      </c>
      <c r="I47" s="128">
        <f>C12</f>
        <v>82</v>
      </c>
      <c r="J47" s="126">
        <f>D12</f>
        <v>16479</v>
      </c>
      <c r="K47" s="125">
        <f>E12</f>
        <v>8252017.150999998</v>
      </c>
      <c r="L47" s="125">
        <f>C13</f>
        <v>8</v>
      </c>
      <c r="M47" s="126">
        <f>D13</f>
        <v>3824</v>
      </c>
      <c r="N47" s="127">
        <f>E13</f>
        <v>8680807.1525</v>
      </c>
    </row>
    <row r="48" spans="1:14" ht="12.75">
      <c r="A48" s="23" t="s">
        <v>43</v>
      </c>
      <c r="B48" s="27" t="s">
        <v>44</v>
      </c>
      <c r="C48" s="125">
        <f t="shared" si="0"/>
        <v>60980</v>
      </c>
      <c r="D48" s="125">
        <f t="shared" si="0"/>
        <v>187341</v>
      </c>
      <c r="E48" s="125">
        <f t="shared" si="0"/>
        <v>28457851.02910175</v>
      </c>
      <c r="F48" s="125">
        <f>C14</f>
        <v>60907</v>
      </c>
      <c r="G48" s="126">
        <f>D14</f>
        <v>134780</v>
      </c>
      <c r="H48" s="127">
        <f>E14</f>
        <v>18186399.761301752</v>
      </c>
      <c r="I48" s="128">
        <f>C15</f>
        <v>69</v>
      </c>
      <c r="J48" s="126">
        <f>D15</f>
        <v>28289</v>
      </c>
      <c r="K48" s="125">
        <f>E15</f>
        <v>4383948.267800001</v>
      </c>
      <c r="L48" s="125">
        <f>C16</f>
        <v>4</v>
      </c>
      <c r="M48" s="126">
        <f>D16</f>
        <v>24272</v>
      </c>
      <c r="N48" s="127">
        <f>E16</f>
        <v>5887503</v>
      </c>
    </row>
    <row r="49" spans="1:14" ht="12.75">
      <c r="A49" s="23" t="s">
        <v>45</v>
      </c>
      <c r="B49" s="123" t="s">
        <v>46</v>
      </c>
      <c r="C49" s="125">
        <f t="shared" si="0"/>
        <v>121283</v>
      </c>
      <c r="D49" s="125">
        <f t="shared" si="0"/>
        <v>425626</v>
      </c>
      <c r="E49" s="125">
        <f t="shared" si="0"/>
        <v>168448192.08359897</v>
      </c>
      <c r="F49" s="125">
        <f>C17</f>
        <v>120525</v>
      </c>
      <c r="G49" s="126">
        <f>D17</f>
        <v>260883</v>
      </c>
      <c r="H49" s="127">
        <f>E17</f>
        <v>70683804.8734989</v>
      </c>
      <c r="I49" s="128">
        <f>C18</f>
        <v>731</v>
      </c>
      <c r="J49" s="126">
        <f>D18</f>
        <v>108936</v>
      </c>
      <c r="K49" s="125">
        <f>E18</f>
        <v>57154366.56940007</v>
      </c>
      <c r="L49" s="125">
        <f>C19</f>
        <v>27</v>
      </c>
      <c r="M49" s="126">
        <f>D19</f>
        <v>55807</v>
      </c>
      <c r="N49" s="127">
        <f>E19</f>
        <v>40610020.6407</v>
      </c>
    </row>
    <row r="50" spans="1:14" ht="12.75">
      <c r="A50" s="23" t="s">
        <v>47</v>
      </c>
      <c r="B50" s="123" t="s">
        <v>48</v>
      </c>
      <c r="C50" s="125">
        <f t="shared" si="0"/>
        <v>24126</v>
      </c>
      <c r="D50" s="125">
        <f t="shared" si="0"/>
        <v>76254</v>
      </c>
      <c r="E50" s="125">
        <f t="shared" si="0"/>
        <v>7111084.703499672</v>
      </c>
      <c r="F50" s="125">
        <f>C20</f>
        <v>24117</v>
      </c>
      <c r="G50" s="126">
        <f>D20</f>
        <v>66282</v>
      </c>
      <c r="H50" s="127">
        <f>E20</f>
        <v>6223015.548199672</v>
      </c>
      <c r="I50" s="128">
        <f>C21</f>
        <v>9</v>
      </c>
      <c r="J50" s="126">
        <f>D21</f>
        <v>9972</v>
      </c>
      <c r="K50" s="125">
        <f>E21</f>
        <v>888069.1553</v>
      </c>
      <c r="L50" s="125"/>
      <c r="M50" s="126"/>
      <c r="N50" s="127"/>
    </row>
    <row r="51" spans="1:14" ht="12.75">
      <c r="A51" s="23" t="s">
        <v>49</v>
      </c>
      <c r="B51" s="123" t="s">
        <v>50</v>
      </c>
      <c r="C51" s="125">
        <f t="shared" si="0"/>
        <v>31956</v>
      </c>
      <c r="D51" s="125">
        <f t="shared" si="0"/>
        <v>231630</v>
      </c>
      <c r="E51" s="125">
        <f t="shared" si="0"/>
        <v>47062512.79500097</v>
      </c>
      <c r="F51" s="125">
        <f>C22</f>
        <v>31740</v>
      </c>
      <c r="G51" s="126">
        <f>D22</f>
        <v>101024</v>
      </c>
      <c r="H51" s="127">
        <f>E22</f>
        <v>15119605.696600968</v>
      </c>
      <c r="I51" s="128">
        <f>C23</f>
        <v>202</v>
      </c>
      <c r="J51" s="126">
        <f>D23</f>
        <v>57504</v>
      </c>
      <c r="K51" s="125">
        <f>E23</f>
        <v>16325225.621500004</v>
      </c>
      <c r="L51" s="125">
        <f>C24</f>
        <v>14</v>
      </c>
      <c r="M51" s="126">
        <f>D24</f>
        <v>73102</v>
      </c>
      <c r="N51" s="127">
        <f>E24</f>
        <v>15617681.476899996</v>
      </c>
    </row>
    <row r="52" spans="1:14" ht="12.75">
      <c r="A52" s="23" t="s">
        <v>51</v>
      </c>
      <c r="B52" s="123" t="s">
        <v>52</v>
      </c>
      <c r="C52" s="125"/>
      <c r="D52" s="125"/>
      <c r="E52" s="125"/>
      <c r="F52" s="125"/>
      <c r="G52" s="126"/>
      <c r="H52" s="127"/>
      <c r="I52" s="128"/>
      <c r="J52" s="126"/>
      <c r="K52" s="125"/>
      <c r="L52" s="125"/>
      <c r="M52" s="126"/>
      <c r="N52" s="127"/>
    </row>
    <row r="53" spans="1:14" ht="12.75">
      <c r="A53" s="23" t="s">
        <v>53</v>
      </c>
      <c r="B53" s="123" t="s">
        <v>54</v>
      </c>
      <c r="C53" s="125">
        <f t="shared" si="0"/>
        <v>205885</v>
      </c>
      <c r="D53" s="125">
        <f>G53+J53+M53</f>
        <v>390624</v>
      </c>
      <c r="E53" s="125">
        <f>H53+K53+N53</f>
        <v>64138934.27460676</v>
      </c>
      <c r="F53" s="125">
        <f>C25</f>
        <v>205584</v>
      </c>
      <c r="G53" s="126">
        <f>D25</f>
        <v>268040</v>
      </c>
      <c r="H53" s="127">
        <f>E25</f>
        <v>41310521.43540676</v>
      </c>
      <c r="I53" s="128">
        <f>C26</f>
        <v>298</v>
      </c>
      <c r="J53" s="126">
        <f>D26</f>
        <v>116763</v>
      </c>
      <c r="K53" s="125">
        <f>E26</f>
        <v>20319946.4392</v>
      </c>
      <c r="L53" s="125">
        <f>C27</f>
        <v>3</v>
      </c>
      <c r="M53" s="126">
        <f>D27</f>
        <v>5821</v>
      </c>
      <c r="N53" s="127">
        <f>E27</f>
        <v>2508466.4</v>
      </c>
    </row>
    <row r="54" spans="1:14" ht="12.75">
      <c r="A54" s="23" t="s">
        <v>55</v>
      </c>
      <c r="B54" s="123" t="s">
        <v>56</v>
      </c>
      <c r="C54" s="125">
        <f t="shared" si="0"/>
        <v>11644</v>
      </c>
      <c r="D54" s="125">
        <f>G54+J54</f>
        <v>34022</v>
      </c>
      <c r="E54" s="125">
        <f>H54+K54</f>
        <v>2400825.578900006</v>
      </c>
      <c r="F54" s="125">
        <f>C28</f>
        <v>11638</v>
      </c>
      <c r="G54" s="126">
        <f>D28</f>
        <v>29996</v>
      </c>
      <c r="H54" s="127">
        <f>E28</f>
        <v>2093496.632100006</v>
      </c>
      <c r="I54" s="128">
        <f>C29</f>
        <v>6</v>
      </c>
      <c r="J54" s="126">
        <f>D29</f>
        <v>4026</v>
      </c>
      <c r="K54" s="125">
        <f>E29</f>
        <v>307328.94680000003</v>
      </c>
      <c r="L54" s="125"/>
      <c r="M54" s="126"/>
      <c r="N54" s="127"/>
    </row>
    <row r="55" spans="1:14" ht="12.75">
      <c r="A55" s="23" t="s">
        <v>57</v>
      </c>
      <c r="B55" s="123" t="s">
        <v>58</v>
      </c>
      <c r="C55" s="125">
        <f t="shared" si="0"/>
        <v>22970</v>
      </c>
      <c r="D55" s="125">
        <f t="shared" si="0"/>
        <v>78096</v>
      </c>
      <c r="E55" s="125">
        <f t="shared" si="0"/>
        <v>5682221.641400023</v>
      </c>
      <c r="F55" s="125">
        <f>C30</f>
        <v>22944</v>
      </c>
      <c r="G55" s="126">
        <f>D30</f>
        <v>52066</v>
      </c>
      <c r="H55" s="127">
        <f>E30</f>
        <v>4031852.702900023</v>
      </c>
      <c r="I55" s="128">
        <f>C31</f>
        <v>26</v>
      </c>
      <c r="J55" s="126">
        <f>D31</f>
        <v>26030</v>
      </c>
      <c r="K55" s="125">
        <f>E31</f>
        <v>1650368.9385000002</v>
      </c>
      <c r="L55" s="125"/>
      <c r="M55" s="126"/>
      <c r="N55" s="127"/>
    </row>
    <row r="56" spans="1:14" ht="12.75">
      <c r="A56" s="23" t="s">
        <v>59</v>
      </c>
      <c r="B56" s="123" t="s">
        <v>60</v>
      </c>
      <c r="C56" s="125">
        <f t="shared" si="0"/>
        <v>64423</v>
      </c>
      <c r="D56" s="125">
        <f>G56+J56+M56</f>
        <v>64652</v>
      </c>
      <c r="E56" s="125">
        <f>H56+K56+N56</f>
        <v>12093768.871998858</v>
      </c>
      <c r="F56" s="125">
        <f>C32</f>
        <v>64382</v>
      </c>
      <c r="G56" s="126">
        <f>D32</f>
        <v>39743</v>
      </c>
      <c r="H56" s="127">
        <f>E32</f>
        <v>5439585.564398858</v>
      </c>
      <c r="I56" s="128">
        <f>C33</f>
        <v>38</v>
      </c>
      <c r="J56" s="126">
        <f>D33</f>
        <v>18000</v>
      </c>
      <c r="K56" s="125">
        <f>E33</f>
        <v>3145918.4075999996</v>
      </c>
      <c r="L56" s="125">
        <f>C34</f>
        <v>3</v>
      </c>
      <c r="M56" s="126">
        <f>D34</f>
        <v>6909</v>
      </c>
      <c r="N56" s="127">
        <f>E34</f>
        <v>3508264.9</v>
      </c>
    </row>
    <row r="57" spans="1:14" ht="13.5" thickBot="1">
      <c r="A57" s="179" t="s">
        <v>63</v>
      </c>
      <c r="B57" s="180"/>
      <c r="C57" s="131">
        <f aca="true" t="shared" si="1" ref="C57:N57">SUM(C44:C56)</f>
        <v>777842</v>
      </c>
      <c r="D57" s="131">
        <f t="shared" si="1"/>
        <v>2220811</v>
      </c>
      <c r="E57" s="131">
        <f t="shared" si="1"/>
        <v>522356027.07710946</v>
      </c>
      <c r="F57" s="131">
        <f t="shared" si="1"/>
        <v>775579</v>
      </c>
      <c r="G57" s="131">
        <f t="shared" si="1"/>
        <v>1252004</v>
      </c>
      <c r="H57" s="131">
        <f t="shared" si="1"/>
        <v>211713904.82700947</v>
      </c>
      <c r="I57" s="131">
        <f t="shared" si="1"/>
        <v>2166</v>
      </c>
      <c r="J57" s="131">
        <f t="shared" si="1"/>
        <v>653776</v>
      </c>
      <c r="K57" s="131">
        <f t="shared" si="1"/>
        <v>174117624.52010006</v>
      </c>
      <c r="L57" s="131">
        <f t="shared" si="1"/>
        <v>97</v>
      </c>
      <c r="M57" s="131">
        <f t="shared" si="1"/>
        <v>315031</v>
      </c>
      <c r="N57" s="132">
        <f t="shared" si="1"/>
        <v>136524497.73</v>
      </c>
    </row>
    <row r="58" spans="1:14" ht="14.25" thickBot="1" thickTop="1">
      <c r="A58" s="29"/>
      <c r="B58" s="29" t="s">
        <v>61</v>
      </c>
      <c r="C58" s="133">
        <v>100</v>
      </c>
      <c r="D58" s="133">
        <v>100</v>
      </c>
      <c r="E58" s="133">
        <v>100</v>
      </c>
      <c r="F58" s="134">
        <f>F57*100/C57</f>
        <v>99.7090668799062</v>
      </c>
      <c r="G58" s="134">
        <f>G57*100/D57</f>
        <v>56.375981567094186</v>
      </c>
      <c r="H58" s="134">
        <f>H57*100/E57</f>
        <v>40.53057567109426</v>
      </c>
      <c r="I58" s="134">
        <f>I57*100/C57</f>
        <v>0.27846272122101917</v>
      </c>
      <c r="J58" s="134">
        <f>J57*100/D57</f>
        <v>29.438614992450955</v>
      </c>
      <c r="K58" s="134">
        <f>K57*100/E57</f>
        <v>33.333132096587654</v>
      </c>
      <c r="L58" s="134">
        <f>L57*100/C57</f>
        <v>0.01247039887277879</v>
      </c>
      <c r="M58" s="134">
        <f>M57*100/D57</f>
        <v>14.185403440454861</v>
      </c>
      <c r="N58" s="135">
        <f>N57*100/E57</f>
        <v>26.136292232318098</v>
      </c>
    </row>
    <row r="59" ht="13.5" thickTop="1">
      <c r="A59" s="58" t="s">
        <v>129</v>
      </c>
    </row>
    <row r="61" ht="15">
      <c r="A61" s="154" t="s">
        <v>122</v>
      </c>
    </row>
    <row r="62" ht="15">
      <c r="A62" s="154" t="s">
        <v>121</v>
      </c>
    </row>
    <row r="63" ht="15">
      <c r="A63" s="154" t="s">
        <v>120</v>
      </c>
    </row>
  </sheetData>
  <sheetProtection/>
  <mergeCells count="6">
    <mergeCell ref="L41:N41"/>
    <mergeCell ref="A57:B57"/>
    <mergeCell ref="A39:B42"/>
    <mergeCell ref="C40:E41"/>
    <mergeCell ref="F41:H41"/>
    <mergeCell ref="I41:K41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24">
      <selection activeCell="A59" sqref="A59"/>
    </sheetView>
  </sheetViews>
  <sheetFormatPr defaultColWidth="9.140625" defaultRowHeight="12.75"/>
  <cols>
    <col min="1" max="1" width="5.140625" style="58" bestFit="1" customWidth="1"/>
    <col min="2" max="2" width="20.140625" style="58" customWidth="1"/>
    <col min="3" max="3" width="19.421875" style="61" bestFit="1" customWidth="1"/>
    <col min="4" max="4" width="18.8515625" style="61" bestFit="1" customWidth="1"/>
    <col min="5" max="5" width="18.00390625" style="61" bestFit="1" customWidth="1"/>
    <col min="6" max="7" width="9.140625" style="58" customWidth="1"/>
    <col min="8" max="8" width="10.8515625" style="58" bestFit="1" customWidth="1"/>
    <col min="9" max="10" width="9.140625" style="58" customWidth="1"/>
    <col min="11" max="11" width="10.8515625" style="58" bestFit="1" customWidth="1"/>
    <col min="12" max="13" width="9.140625" style="58" customWidth="1"/>
    <col min="14" max="14" width="10.8515625" style="58" bestFit="1" customWidth="1"/>
    <col min="15" max="16384" width="9.140625" style="4" customWidth="1"/>
  </cols>
  <sheetData>
    <row r="1" spans="1:14" s="3" customFormat="1" ht="12.75">
      <c r="A1" s="80" t="s">
        <v>23</v>
      </c>
      <c r="B1" s="80" t="s">
        <v>24</v>
      </c>
      <c r="C1" s="81" t="s">
        <v>25</v>
      </c>
      <c r="D1" s="81" t="s">
        <v>26</v>
      </c>
      <c r="E1" s="81" t="s">
        <v>27</v>
      </c>
      <c r="F1" s="82"/>
      <c r="G1" s="82"/>
      <c r="H1" s="82"/>
      <c r="I1" s="82"/>
      <c r="J1" s="82"/>
      <c r="K1" s="82"/>
      <c r="L1" s="82"/>
      <c r="M1" s="82"/>
      <c r="N1" s="82"/>
    </row>
    <row r="2" spans="1:5" ht="12.75">
      <c r="A2" s="58" t="s">
        <v>0</v>
      </c>
      <c r="B2" s="58" t="s">
        <v>1</v>
      </c>
      <c r="C2" s="61">
        <v>188659</v>
      </c>
      <c r="D2" s="61">
        <v>32304</v>
      </c>
      <c r="E2" s="61">
        <v>7567068.076499482</v>
      </c>
    </row>
    <row r="3" spans="1:5" ht="12.75">
      <c r="A3" s="58" t="s">
        <v>0</v>
      </c>
      <c r="B3" s="58" t="s">
        <v>2</v>
      </c>
      <c r="C3" s="61">
        <v>15</v>
      </c>
      <c r="D3" s="61">
        <v>1730</v>
      </c>
      <c r="E3" s="61">
        <v>1346158.7057</v>
      </c>
    </row>
    <row r="4" spans="1:7" ht="15">
      <c r="A4" s="58" t="s">
        <v>0</v>
      </c>
      <c r="B4" s="58" t="s">
        <v>3</v>
      </c>
      <c r="C4" s="61">
        <v>4</v>
      </c>
      <c r="D4" s="61">
        <v>2819</v>
      </c>
      <c r="E4" s="61">
        <v>2506092.8</v>
      </c>
      <c r="G4" s="154" t="s">
        <v>122</v>
      </c>
    </row>
    <row r="5" spans="1:7" ht="15">
      <c r="A5" s="58" t="s">
        <v>5</v>
      </c>
      <c r="B5" s="58" t="s">
        <v>1</v>
      </c>
      <c r="C5" s="61">
        <v>649</v>
      </c>
      <c r="D5" s="61">
        <v>2236</v>
      </c>
      <c r="E5" s="61">
        <v>490134.7718000002</v>
      </c>
      <c r="G5" s="154" t="s">
        <v>121</v>
      </c>
    </row>
    <row r="6" spans="1:7" ht="15">
      <c r="A6" s="58" t="s">
        <v>5</v>
      </c>
      <c r="B6" s="58" t="s">
        <v>2</v>
      </c>
      <c r="C6" s="61">
        <v>4</v>
      </c>
      <c r="D6" s="61">
        <v>544</v>
      </c>
      <c r="E6" s="61">
        <v>162316.5842</v>
      </c>
      <c r="G6" s="154" t="s">
        <v>120</v>
      </c>
    </row>
    <row r="7" spans="1:5" ht="12.75">
      <c r="A7" s="58" t="s">
        <v>5</v>
      </c>
      <c r="B7" s="58" t="s">
        <v>3</v>
      </c>
      <c r="C7" s="61">
        <v>2</v>
      </c>
      <c r="D7" s="61" t="s">
        <v>28</v>
      </c>
      <c r="E7" s="61" t="s">
        <v>28</v>
      </c>
    </row>
    <row r="8" spans="1:5" ht="12.75">
      <c r="A8" s="58" t="s">
        <v>6</v>
      </c>
      <c r="B8" s="58" t="s">
        <v>1</v>
      </c>
      <c r="C8" s="61">
        <v>59485</v>
      </c>
      <c r="D8" s="61">
        <v>257095</v>
      </c>
      <c r="E8" s="61">
        <v>39468117.5300996</v>
      </c>
    </row>
    <row r="9" spans="1:5" ht="12.75">
      <c r="A9" s="58" t="s">
        <v>6</v>
      </c>
      <c r="B9" s="58" t="s">
        <v>2</v>
      </c>
      <c r="C9" s="61">
        <v>691</v>
      </c>
      <c r="D9" s="61">
        <v>252619</v>
      </c>
      <c r="E9" s="61">
        <v>61405829.108000025</v>
      </c>
    </row>
    <row r="10" spans="1:5" ht="12.75">
      <c r="A10" s="58" t="s">
        <v>6</v>
      </c>
      <c r="B10" s="58" t="s">
        <v>3</v>
      </c>
      <c r="C10" s="61">
        <v>37</v>
      </c>
      <c r="D10" s="61">
        <v>148439</v>
      </c>
      <c r="E10" s="61">
        <v>63701519.79999998</v>
      </c>
    </row>
    <row r="11" spans="1:5" ht="12.75">
      <c r="A11" s="58" t="s">
        <v>7</v>
      </c>
      <c r="B11" s="58" t="s">
        <v>1</v>
      </c>
      <c r="C11" s="61">
        <v>1287</v>
      </c>
      <c r="D11" s="61">
        <v>5787</v>
      </c>
      <c r="E11" s="61">
        <v>2758140.6682000016</v>
      </c>
    </row>
    <row r="12" spans="1:5" ht="12.75">
      <c r="A12" s="58" t="s">
        <v>7</v>
      </c>
      <c r="B12" s="58" t="s">
        <v>2</v>
      </c>
      <c r="C12" s="61">
        <v>79</v>
      </c>
      <c r="D12" s="61">
        <v>15746</v>
      </c>
      <c r="E12" s="61">
        <v>7955379.9719</v>
      </c>
    </row>
    <row r="13" spans="1:5" ht="12.75">
      <c r="A13" s="58" t="s">
        <v>7</v>
      </c>
      <c r="B13" s="58" t="s">
        <v>3</v>
      </c>
      <c r="C13" s="61">
        <v>9</v>
      </c>
      <c r="D13" s="61">
        <v>4331</v>
      </c>
      <c r="E13" s="61">
        <v>8425659.7</v>
      </c>
    </row>
    <row r="14" spans="1:5" ht="12.75">
      <c r="A14" s="58" t="s">
        <v>8</v>
      </c>
      <c r="B14" s="58" t="s">
        <v>1</v>
      </c>
      <c r="C14" s="61">
        <v>64337</v>
      </c>
      <c r="D14" s="61">
        <v>141943</v>
      </c>
      <c r="E14" s="61">
        <v>19978686.64249879</v>
      </c>
    </row>
    <row r="15" spans="1:5" ht="12.75">
      <c r="A15" s="58" t="s">
        <v>8</v>
      </c>
      <c r="B15" s="58" t="s">
        <v>2</v>
      </c>
      <c r="C15" s="61">
        <v>79</v>
      </c>
      <c r="D15" s="61">
        <v>30345</v>
      </c>
      <c r="E15" s="61">
        <v>5610994.255399999</v>
      </c>
    </row>
    <row r="16" spans="1:5" ht="12.75">
      <c r="A16" s="58" t="s">
        <v>8</v>
      </c>
      <c r="B16" s="58" t="s">
        <v>3</v>
      </c>
      <c r="C16" s="61">
        <v>4</v>
      </c>
      <c r="D16" s="61">
        <v>25124</v>
      </c>
      <c r="E16" s="61">
        <v>5675303.9</v>
      </c>
    </row>
    <row r="17" spans="1:5" ht="12.75">
      <c r="A17" s="58" t="s">
        <v>9</v>
      </c>
      <c r="B17" s="58" t="s">
        <v>1</v>
      </c>
      <c r="C17" s="61">
        <v>122977</v>
      </c>
      <c r="D17" s="61">
        <v>261474</v>
      </c>
      <c r="E17" s="61">
        <v>73369489.42160426</v>
      </c>
    </row>
    <row r="18" spans="1:5" ht="12.75">
      <c r="A18" s="58" t="s">
        <v>9</v>
      </c>
      <c r="B18" s="58" t="s">
        <v>2</v>
      </c>
      <c r="C18" s="61">
        <v>788</v>
      </c>
      <c r="D18" s="61">
        <v>115850</v>
      </c>
      <c r="E18" s="61">
        <v>61827976.730900034</v>
      </c>
    </row>
    <row r="19" spans="1:5" ht="12.75">
      <c r="A19" s="58" t="s">
        <v>9</v>
      </c>
      <c r="B19" s="58" t="s">
        <v>3</v>
      </c>
      <c r="C19" s="61">
        <v>31</v>
      </c>
      <c r="D19" s="61">
        <v>56482</v>
      </c>
      <c r="E19" s="61">
        <v>43092736.80000001</v>
      </c>
    </row>
    <row r="20" spans="1:5" ht="12.75">
      <c r="A20" s="58" t="s">
        <v>10</v>
      </c>
      <c r="B20" s="58" t="s">
        <v>1</v>
      </c>
      <c r="C20" s="61">
        <v>24952</v>
      </c>
      <c r="D20" s="61">
        <v>67230</v>
      </c>
      <c r="E20" s="61">
        <v>6480194.85830008</v>
      </c>
    </row>
    <row r="21" spans="1:5" ht="12.75">
      <c r="A21" s="58" t="s">
        <v>10</v>
      </c>
      <c r="B21" s="58" t="s">
        <v>2</v>
      </c>
      <c r="C21" s="61">
        <v>10</v>
      </c>
      <c r="D21" s="61">
        <v>10895</v>
      </c>
      <c r="E21" s="61">
        <v>984611.8939</v>
      </c>
    </row>
    <row r="22" spans="1:5" ht="12.75">
      <c r="A22" s="58" t="s">
        <v>11</v>
      </c>
      <c r="B22" s="58" t="s">
        <v>1</v>
      </c>
      <c r="C22" s="61">
        <v>31753</v>
      </c>
      <c r="D22" s="61">
        <v>102093</v>
      </c>
      <c r="E22" s="61">
        <v>15581322.586700238</v>
      </c>
    </row>
    <row r="23" spans="1:5" ht="12.75">
      <c r="A23" s="58" t="s">
        <v>11</v>
      </c>
      <c r="B23" s="58" t="s">
        <v>2</v>
      </c>
      <c r="C23" s="61">
        <v>221</v>
      </c>
      <c r="D23" s="61">
        <v>68675</v>
      </c>
      <c r="E23" s="61">
        <v>18643508.572899997</v>
      </c>
    </row>
    <row r="24" spans="1:5" ht="12.75">
      <c r="A24" s="58" t="s">
        <v>11</v>
      </c>
      <c r="B24" s="58" t="s">
        <v>3</v>
      </c>
      <c r="C24" s="61">
        <v>15</v>
      </c>
      <c r="D24" s="61">
        <v>69025</v>
      </c>
      <c r="E24" s="61">
        <v>15862863.3</v>
      </c>
    </row>
    <row r="25" spans="1:5" ht="12.75">
      <c r="A25" s="58" t="s">
        <v>12</v>
      </c>
      <c r="B25" s="58" t="s">
        <v>1</v>
      </c>
      <c r="C25" s="61">
        <v>217207</v>
      </c>
      <c r="D25" s="61">
        <v>276495</v>
      </c>
      <c r="E25" s="61">
        <v>44363219.1640984</v>
      </c>
    </row>
    <row r="26" spans="1:5" ht="12.75">
      <c r="A26" s="58" t="s">
        <v>12</v>
      </c>
      <c r="B26" s="58" t="s">
        <v>2</v>
      </c>
      <c r="C26" s="61">
        <v>307</v>
      </c>
      <c r="D26" s="61">
        <v>123964</v>
      </c>
      <c r="E26" s="61">
        <v>21746275.20199999</v>
      </c>
    </row>
    <row r="27" spans="1:5" ht="12.75">
      <c r="A27" s="58" t="s">
        <v>12</v>
      </c>
      <c r="B27" s="58" t="s">
        <v>3</v>
      </c>
      <c r="C27" s="61">
        <v>5</v>
      </c>
      <c r="D27" s="61">
        <v>9819</v>
      </c>
      <c r="E27" s="61">
        <v>8459553.5</v>
      </c>
    </row>
    <row r="28" spans="1:5" ht="12.75">
      <c r="A28" s="58" t="s">
        <v>13</v>
      </c>
      <c r="B28" s="58" t="s">
        <v>1</v>
      </c>
      <c r="C28" s="61">
        <v>12197</v>
      </c>
      <c r="D28" s="61">
        <v>31000</v>
      </c>
      <c r="E28" s="61">
        <v>2230610.7850000174</v>
      </c>
    </row>
    <row r="29" spans="1:5" ht="12.75">
      <c r="A29" s="58" t="s">
        <v>13</v>
      </c>
      <c r="B29" s="58" t="s">
        <v>2</v>
      </c>
      <c r="C29" s="61">
        <v>4</v>
      </c>
      <c r="D29" s="61">
        <v>3118</v>
      </c>
      <c r="E29" s="61">
        <v>279326.4779</v>
      </c>
    </row>
    <row r="30" spans="1:5" ht="12.75">
      <c r="A30" s="58" t="s">
        <v>14</v>
      </c>
      <c r="B30" s="58" t="s">
        <v>1</v>
      </c>
      <c r="C30" s="61">
        <v>24266</v>
      </c>
      <c r="D30" s="61">
        <v>53598</v>
      </c>
      <c r="E30" s="61">
        <v>4211070.736600497</v>
      </c>
    </row>
    <row r="31" spans="1:5" ht="12.75">
      <c r="A31" s="58" t="s">
        <v>14</v>
      </c>
      <c r="B31" s="58" t="s">
        <v>2</v>
      </c>
      <c r="C31" s="61">
        <v>28</v>
      </c>
      <c r="D31" s="61">
        <v>30791</v>
      </c>
      <c r="E31" s="61">
        <v>1904131.4755000002</v>
      </c>
    </row>
    <row r="32" spans="1:5" ht="12.75">
      <c r="A32" s="58" t="s">
        <v>15</v>
      </c>
      <c r="B32" s="58" t="s">
        <v>1</v>
      </c>
      <c r="C32" s="61">
        <v>70731</v>
      </c>
      <c r="D32" s="61">
        <v>41142</v>
      </c>
      <c r="E32" s="61">
        <v>5861941.120200439</v>
      </c>
    </row>
    <row r="33" spans="1:5" ht="12.75">
      <c r="A33" s="58" t="s">
        <v>15</v>
      </c>
      <c r="B33" s="58" t="s">
        <v>2</v>
      </c>
      <c r="C33" s="61">
        <v>42</v>
      </c>
      <c r="D33" s="61">
        <v>18507</v>
      </c>
      <c r="E33" s="61">
        <v>3353491.0393000008</v>
      </c>
    </row>
    <row r="34" spans="1:5" ht="12.75">
      <c r="A34" s="58" t="s">
        <v>29</v>
      </c>
      <c r="B34" s="58" t="s">
        <v>3</v>
      </c>
      <c r="C34" s="61">
        <v>3</v>
      </c>
      <c r="D34" s="61">
        <v>7011</v>
      </c>
      <c r="E34" s="61">
        <v>3466293</v>
      </c>
    </row>
    <row r="37" ht="15">
      <c r="B37" s="46" t="s">
        <v>113</v>
      </c>
    </row>
    <row r="38" ht="12.75">
      <c r="B38" s="106" t="s">
        <v>115</v>
      </c>
    </row>
    <row r="39" spans="1:14" ht="12.75">
      <c r="A39" s="161" t="s">
        <v>97</v>
      </c>
      <c r="B39" s="162"/>
      <c r="C39" s="108" t="s">
        <v>88</v>
      </c>
      <c r="D39" s="109"/>
      <c r="E39" s="109"/>
      <c r="F39" s="109"/>
      <c r="G39" s="109"/>
      <c r="H39" s="109"/>
      <c r="I39" s="109"/>
      <c r="J39" s="109"/>
      <c r="K39" s="109"/>
      <c r="L39" s="110"/>
      <c r="M39" s="110"/>
      <c r="N39" s="111"/>
    </row>
    <row r="40" spans="1:14" ht="12.75">
      <c r="A40" s="163"/>
      <c r="B40" s="164"/>
      <c r="C40" s="181" t="s">
        <v>64</v>
      </c>
      <c r="D40" s="182"/>
      <c r="E40" s="183"/>
      <c r="F40" s="112" t="s">
        <v>32</v>
      </c>
      <c r="G40" s="113"/>
      <c r="H40" s="113"/>
      <c r="I40" s="113"/>
      <c r="J40" s="113"/>
      <c r="K40" s="113"/>
      <c r="L40" s="110"/>
      <c r="M40" s="110"/>
      <c r="N40" s="111"/>
    </row>
    <row r="41" spans="1:14" ht="12.75">
      <c r="A41" s="163"/>
      <c r="B41" s="164"/>
      <c r="C41" s="184"/>
      <c r="D41" s="185"/>
      <c r="E41" s="186"/>
      <c r="F41" s="178" t="s">
        <v>100</v>
      </c>
      <c r="G41" s="178"/>
      <c r="H41" s="178"/>
      <c r="I41" s="178" t="s">
        <v>33</v>
      </c>
      <c r="J41" s="178"/>
      <c r="K41" s="178"/>
      <c r="L41" s="178" t="s">
        <v>34</v>
      </c>
      <c r="M41" s="178"/>
      <c r="N41" s="178"/>
    </row>
    <row r="42" spans="1:14" ht="25.5">
      <c r="A42" s="165"/>
      <c r="B42" s="166"/>
      <c r="C42" s="114" t="s">
        <v>35</v>
      </c>
      <c r="D42" s="114" t="s">
        <v>36</v>
      </c>
      <c r="E42" s="114" t="s">
        <v>85</v>
      </c>
      <c r="F42" s="114" t="s">
        <v>35</v>
      </c>
      <c r="G42" s="114" t="s">
        <v>36</v>
      </c>
      <c r="H42" s="114" t="s">
        <v>85</v>
      </c>
      <c r="I42" s="114" t="s">
        <v>35</v>
      </c>
      <c r="J42" s="114" t="s">
        <v>36</v>
      </c>
      <c r="K42" s="114" t="s">
        <v>85</v>
      </c>
      <c r="L42" s="114" t="s">
        <v>35</v>
      </c>
      <c r="M42" s="114" t="s">
        <v>36</v>
      </c>
      <c r="N42" s="114" t="s">
        <v>85</v>
      </c>
    </row>
    <row r="43" spans="1:14" ht="12.75">
      <c r="A43" s="13"/>
      <c r="B43" s="14"/>
      <c r="C43" s="115"/>
      <c r="D43" s="116"/>
      <c r="E43" s="117"/>
      <c r="F43" s="118"/>
      <c r="G43" s="119"/>
      <c r="H43" s="120"/>
      <c r="I43" s="121"/>
      <c r="J43" s="121"/>
      <c r="K43" s="122"/>
      <c r="L43" s="123"/>
      <c r="M43" s="123"/>
      <c r="N43" s="123"/>
    </row>
    <row r="44" spans="1:14" ht="12.75">
      <c r="A44" s="13" t="s">
        <v>0</v>
      </c>
      <c r="B44" s="32" t="s">
        <v>62</v>
      </c>
      <c r="C44" s="125">
        <f>F44+I44+L44</f>
        <v>188678</v>
      </c>
      <c r="D44" s="125">
        <f>G44+J44+M44</f>
        <v>36853</v>
      </c>
      <c r="E44" s="125">
        <f>H44+K44+N44</f>
        <v>11419319.58219948</v>
      </c>
      <c r="F44" s="126">
        <f>C2</f>
        <v>188659</v>
      </c>
      <c r="G44" s="126">
        <f>D2</f>
        <v>32304</v>
      </c>
      <c r="H44" s="127">
        <f>E2</f>
        <v>7567068.076499482</v>
      </c>
      <c r="I44" s="128">
        <f>C3</f>
        <v>15</v>
      </c>
      <c r="J44" s="126">
        <f>D3</f>
        <v>1730</v>
      </c>
      <c r="K44" s="126">
        <f>E3</f>
        <v>1346158.7057</v>
      </c>
      <c r="L44" s="129">
        <f>C4</f>
        <v>4</v>
      </c>
      <c r="M44" s="129">
        <f>D4</f>
        <v>2819</v>
      </c>
      <c r="N44" s="129">
        <f>E4</f>
        <v>2506092.8</v>
      </c>
    </row>
    <row r="45" spans="1:14" ht="12.75">
      <c r="A45" s="23" t="s">
        <v>37</v>
      </c>
      <c r="B45" s="123" t="s">
        <v>38</v>
      </c>
      <c r="C45" s="125">
        <f aca="true" t="shared" si="0" ref="C45:E56">F45+I45+L45</f>
        <v>655</v>
      </c>
      <c r="D45" s="125">
        <f>G45+J45</f>
        <v>2780</v>
      </c>
      <c r="E45" s="125">
        <f>H45+K45</f>
        <v>652451.3560000003</v>
      </c>
      <c r="F45" s="125">
        <f>C5</f>
        <v>649</v>
      </c>
      <c r="G45" s="126">
        <f>D5</f>
        <v>2236</v>
      </c>
      <c r="H45" s="127">
        <f>E5</f>
        <v>490134.7718000002</v>
      </c>
      <c r="I45" s="128">
        <f>C6</f>
        <v>4</v>
      </c>
      <c r="J45" s="126">
        <f>D6</f>
        <v>544</v>
      </c>
      <c r="K45" s="125">
        <f>E6</f>
        <v>162316.5842</v>
      </c>
      <c r="L45" s="125">
        <f>C7</f>
        <v>2</v>
      </c>
      <c r="M45" s="126" t="str">
        <f>D7</f>
        <v>..</v>
      </c>
      <c r="N45" s="127" t="str">
        <f>E7</f>
        <v>..</v>
      </c>
    </row>
    <row r="46" spans="1:14" ht="12.75">
      <c r="A46" s="23" t="s">
        <v>39</v>
      </c>
      <c r="B46" s="27" t="s">
        <v>40</v>
      </c>
      <c r="C46" s="125">
        <f t="shared" si="0"/>
        <v>60213</v>
      </c>
      <c r="D46" s="125">
        <f t="shared" si="0"/>
        <v>658153</v>
      </c>
      <c r="E46" s="125">
        <f t="shared" si="0"/>
        <v>164575466.43809962</v>
      </c>
      <c r="F46" s="125">
        <f>C8</f>
        <v>59485</v>
      </c>
      <c r="G46" s="126">
        <f>D8</f>
        <v>257095</v>
      </c>
      <c r="H46" s="127">
        <f>E8</f>
        <v>39468117.5300996</v>
      </c>
      <c r="I46" s="128">
        <f>C9</f>
        <v>691</v>
      </c>
      <c r="J46" s="126">
        <f>D9</f>
        <v>252619</v>
      </c>
      <c r="K46" s="125">
        <f>E9</f>
        <v>61405829.108000025</v>
      </c>
      <c r="L46" s="125">
        <f>C10</f>
        <v>37</v>
      </c>
      <c r="M46" s="126">
        <f>D10</f>
        <v>148439</v>
      </c>
      <c r="N46" s="127">
        <f>E10</f>
        <v>63701519.79999998</v>
      </c>
    </row>
    <row r="47" spans="1:14" ht="12.75">
      <c r="A47" s="23" t="s">
        <v>41</v>
      </c>
      <c r="B47" s="123" t="s">
        <v>42</v>
      </c>
      <c r="C47" s="125">
        <f t="shared" si="0"/>
        <v>1375</v>
      </c>
      <c r="D47" s="125">
        <f t="shared" si="0"/>
        <v>25864</v>
      </c>
      <c r="E47" s="125">
        <f t="shared" si="0"/>
        <v>19139180.3401</v>
      </c>
      <c r="F47" s="125">
        <f>C11</f>
        <v>1287</v>
      </c>
      <c r="G47" s="126">
        <f>D11</f>
        <v>5787</v>
      </c>
      <c r="H47" s="127">
        <f>E11</f>
        <v>2758140.6682000016</v>
      </c>
      <c r="I47" s="128">
        <f>C12</f>
        <v>79</v>
      </c>
      <c r="J47" s="126">
        <f>D12</f>
        <v>15746</v>
      </c>
      <c r="K47" s="125">
        <f>E12</f>
        <v>7955379.9719</v>
      </c>
      <c r="L47" s="125">
        <f>C13</f>
        <v>9</v>
      </c>
      <c r="M47" s="126">
        <f>D13</f>
        <v>4331</v>
      </c>
      <c r="N47" s="127">
        <f>E13</f>
        <v>8425659.7</v>
      </c>
    </row>
    <row r="48" spans="1:14" ht="12.75">
      <c r="A48" s="23" t="s">
        <v>43</v>
      </c>
      <c r="B48" s="27" t="s">
        <v>44</v>
      </c>
      <c r="C48" s="125">
        <f t="shared" si="0"/>
        <v>64420</v>
      </c>
      <c r="D48" s="125">
        <f t="shared" si="0"/>
        <v>197412</v>
      </c>
      <c r="E48" s="125">
        <f t="shared" si="0"/>
        <v>31264984.79789879</v>
      </c>
      <c r="F48" s="125">
        <f>C14</f>
        <v>64337</v>
      </c>
      <c r="G48" s="126">
        <f>D14</f>
        <v>141943</v>
      </c>
      <c r="H48" s="127">
        <f>E14</f>
        <v>19978686.64249879</v>
      </c>
      <c r="I48" s="128">
        <f>C15</f>
        <v>79</v>
      </c>
      <c r="J48" s="126">
        <f>D15</f>
        <v>30345</v>
      </c>
      <c r="K48" s="125">
        <f>E15</f>
        <v>5610994.255399999</v>
      </c>
      <c r="L48" s="125">
        <f>C16</f>
        <v>4</v>
      </c>
      <c r="M48" s="126">
        <f>D16</f>
        <v>25124</v>
      </c>
      <c r="N48" s="127">
        <f>E16</f>
        <v>5675303.9</v>
      </c>
    </row>
    <row r="49" spans="1:14" ht="12.75">
      <c r="A49" s="23" t="s">
        <v>45</v>
      </c>
      <c r="B49" s="123" t="s">
        <v>46</v>
      </c>
      <c r="C49" s="125">
        <f t="shared" si="0"/>
        <v>123796</v>
      </c>
      <c r="D49" s="125">
        <f t="shared" si="0"/>
        <v>433806</v>
      </c>
      <c r="E49" s="125">
        <f t="shared" si="0"/>
        <v>178290202.9525043</v>
      </c>
      <c r="F49" s="125">
        <f>C17</f>
        <v>122977</v>
      </c>
      <c r="G49" s="126">
        <f>D17</f>
        <v>261474</v>
      </c>
      <c r="H49" s="127">
        <f>E17</f>
        <v>73369489.42160426</v>
      </c>
      <c r="I49" s="128">
        <f>C18</f>
        <v>788</v>
      </c>
      <c r="J49" s="126">
        <f>D18</f>
        <v>115850</v>
      </c>
      <c r="K49" s="125">
        <f>E18</f>
        <v>61827976.730900034</v>
      </c>
      <c r="L49" s="125">
        <f>C19</f>
        <v>31</v>
      </c>
      <c r="M49" s="126">
        <f>D19</f>
        <v>56482</v>
      </c>
      <c r="N49" s="127">
        <f>E19</f>
        <v>43092736.80000001</v>
      </c>
    </row>
    <row r="50" spans="1:14" ht="12.75">
      <c r="A50" s="23" t="s">
        <v>47</v>
      </c>
      <c r="B50" s="123" t="s">
        <v>48</v>
      </c>
      <c r="C50" s="125">
        <f t="shared" si="0"/>
        <v>24962</v>
      </c>
      <c r="D50" s="125">
        <f t="shared" si="0"/>
        <v>78125</v>
      </c>
      <c r="E50" s="125">
        <f t="shared" si="0"/>
        <v>7464806.75220008</v>
      </c>
      <c r="F50" s="125">
        <f>C20</f>
        <v>24952</v>
      </c>
      <c r="G50" s="126">
        <f>D20</f>
        <v>67230</v>
      </c>
      <c r="H50" s="127">
        <f>E20</f>
        <v>6480194.85830008</v>
      </c>
      <c r="I50" s="128">
        <f>C21</f>
        <v>10</v>
      </c>
      <c r="J50" s="126">
        <f>D21</f>
        <v>10895</v>
      </c>
      <c r="K50" s="125">
        <f>E21</f>
        <v>984611.8939</v>
      </c>
      <c r="L50" s="125"/>
      <c r="M50" s="126"/>
      <c r="N50" s="127"/>
    </row>
    <row r="51" spans="1:14" ht="12.75">
      <c r="A51" s="23" t="s">
        <v>49</v>
      </c>
      <c r="B51" s="123" t="s">
        <v>50</v>
      </c>
      <c r="C51" s="125">
        <f t="shared" si="0"/>
        <v>31989</v>
      </c>
      <c r="D51" s="125">
        <f t="shared" si="0"/>
        <v>239793</v>
      </c>
      <c r="E51" s="125">
        <f t="shared" si="0"/>
        <v>50087694.45960024</v>
      </c>
      <c r="F51" s="125">
        <f>C22</f>
        <v>31753</v>
      </c>
      <c r="G51" s="126">
        <f>D22</f>
        <v>102093</v>
      </c>
      <c r="H51" s="127">
        <f>E22</f>
        <v>15581322.586700238</v>
      </c>
      <c r="I51" s="128">
        <f>C23</f>
        <v>221</v>
      </c>
      <c r="J51" s="126">
        <f>D23</f>
        <v>68675</v>
      </c>
      <c r="K51" s="125">
        <f>E23</f>
        <v>18643508.572899997</v>
      </c>
      <c r="L51" s="125">
        <f>C24</f>
        <v>15</v>
      </c>
      <c r="M51" s="126">
        <f>D24</f>
        <v>69025</v>
      </c>
      <c r="N51" s="127">
        <f>E24</f>
        <v>15862863.3</v>
      </c>
    </row>
    <row r="52" spans="1:14" ht="12.75">
      <c r="A52" s="23" t="s">
        <v>51</v>
      </c>
      <c r="B52" s="123" t="s">
        <v>52</v>
      </c>
      <c r="C52" s="125"/>
      <c r="D52" s="125"/>
      <c r="E52" s="125"/>
      <c r="F52" s="125"/>
      <c r="G52" s="126"/>
      <c r="H52" s="127"/>
      <c r="I52" s="128"/>
      <c r="J52" s="126"/>
      <c r="K52" s="125"/>
      <c r="L52" s="125"/>
      <c r="M52" s="126"/>
      <c r="N52" s="127"/>
    </row>
    <row r="53" spans="1:14" ht="12.75">
      <c r="A53" s="23" t="s">
        <v>53</v>
      </c>
      <c r="B53" s="123" t="s">
        <v>54</v>
      </c>
      <c r="C53" s="125">
        <f t="shared" si="0"/>
        <v>217519</v>
      </c>
      <c r="D53" s="125">
        <f>G53+J53+M53</f>
        <v>410278</v>
      </c>
      <c r="E53" s="125">
        <f>H53+K53+N53</f>
        <v>74569047.86609839</v>
      </c>
      <c r="F53" s="125">
        <f>C25</f>
        <v>217207</v>
      </c>
      <c r="G53" s="126">
        <f>D25</f>
        <v>276495</v>
      </c>
      <c r="H53" s="127">
        <f>E25</f>
        <v>44363219.1640984</v>
      </c>
      <c r="I53" s="128">
        <f>C26</f>
        <v>307</v>
      </c>
      <c r="J53" s="126">
        <f>D26</f>
        <v>123964</v>
      </c>
      <c r="K53" s="125">
        <f>E26</f>
        <v>21746275.20199999</v>
      </c>
      <c r="L53" s="125">
        <f>C27</f>
        <v>5</v>
      </c>
      <c r="M53" s="126">
        <f>D27</f>
        <v>9819</v>
      </c>
      <c r="N53" s="127">
        <f>E27</f>
        <v>8459553.5</v>
      </c>
    </row>
    <row r="54" spans="1:14" ht="12.75">
      <c r="A54" s="23" t="s">
        <v>55</v>
      </c>
      <c r="B54" s="123" t="s">
        <v>56</v>
      </c>
      <c r="C54" s="125">
        <f t="shared" si="0"/>
        <v>12201</v>
      </c>
      <c r="D54" s="125">
        <f>G54+J54</f>
        <v>34118</v>
      </c>
      <c r="E54" s="125">
        <f>H54+K54</f>
        <v>2509937.262900017</v>
      </c>
      <c r="F54" s="125">
        <f>C28</f>
        <v>12197</v>
      </c>
      <c r="G54" s="126">
        <f>D28</f>
        <v>31000</v>
      </c>
      <c r="H54" s="127">
        <f>E28</f>
        <v>2230610.7850000174</v>
      </c>
      <c r="I54" s="128">
        <f>C29</f>
        <v>4</v>
      </c>
      <c r="J54" s="126">
        <f>D29</f>
        <v>3118</v>
      </c>
      <c r="K54" s="125">
        <f>E29</f>
        <v>279326.4779</v>
      </c>
      <c r="L54" s="125"/>
      <c r="M54" s="126"/>
      <c r="N54" s="127"/>
    </row>
    <row r="55" spans="1:14" ht="12.75">
      <c r="A55" s="23" t="s">
        <v>57</v>
      </c>
      <c r="B55" s="123" t="s">
        <v>58</v>
      </c>
      <c r="C55" s="125">
        <f t="shared" si="0"/>
        <v>24294</v>
      </c>
      <c r="D55" s="125">
        <f t="shared" si="0"/>
        <v>84389</v>
      </c>
      <c r="E55" s="125">
        <f t="shared" si="0"/>
        <v>6115202.2121004965</v>
      </c>
      <c r="F55" s="125">
        <f>C30</f>
        <v>24266</v>
      </c>
      <c r="G55" s="126">
        <f>D30</f>
        <v>53598</v>
      </c>
      <c r="H55" s="127">
        <f>E30</f>
        <v>4211070.736600497</v>
      </c>
      <c r="I55" s="128">
        <f>C31</f>
        <v>28</v>
      </c>
      <c r="J55" s="126">
        <f>D31</f>
        <v>30791</v>
      </c>
      <c r="K55" s="125">
        <f>E31</f>
        <v>1904131.4755000002</v>
      </c>
      <c r="L55" s="125"/>
      <c r="M55" s="126"/>
      <c r="N55" s="127"/>
    </row>
    <row r="56" spans="1:14" ht="12.75">
      <c r="A56" s="23" t="s">
        <v>59</v>
      </c>
      <c r="B56" s="123" t="s">
        <v>60</v>
      </c>
      <c r="C56" s="125">
        <f t="shared" si="0"/>
        <v>70776</v>
      </c>
      <c r="D56" s="125">
        <f t="shared" si="0"/>
        <v>66660</v>
      </c>
      <c r="E56" s="125">
        <f t="shared" si="0"/>
        <v>12681725.15950044</v>
      </c>
      <c r="F56" s="125">
        <f>C32</f>
        <v>70731</v>
      </c>
      <c r="G56" s="126">
        <f>D32</f>
        <v>41142</v>
      </c>
      <c r="H56" s="127">
        <f>E32</f>
        <v>5861941.120200439</v>
      </c>
      <c r="I56" s="128">
        <f>C33</f>
        <v>42</v>
      </c>
      <c r="J56" s="126">
        <f>D33</f>
        <v>18507</v>
      </c>
      <c r="K56" s="125">
        <f>E33</f>
        <v>3353491.0393000008</v>
      </c>
      <c r="L56" s="125">
        <f>C34</f>
        <v>3</v>
      </c>
      <c r="M56" s="126">
        <f>D34</f>
        <v>7011</v>
      </c>
      <c r="N56" s="127">
        <f>E34</f>
        <v>3466293</v>
      </c>
    </row>
    <row r="57" spans="1:14" ht="13.5" thickBot="1">
      <c r="A57" s="179" t="s">
        <v>63</v>
      </c>
      <c r="B57" s="180"/>
      <c r="C57" s="131">
        <f aca="true" t="shared" si="1" ref="C57:N57">SUM(C44:C56)</f>
        <v>820878</v>
      </c>
      <c r="D57" s="131">
        <f t="shared" si="1"/>
        <v>2268231</v>
      </c>
      <c r="E57" s="131">
        <f t="shared" si="1"/>
        <v>558770019.179202</v>
      </c>
      <c r="F57" s="131">
        <f t="shared" si="1"/>
        <v>818500</v>
      </c>
      <c r="G57" s="131">
        <f t="shared" si="1"/>
        <v>1272397</v>
      </c>
      <c r="H57" s="131">
        <f t="shared" si="1"/>
        <v>222359996.36160183</v>
      </c>
      <c r="I57" s="131">
        <f t="shared" si="1"/>
        <v>2268</v>
      </c>
      <c r="J57" s="131">
        <f t="shared" si="1"/>
        <v>672784</v>
      </c>
      <c r="K57" s="131">
        <f t="shared" si="1"/>
        <v>185220000.01760003</v>
      </c>
      <c r="L57" s="131">
        <f t="shared" si="1"/>
        <v>110</v>
      </c>
      <c r="M57" s="131">
        <f t="shared" si="1"/>
        <v>323050</v>
      </c>
      <c r="N57" s="131">
        <f t="shared" si="1"/>
        <v>151190022.8</v>
      </c>
    </row>
    <row r="58" spans="1:14" ht="14.25" thickBot="1" thickTop="1">
      <c r="A58" s="29"/>
      <c r="B58" s="29" t="s">
        <v>61</v>
      </c>
      <c r="C58" s="133">
        <v>100</v>
      </c>
      <c r="D58" s="133">
        <v>100</v>
      </c>
      <c r="E58" s="133">
        <v>100</v>
      </c>
      <c r="F58" s="134">
        <f>F57*100/C57</f>
        <v>99.71031018007548</v>
      </c>
      <c r="G58" s="134">
        <f>G57*100/D57</f>
        <v>56.09644696682128</v>
      </c>
      <c r="H58" s="134">
        <f>H57*100/E57</f>
        <v>39.794546723933884</v>
      </c>
      <c r="I58" s="134">
        <f>I57*100/C57</f>
        <v>0.27628953388932337</v>
      </c>
      <c r="J58" s="134">
        <f>J57*100/D57</f>
        <v>29.661176485111085</v>
      </c>
      <c r="K58" s="134">
        <f>K57*100/E57</f>
        <v>33.147805655299216</v>
      </c>
      <c r="L58" s="134">
        <f>L57*100/C57</f>
        <v>0.013400286035196461</v>
      </c>
      <c r="M58" s="134">
        <f>M57*100/D57</f>
        <v>14.242376548067636</v>
      </c>
      <c r="N58" s="134">
        <f>N57*100/E57</f>
        <v>27.057647620766886</v>
      </c>
    </row>
    <row r="59" ht="13.5" thickTop="1">
      <c r="A59" s="58" t="s">
        <v>129</v>
      </c>
    </row>
    <row r="61" ht="15">
      <c r="A61" s="154" t="s">
        <v>122</v>
      </c>
    </row>
    <row r="62" ht="15">
      <c r="A62" s="154" t="s">
        <v>121</v>
      </c>
    </row>
    <row r="63" ht="15">
      <c r="A63" s="154" t="s">
        <v>120</v>
      </c>
    </row>
  </sheetData>
  <sheetProtection/>
  <mergeCells count="6">
    <mergeCell ref="L41:N41"/>
    <mergeCell ref="A57:B57"/>
    <mergeCell ref="A39:B42"/>
    <mergeCell ref="C40:E41"/>
    <mergeCell ref="F41:H41"/>
    <mergeCell ref="I41:K41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24">
      <selection activeCell="A59" sqref="A59"/>
    </sheetView>
  </sheetViews>
  <sheetFormatPr defaultColWidth="9.140625" defaultRowHeight="12.75"/>
  <cols>
    <col min="1" max="1" width="5.140625" style="58" bestFit="1" customWidth="1"/>
    <col min="2" max="2" width="18.7109375" style="58" customWidth="1"/>
    <col min="3" max="3" width="19.421875" style="61" bestFit="1" customWidth="1"/>
    <col min="4" max="4" width="18.8515625" style="61" bestFit="1" customWidth="1"/>
    <col min="5" max="5" width="18.00390625" style="61" bestFit="1" customWidth="1"/>
    <col min="6" max="7" width="9.140625" style="58" customWidth="1"/>
    <col min="8" max="8" width="10.8515625" style="58" bestFit="1" customWidth="1"/>
    <col min="9" max="10" width="9.140625" style="58" customWidth="1"/>
    <col min="11" max="11" width="10.8515625" style="58" bestFit="1" customWidth="1"/>
    <col min="12" max="13" width="9.140625" style="58" customWidth="1"/>
    <col min="14" max="14" width="10.8515625" style="58" bestFit="1" customWidth="1"/>
    <col min="15" max="16384" width="9.140625" style="4" customWidth="1"/>
  </cols>
  <sheetData>
    <row r="1" spans="1:14" s="3" customFormat="1" ht="12.75">
      <c r="A1" s="80" t="s">
        <v>23</v>
      </c>
      <c r="B1" s="80" t="s">
        <v>24</v>
      </c>
      <c r="C1" s="81" t="s">
        <v>25</v>
      </c>
      <c r="D1" s="81" t="s">
        <v>26</v>
      </c>
      <c r="E1" s="81" t="s">
        <v>27</v>
      </c>
      <c r="F1" s="82"/>
      <c r="G1" s="82"/>
      <c r="H1" s="82"/>
      <c r="I1" s="82"/>
      <c r="J1" s="82"/>
      <c r="K1" s="82"/>
      <c r="L1" s="82"/>
      <c r="M1" s="82"/>
      <c r="N1" s="82"/>
    </row>
    <row r="2" spans="1:5" ht="12.75">
      <c r="A2" s="58" t="s">
        <v>0</v>
      </c>
      <c r="B2" s="58" t="s">
        <v>1</v>
      </c>
      <c r="C2" s="61">
        <v>206841</v>
      </c>
      <c r="D2" s="61">
        <v>32378</v>
      </c>
      <c r="E2" s="61">
        <v>7962736.705697413</v>
      </c>
    </row>
    <row r="3" spans="1:5" ht="12.75">
      <c r="A3" s="58" t="s">
        <v>0</v>
      </c>
      <c r="B3" s="58" t="s">
        <v>2</v>
      </c>
      <c r="C3" s="61">
        <v>12</v>
      </c>
      <c r="D3" s="61">
        <v>1762</v>
      </c>
      <c r="E3" s="61">
        <v>1163066.7508</v>
      </c>
    </row>
    <row r="4" spans="1:7" ht="15">
      <c r="A4" s="58" t="s">
        <v>0</v>
      </c>
      <c r="B4" s="58" t="s">
        <v>3</v>
      </c>
      <c r="C4" s="61">
        <v>4</v>
      </c>
      <c r="D4" s="61">
        <v>2585</v>
      </c>
      <c r="E4" s="61">
        <v>2686797.5307</v>
      </c>
      <c r="G4" s="154" t="s">
        <v>122</v>
      </c>
    </row>
    <row r="5" spans="1:7" ht="15">
      <c r="A5" s="58" t="s">
        <v>5</v>
      </c>
      <c r="B5" s="58" t="s">
        <v>1</v>
      </c>
      <c r="C5" s="61">
        <v>659</v>
      </c>
      <c r="D5" s="61">
        <v>2275</v>
      </c>
      <c r="E5" s="61">
        <v>519114.01369999937</v>
      </c>
      <c r="G5" s="154" t="s">
        <v>121</v>
      </c>
    </row>
    <row r="6" spans="1:7" ht="15">
      <c r="A6" s="58" t="s">
        <v>5</v>
      </c>
      <c r="B6" s="58" t="s">
        <v>2</v>
      </c>
      <c r="C6" s="61">
        <v>4</v>
      </c>
      <c r="D6" s="61">
        <v>625</v>
      </c>
      <c r="E6" s="61">
        <v>270264.3687</v>
      </c>
      <c r="G6" s="154" t="s">
        <v>120</v>
      </c>
    </row>
    <row r="7" spans="1:5" ht="12.75">
      <c r="A7" s="58" t="s">
        <v>5</v>
      </c>
      <c r="B7" s="58" t="s">
        <v>3</v>
      </c>
      <c r="C7" s="61">
        <v>2</v>
      </c>
      <c r="D7" s="61" t="s">
        <v>28</v>
      </c>
      <c r="E7" s="61" t="s">
        <v>28</v>
      </c>
    </row>
    <row r="8" spans="1:5" ht="12.75">
      <c r="A8" s="58" t="s">
        <v>6</v>
      </c>
      <c r="B8" s="58" t="s">
        <v>1</v>
      </c>
      <c r="C8" s="61">
        <v>60402</v>
      </c>
      <c r="D8" s="61">
        <v>251960</v>
      </c>
      <c r="E8" s="61">
        <v>40602630.59539981</v>
      </c>
    </row>
    <row r="9" spans="1:5" ht="12.75">
      <c r="A9" s="58" t="s">
        <v>6</v>
      </c>
      <c r="B9" s="58" t="s">
        <v>2</v>
      </c>
      <c r="C9" s="61">
        <v>743</v>
      </c>
      <c r="D9" s="61">
        <v>246353</v>
      </c>
      <c r="E9" s="61">
        <v>65175862.07640003</v>
      </c>
    </row>
    <row r="10" spans="1:5" ht="12.75">
      <c r="A10" s="58" t="s">
        <v>6</v>
      </c>
      <c r="B10" s="58" t="s">
        <v>3</v>
      </c>
      <c r="C10" s="61">
        <v>43</v>
      </c>
      <c r="D10" s="61">
        <v>153978</v>
      </c>
      <c r="E10" s="61">
        <v>75084322.2</v>
      </c>
    </row>
    <row r="11" spans="1:5" ht="12.75">
      <c r="A11" s="58" t="s">
        <v>7</v>
      </c>
      <c r="B11" s="58" t="s">
        <v>1</v>
      </c>
      <c r="C11" s="61">
        <v>1328</v>
      </c>
      <c r="D11" s="61">
        <v>5885</v>
      </c>
      <c r="E11" s="61">
        <v>2756359.294699999</v>
      </c>
    </row>
    <row r="12" spans="1:5" ht="12.75">
      <c r="A12" s="58" t="s">
        <v>7</v>
      </c>
      <c r="B12" s="58" t="s">
        <v>2</v>
      </c>
      <c r="C12" s="61">
        <v>87</v>
      </c>
      <c r="D12" s="61">
        <v>16200</v>
      </c>
      <c r="E12" s="61">
        <v>8865382.788899997</v>
      </c>
    </row>
    <row r="13" spans="1:5" ht="12.75">
      <c r="A13" s="58" t="s">
        <v>7</v>
      </c>
      <c r="B13" s="58" t="s">
        <v>3</v>
      </c>
      <c r="C13" s="61">
        <v>9</v>
      </c>
      <c r="D13" s="61">
        <v>4508</v>
      </c>
      <c r="E13" s="61">
        <v>9717120.8</v>
      </c>
    </row>
    <row r="14" spans="1:5" ht="12.75">
      <c r="A14" s="58" t="s">
        <v>8</v>
      </c>
      <c r="B14" s="58" t="s">
        <v>1</v>
      </c>
      <c r="C14" s="61">
        <v>68758</v>
      </c>
      <c r="D14" s="61">
        <v>151061</v>
      </c>
      <c r="E14" s="61">
        <v>22521017.842996594</v>
      </c>
    </row>
    <row r="15" spans="1:5" ht="12.75">
      <c r="A15" s="58" t="s">
        <v>8</v>
      </c>
      <c r="B15" s="58" t="s">
        <v>2</v>
      </c>
      <c r="C15" s="61">
        <v>93</v>
      </c>
      <c r="D15" s="61">
        <v>29689</v>
      </c>
      <c r="E15" s="61">
        <v>6156452.4120000005</v>
      </c>
    </row>
    <row r="16" spans="1:5" ht="12.75">
      <c r="A16" s="58" t="s">
        <v>8</v>
      </c>
      <c r="B16" s="58" t="s">
        <v>3</v>
      </c>
      <c r="C16" s="61">
        <v>5</v>
      </c>
      <c r="D16" s="61">
        <v>30740</v>
      </c>
      <c r="E16" s="61">
        <v>7047864.4</v>
      </c>
    </row>
    <row r="17" spans="1:5" ht="12.75">
      <c r="A17" s="58" t="s">
        <v>9</v>
      </c>
      <c r="B17" s="58" t="s">
        <v>1</v>
      </c>
      <c r="C17" s="61">
        <v>124850</v>
      </c>
      <c r="D17" s="61">
        <v>267506</v>
      </c>
      <c r="E17" s="61">
        <v>77224846.73840564</v>
      </c>
    </row>
    <row r="18" spans="1:5" ht="12.75">
      <c r="A18" s="58" t="s">
        <v>9</v>
      </c>
      <c r="B18" s="58" t="s">
        <v>2</v>
      </c>
      <c r="C18" s="61">
        <v>860</v>
      </c>
      <c r="D18" s="61">
        <v>118241</v>
      </c>
      <c r="E18" s="61">
        <v>67172540.95190004</v>
      </c>
    </row>
    <row r="19" spans="1:5" ht="12.75">
      <c r="A19" s="58" t="s">
        <v>9</v>
      </c>
      <c r="B19" s="58" t="s">
        <v>3</v>
      </c>
      <c r="C19" s="61">
        <v>34</v>
      </c>
      <c r="D19" s="61">
        <v>61735</v>
      </c>
      <c r="E19" s="61">
        <v>48192270.00849999</v>
      </c>
    </row>
    <row r="20" spans="1:5" ht="12.75">
      <c r="A20" s="58" t="s">
        <v>10</v>
      </c>
      <c r="B20" s="58" t="s">
        <v>1</v>
      </c>
      <c r="C20" s="61">
        <v>25560</v>
      </c>
      <c r="D20" s="61">
        <v>71336</v>
      </c>
      <c r="E20" s="61">
        <v>6955485.294099579</v>
      </c>
    </row>
    <row r="21" spans="1:5" ht="12.75">
      <c r="A21" s="58" t="s">
        <v>10</v>
      </c>
      <c r="B21" s="58" t="s">
        <v>2</v>
      </c>
      <c r="C21" s="61">
        <v>12</v>
      </c>
      <c r="D21" s="61">
        <v>11900</v>
      </c>
      <c r="E21" s="61">
        <v>1084422.1149</v>
      </c>
    </row>
    <row r="22" spans="1:5" ht="12.75">
      <c r="A22" s="58" t="s">
        <v>11</v>
      </c>
      <c r="B22" s="58" t="s">
        <v>1</v>
      </c>
      <c r="C22" s="61">
        <v>31760</v>
      </c>
      <c r="D22" s="61">
        <v>104001</v>
      </c>
      <c r="E22" s="61">
        <v>16303954.247399673</v>
      </c>
    </row>
    <row r="23" spans="1:5" ht="12.75">
      <c r="A23" s="58" t="s">
        <v>11</v>
      </c>
      <c r="B23" s="58" t="s">
        <v>2</v>
      </c>
      <c r="C23" s="61">
        <v>227</v>
      </c>
      <c r="D23" s="61">
        <v>68087</v>
      </c>
      <c r="E23" s="61">
        <v>19620241.197900005</v>
      </c>
    </row>
    <row r="24" spans="1:5" ht="12.75">
      <c r="A24" s="58" t="s">
        <v>11</v>
      </c>
      <c r="B24" s="58" t="s">
        <v>3</v>
      </c>
      <c r="C24" s="61">
        <v>16</v>
      </c>
      <c r="D24" s="61">
        <v>66861</v>
      </c>
      <c r="E24" s="61">
        <v>16973097.033299997</v>
      </c>
    </row>
    <row r="25" spans="1:5" ht="12.75">
      <c r="A25" s="58" t="s">
        <v>12</v>
      </c>
      <c r="B25" s="58" t="s">
        <v>1</v>
      </c>
      <c r="C25" s="61">
        <v>227707</v>
      </c>
      <c r="D25" s="61">
        <v>295548</v>
      </c>
      <c r="E25" s="61">
        <v>47513042.10449069</v>
      </c>
    </row>
    <row r="26" spans="1:5" ht="12.75">
      <c r="A26" s="58" t="s">
        <v>12</v>
      </c>
      <c r="B26" s="58" t="s">
        <v>2</v>
      </c>
      <c r="C26" s="61">
        <v>320</v>
      </c>
      <c r="D26" s="61">
        <v>129171</v>
      </c>
      <c r="E26" s="61">
        <v>23579258.781299997</v>
      </c>
    </row>
    <row r="27" spans="1:5" ht="12.75">
      <c r="A27" s="58" t="s">
        <v>12</v>
      </c>
      <c r="B27" s="58" t="s">
        <v>3</v>
      </c>
      <c r="C27" s="61">
        <v>4</v>
      </c>
      <c r="D27" s="61">
        <v>9393</v>
      </c>
      <c r="E27" s="61">
        <v>10922830.600000001</v>
      </c>
    </row>
    <row r="28" spans="1:5" ht="12.75">
      <c r="A28" s="58" t="s">
        <v>13</v>
      </c>
      <c r="B28" s="58" t="s">
        <v>1</v>
      </c>
      <c r="C28" s="61">
        <v>13189</v>
      </c>
      <c r="D28" s="61">
        <v>33643</v>
      </c>
      <c r="E28" s="61">
        <v>2511192.9029997056</v>
      </c>
    </row>
    <row r="29" spans="1:5" ht="12.75">
      <c r="A29" s="58" t="s">
        <v>13</v>
      </c>
      <c r="B29" s="58" t="s">
        <v>2</v>
      </c>
      <c r="C29" s="61">
        <v>4</v>
      </c>
      <c r="D29" s="61">
        <v>3122</v>
      </c>
      <c r="E29" s="61">
        <v>312714.0463</v>
      </c>
    </row>
    <row r="30" spans="1:5" ht="12.75">
      <c r="A30" s="58" t="s">
        <v>14</v>
      </c>
      <c r="B30" s="58" t="s">
        <v>1</v>
      </c>
      <c r="C30" s="61">
        <v>25745</v>
      </c>
      <c r="D30" s="61">
        <v>56120</v>
      </c>
      <c r="E30" s="61">
        <v>4429275.356300299</v>
      </c>
    </row>
    <row r="31" spans="1:5" ht="12.75">
      <c r="A31" s="58" t="s">
        <v>14</v>
      </c>
      <c r="B31" s="58" t="s">
        <v>2</v>
      </c>
      <c r="C31" s="61">
        <v>27</v>
      </c>
      <c r="D31" s="61">
        <v>36475</v>
      </c>
      <c r="E31" s="61">
        <v>2104100.5929</v>
      </c>
    </row>
    <row r="32" spans="1:5" ht="12.75">
      <c r="A32" s="58" t="s">
        <v>15</v>
      </c>
      <c r="B32" s="58" t="s">
        <v>1</v>
      </c>
      <c r="C32" s="61">
        <v>77663</v>
      </c>
      <c r="D32" s="61">
        <v>43771</v>
      </c>
      <c r="E32" s="61">
        <v>6338632.043600578</v>
      </c>
    </row>
    <row r="33" spans="1:5" ht="12.75">
      <c r="A33" s="58" t="s">
        <v>15</v>
      </c>
      <c r="B33" s="58" t="s">
        <v>2</v>
      </c>
      <c r="C33" s="61">
        <v>46</v>
      </c>
      <c r="D33" s="61">
        <v>18461</v>
      </c>
      <c r="E33" s="61">
        <v>3738332.3350999993</v>
      </c>
    </row>
    <row r="34" spans="1:5" ht="12.75">
      <c r="A34" s="58" t="s">
        <v>29</v>
      </c>
      <c r="B34" s="58" t="s">
        <v>3</v>
      </c>
      <c r="C34" s="61">
        <v>3</v>
      </c>
      <c r="D34" s="61">
        <v>8933</v>
      </c>
      <c r="E34" s="61">
        <v>3565636.9</v>
      </c>
    </row>
    <row r="37" ht="15">
      <c r="B37" s="46" t="s">
        <v>112</v>
      </c>
    </row>
    <row r="38" ht="12.75">
      <c r="B38" s="106" t="s">
        <v>115</v>
      </c>
    </row>
    <row r="39" spans="1:14" ht="12.75">
      <c r="A39" s="161" t="s">
        <v>97</v>
      </c>
      <c r="B39" s="162"/>
      <c r="C39" s="108" t="s">
        <v>89</v>
      </c>
      <c r="D39" s="109"/>
      <c r="E39" s="109"/>
      <c r="F39" s="109"/>
      <c r="G39" s="109"/>
      <c r="H39" s="109"/>
      <c r="I39" s="109"/>
      <c r="J39" s="109"/>
      <c r="K39" s="109"/>
      <c r="L39" s="110"/>
      <c r="M39" s="110"/>
      <c r="N39" s="111"/>
    </row>
    <row r="40" spans="1:14" ht="12.75">
      <c r="A40" s="163"/>
      <c r="B40" s="164"/>
      <c r="C40" s="181" t="s">
        <v>64</v>
      </c>
      <c r="D40" s="182"/>
      <c r="E40" s="183"/>
      <c r="F40" s="112" t="s">
        <v>32</v>
      </c>
      <c r="G40" s="113"/>
      <c r="H40" s="113"/>
      <c r="I40" s="113"/>
      <c r="J40" s="113"/>
      <c r="K40" s="113"/>
      <c r="L40" s="110"/>
      <c r="M40" s="110"/>
      <c r="N40" s="111"/>
    </row>
    <row r="41" spans="1:14" ht="12.75">
      <c r="A41" s="163"/>
      <c r="B41" s="164"/>
      <c r="C41" s="184"/>
      <c r="D41" s="185"/>
      <c r="E41" s="186"/>
      <c r="F41" s="178" t="s">
        <v>84</v>
      </c>
      <c r="G41" s="178"/>
      <c r="H41" s="178"/>
      <c r="I41" s="178" t="s">
        <v>33</v>
      </c>
      <c r="J41" s="178"/>
      <c r="K41" s="178"/>
      <c r="L41" s="178" t="s">
        <v>34</v>
      </c>
      <c r="M41" s="178"/>
      <c r="N41" s="178"/>
    </row>
    <row r="42" spans="1:14" ht="25.5">
      <c r="A42" s="165"/>
      <c r="B42" s="166"/>
      <c r="C42" s="114" t="s">
        <v>35</v>
      </c>
      <c r="D42" s="114" t="s">
        <v>36</v>
      </c>
      <c r="E42" s="114" t="s">
        <v>85</v>
      </c>
      <c r="F42" s="114" t="s">
        <v>35</v>
      </c>
      <c r="G42" s="114" t="s">
        <v>36</v>
      </c>
      <c r="H42" s="114" t="s">
        <v>85</v>
      </c>
      <c r="I42" s="114" t="s">
        <v>35</v>
      </c>
      <c r="J42" s="114" t="s">
        <v>36</v>
      </c>
      <c r="K42" s="114" t="s">
        <v>85</v>
      </c>
      <c r="L42" s="114" t="s">
        <v>35</v>
      </c>
      <c r="M42" s="114" t="s">
        <v>36</v>
      </c>
      <c r="N42" s="114" t="s">
        <v>85</v>
      </c>
    </row>
    <row r="43" spans="1:14" ht="12.75">
      <c r="A43" s="13"/>
      <c r="B43" s="14"/>
      <c r="C43" s="115"/>
      <c r="D43" s="116"/>
      <c r="E43" s="117"/>
      <c r="F43" s="118"/>
      <c r="G43" s="119"/>
      <c r="H43" s="120"/>
      <c r="I43" s="121"/>
      <c r="J43" s="121"/>
      <c r="K43" s="122"/>
      <c r="L43" s="150"/>
      <c r="M43" s="150"/>
      <c r="N43" s="149"/>
    </row>
    <row r="44" spans="1:14" ht="12.75">
      <c r="A44" s="13" t="s">
        <v>0</v>
      </c>
      <c r="B44" s="32" t="s">
        <v>62</v>
      </c>
      <c r="C44" s="125">
        <f>F44+I44+L44</f>
        <v>206857</v>
      </c>
      <c r="D44" s="125">
        <f>G44+J44+M44</f>
        <v>36725</v>
      </c>
      <c r="E44" s="125">
        <f>H44+K44+N44</f>
        <v>11812600.987197412</v>
      </c>
      <c r="F44" s="126">
        <f>C2</f>
        <v>206841</v>
      </c>
      <c r="G44" s="126">
        <f>D2</f>
        <v>32378</v>
      </c>
      <c r="H44" s="127">
        <f>E2</f>
        <v>7962736.705697413</v>
      </c>
      <c r="I44" s="128">
        <f>C3</f>
        <v>12</v>
      </c>
      <c r="J44" s="126">
        <f>D3</f>
        <v>1762</v>
      </c>
      <c r="K44" s="126">
        <f>E3</f>
        <v>1163066.7508</v>
      </c>
      <c r="L44" s="151">
        <f>C4</f>
        <v>4</v>
      </c>
      <c r="M44" s="151">
        <f>D4</f>
        <v>2585</v>
      </c>
      <c r="N44" s="130">
        <f>E4</f>
        <v>2686797.5307</v>
      </c>
    </row>
    <row r="45" spans="1:14" ht="12.75">
      <c r="A45" s="23" t="s">
        <v>37</v>
      </c>
      <c r="B45" s="123" t="s">
        <v>38</v>
      </c>
      <c r="C45" s="125">
        <f aca="true" t="shared" si="0" ref="C45:E56">F45+I45+L45</f>
        <v>665</v>
      </c>
      <c r="D45" s="125">
        <f>G45+J45</f>
        <v>2900</v>
      </c>
      <c r="E45" s="125">
        <f>H45+K45</f>
        <v>789378.3823999993</v>
      </c>
      <c r="F45" s="125">
        <f>C5</f>
        <v>659</v>
      </c>
      <c r="G45" s="126">
        <f>D5</f>
        <v>2275</v>
      </c>
      <c r="H45" s="127">
        <f>E5</f>
        <v>519114.01369999937</v>
      </c>
      <c r="I45" s="128">
        <f>C6</f>
        <v>4</v>
      </c>
      <c r="J45" s="126">
        <f>D6</f>
        <v>625</v>
      </c>
      <c r="K45" s="125">
        <f>E6</f>
        <v>270264.3687</v>
      </c>
      <c r="L45" s="125">
        <f>C7</f>
        <v>2</v>
      </c>
      <c r="M45" s="126" t="str">
        <f>D7</f>
        <v>..</v>
      </c>
      <c r="N45" s="127" t="str">
        <f>E7</f>
        <v>..</v>
      </c>
    </row>
    <row r="46" spans="1:14" ht="12.75">
      <c r="A46" s="23" t="s">
        <v>39</v>
      </c>
      <c r="B46" s="27" t="s">
        <v>40</v>
      </c>
      <c r="C46" s="125">
        <f t="shared" si="0"/>
        <v>61188</v>
      </c>
      <c r="D46" s="125">
        <f t="shared" si="0"/>
        <v>652291</v>
      </c>
      <c r="E46" s="125">
        <f t="shared" si="0"/>
        <v>180862814.87179983</v>
      </c>
      <c r="F46" s="125">
        <f>C8</f>
        <v>60402</v>
      </c>
      <c r="G46" s="126">
        <f>D8</f>
        <v>251960</v>
      </c>
      <c r="H46" s="127">
        <f>E8</f>
        <v>40602630.59539981</v>
      </c>
      <c r="I46" s="128">
        <f>C9</f>
        <v>743</v>
      </c>
      <c r="J46" s="126">
        <f>D9</f>
        <v>246353</v>
      </c>
      <c r="K46" s="125">
        <f>E9</f>
        <v>65175862.07640003</v>
      </c>
      <c r="L46" s="125">
        <f>C10</f>
        <v>43</v>
      </c>
      <c r="M46" s="126">
        <f>D10</f>
        <v>153978</v>
      </c>
      <c r="N46" s="127">
        <f>E10</f>
        <v>75084322.2</v>
      </c>
    </row>
    <row r="47" spans="1:14" ht="12.75">
      <c r="A47" s="23" t="s">
        <v>41</v>
      </c>
      <c r="B47" s="123" t="s">
        <v>42</v>
      </c>
      <c r="C47" s="125">
        <f t="shared" si="0"/>
        <v>1424</v>
      </c>
      <c r="D47" s="125">
        <f t="shared" si="0"/>
        <v>26593</v>
      </c>
      <c r="E47" s="125">
        <f t="shared" si="0"/>
        <v>21338862.883599997</v>
      </c>
      <c r="F47" s="125">
        <f>C11</f>
        <v>1328</v>
      </c>
      <c r="G47" s="126">
        <f>D11</f>
        <v>5885</v>
      </c>
      <c r="H47" s="127">
        <f>E11</f>
        <v>2756359.294699999</v>
      </c>
      <c r="I47" s="128">
        <f>C12</f>
        <v>87</v>
      </c>
      <c r="J47" s="126">
        <f>D12</f>
        <v>16200</v>
      </c>
      <c r="K47" s="125">
        <f>E12</f>
        <v>8865382.788899997</v>
      </c>
      <c r="L47" s="125">
        <f>C13</f>
        <v>9</v>
      </c>
      <c r="M47" s="126">
        <f>D13</f>
        <v>4508</v>
      </c>
      <c r="N47" s="127">
        <f>E13</f>
        <v>9717120.8</v>
      </c>
    </row>
    <row r="48" spans="1:14" ht="12.75">
      <c r="A48" s="23" t="s">
        <v>43</v>
      </c>
      <c r="B48" s="27" t="s">
        <v>44</v>
      </c>
      <c r="C48" s="125">
        <f t="shared" si="0"/>
        <v>68856</v>
      </c>
      <c r="D48" s="125">
        <f t="shared" si="0"/>
        <v>211490</v>
      </c>
      <c r="E48" s="125">
        <f t="shared" si="0"/>
        <v>35725334.6549966</v>
      </c>
      <c r="F48" s="125">
        <f>C14</f>
        <v>68758</v>
      </c>
      <c r="G48" s="126">
        <f>D14</f>
        <v>151061</v>
      </c>
      <c r="H48" s="127">
        <f>E14</f>
        <v>22521017.842996594</v>
      </c>
      <c r="I48" s="128">
        <f>C15</f>
        <v>93</v>
      </c>
      <c r="J48" s="126">
        <f>D15</f>
        <v>29689</v>
      </c>
      <c r="K48" s="125">
        <f>E15</f>
        <v>6156452.4120000005</v>
      </c>
      <c r="L48" s="125">
        <f>C16</f>
        <v>5</v>
      </c>
      <c r="M48" s="126">
        <f>D16</f>
        <v>30740</v>
      </c>
      <c r="N48" s="127">
        <f>E16</f>
        <v>7047864.4</v>
      </c>
    </row>
    <row r="49" spans="1:14" ht="12.75">
      <c r="A49" s="23" t="s">
        <v>45</v>
      </c>
      <c r="B49" s="123" t="s">
        <v>46</v>
      </c>
      <c r="C49" s="125">
        <f t="shared" si="0"/>
        <v>125744</v>
      </c>
      <c r="D49" s="125">
        <f t="shared" si="0"/>
        <v>447482</v>
      </c>
      <c r="E49" s="125">
        <f t="shared" si="0"/>
        <v>192589657.69880566</v>
      </c>
      <c r="F49" s="125">
        <f>C17</f>
        <v>124850</v>
      </c>
      <c r="G49" s="126">
        <f>D17</f>
        <v>267506</v>
      </c>
      <c r="H49" s="127">
        <f>E17</f>
        <v>77224846.73840564</v>
      </c>
      <c r="I49" s="128">
        <f>C18</f>
        <v>860</v>
      </c>
      <c r="J49" s="126">
        <f>D18</f>
        <v>118241</v>
      </c>
      <c r="K49" s="125">
        <f>E18</f>
        <v>67172540.95190004</v>
      </c>
      <c r="L49" s="125">
        <f>C19</f>
        <v>34</v>
      </c>
      <c r="M49" s="126">
        <f>D19</f>
        <v>61735</v>
      </c>
      <c r="N49" s="127">
        <f>E19</f>
        <v>48192270.00849999</v>
      </c>
    </row>
    <row r="50" spans="1:14" ht="12.75">
      <c r="A50" s="23" t="s">
        <v>47</v>
      </c>
      <c r="B50" s="123" t="s">
        <v>48</v>
      </c>
      <c r="C50" s="125">
        <f t="shared" si="0"/>
        <v>25572</v>
      </c>
      <c r="D50" s="125">
        <f t="shared" si="0"/>
        <v>83236</v>
      </c>
      <c r="E50" s="125">
        <f t="shared" si="0"/>
        <v>8039907.408999579</v>
      </c>
      <c r="F50" s="125">
        <f>C20</f>
        <v>25560</v>
      </c>
      <c r="G50" s="126">
        <f>D20</f>
        <v>71336</v>
      </c>
      <c r="H50" s="127">
        <f>E20</f>
        <v>6955485.294099579</v>
      </c>
      <c r="I50" s="128">
        <f>C21</f>
        <v>12</v>
      </c>
      <c r="J50" s="126">
        <f>D21</f>
        <v>11900</v>
      </c>
      <c r="K50" s="125">
        <f>E21</f>
        <v>1084422.1149</v>
      </c>
      <c r="L50" s="125"/>
      <c r="M50" s="126"/>
      <c r="N50" s="127"/>
    </row>
    <row r="51" spans="1:14" ht="12.75">
      <c r="A51" s="23" t="s">
        <v>49</v>
      </c>
      <c r="B51" s="123" t="s">
        <v>50</v>
      </c>
      <c r="C51" s="125">
        <f t="shared" si="0"/>
        <v>32003</v>
      </c>
      <c r="D51" s="125">
        <f t="shared" si="0"/>
        <v>238949</v>
      </c>
      <c r="E51" s="125">
        <f t="shared" si="0"/>
        <v>52897292.478599675</v>
      </c>
      <c r="F51" s="125">
        <f>C22</f>
        <v>31760</v>
      </c>
      <c r="G51" s="126">
        <f>D22</f>
        <v>104001</v>
      </c>
      <c r="H51" s="127">
        <f>E22</f>
        <v>16303954.247399673</v>
      </c>
      <c r="I51" s="128">
        <f>C23</f>
        <v>227</v>
      </c>
      <c r="J51" s="126">
        <f>D23</f>
        <v>68087</v>
      </c>
      <c r="K51" s="125">
        <f>E23</f>
        <v>19620241.197900005</v>
      </c>
      <c r="L51" s="125">
        <f>C24</f>
        <v>16</v>
      </c>
      <c r="M51" s="126">
        <f>D24</f>
        <v>66861</v>
      </c>
      <c r="N51" s="127">
        <f>E24</f>
        <v>16973097.033299997</v>
      </c>
    </row>
    <row r="52" spans="1:14" ht="12.75">
      <c r="A52" s="23" t="s">
        <v>51</v>
      </c>
      <c r="B52" s="123" t="s">
        <v>52</v>
      </c>
      <c r="C52" s="125"/>
      <c r="D52" s="125"/>
      <c r="E52" s="125"/>
      <c r="F52" s="125"/>
      <c r="G52" s="126"/>
      <c r="H52" s="127"/>
      <c r="I52" s="128"/>
      <c r="J52" s="126"/>
      <c r="K52" s="125"/>
      <c r="L52" s="125"/>
      <c r="M52" s="126"/>
      <c r="N52" s="127"/>
    </row>
    <row r="53" spans="1:14" ht="12.75">
      <c r="A53" s="23" t="s">
        <v>53</v>
      </c>
      <c r="B53" s="123" t="s">
        <v>54</v>
      </c>
      <c r="C53" s="125">
        <f t="shared" si="0"/>
        <v>228031</v>
      </c>
      <c r="D53" s="125">
        <f>G53+J53+M53</f>
        <v>434112</v>
      </c>
      <c r="E53" s="125">
        <f>H53+K53+N53</f>
        <v>82015131.4857907</v>
      </c>
      <c r="F53" s="125">
        <f>C25</f>
        <v>227707</v>
      </c>
      <c r="G53" s="126">
        <f>D25</f>
        <v>295548</v>
      </c>
      <c r="H53" s="127">
        <f>E25</f>
        <v>47513042.10449069</v>
      </c>
      <c r="I53" s="128">
        <f>C26</f>
        <v>320</v>
      </c>
      <c r="J53" s="126">
        <f>D26</f>
        <v>129171</v>
      </c>
      <c r="K53" s="125">
        <f>E26</f>
        <v>23579258.781299997</v>
      </c>
      <c r="L53" s="125">
        <f>C27</f>
        <v>4</v>
      </c>
      <c r="M53" s="126">
        <f>D27</f>
        <v>9393</v>
      </c>
      <c r="N53" s="127">
        <f>E27</f>
        <v>10922830.600000001</v>
      </c>
    </row>
    <row r="54" spans="1:14" ht="12.75">
      <c r="A54" s="23" t="s">
        <v>55</v>
      </c>
      <c r="B54" s="123" t="s">
        <v>56</v>
      </c>
      <c r="C54" s="125">
        <f t="shared" si="0"/>
        <v>13193</v>
      </c>
      <c r="D54" s="125">
        <f>G54+J54</f>
        <v>36765</v>
      </c>
      <c r="E54" s="125">
        <f>H54+K54</f>
        <v>2823906.9492997057</v>
      </c>
      <c r="F54" s="125">
        <f>C28</f>
        <v>13189</v>
      </c>
      <c r="G54" s="126">
        <f>D28</f>
        <v>33643</v>
      </c>
      <c r="H54" s="127">
        <f>E28</f>
        <v>2511192.9029997056</v>
      </c>
      <c r="I54" s="128">
        <f>C29</f>
        <v>4</v>
      </c>
      <c r="J54" s="126">
        <f>D29</f>
        <v>3122</v>
      </c>
      <c r="K54" s="125">
        <f>E29</f>
        <v>312714.0463</v>
      </c>
      <c r="L54" s="125"/>
      <c r="M54" s="126"/>
      <c r="N54" s="127"/>
    </row>
    <row r="55" spans="1:14" ht="12.75">
      <c r="A55" s="23" t="s">
        <v>57</v>
      </c>
      <c r="B55" s="123" t="s">
        <v>58</v>
      </c>
      <c r="C55" s="125">
        <f t="shared" si="0"/>
        <v>25772</v>
      </c>
      <c r="D55" s="125">
        <f t="shared" si="0"/>
        <v>92595</v>
      </c>
      <c r="E55" s="125">
        <f t="shared" si="0"/>
        <v>6533375.949200299</v>
      </c>
      <c r="F55" s="125">
        <f>C30</f>
        <v>25745</v>
      </c>
      <c r="G55" s="126">
        <f>D30</f>
        <v>56120</v>
      </c>
      <c r="H55" s="127">
        <f>E30</f>
        <v>4429275.356300299</v>
      </c>
      <c r="I55" s="128">
        <f>C31</f>
        <v>27</v>
      </c>
      <c r="J55" s="126">
        <f>D31</f>
        <v>36475</v>
      </c>
      <c r="K55" s="125">
        <f>E31</f>
        <v>2104100.5929</v>
      </c>
      <c r="L55" s="125"/>
      <c r="M55" s="126"/>
      <c r="N55" s="127"/>
    </row>
    <row r="56" spans="1:14" ht="12.75">
      <c r="A56" s="23" t="s">
        <v>59</v>
      </c>
      <c r="B56" s="123" t="s">
        <v>60</v>
      </c>
      <c r="C56" s="125">
        <f t="shared" si="0"/>
        <v>77712</v>
      </c>
      <c r="D56" s="125">
        <f t="shared" si="0"/>
        <v>71165</v>
      </c>
      <c r="E56" s="125">
        <f t="shared" si="0"/>
        <v>13642601.278700577</v>
      </c>
      <c r="F56" s="125">
        <f>C32</f>
        <v>77663</v>
      </c>
      <c r="G56" s="126">
        <f>D32</f>
        <v>43771</v>
      </c>
      <c r="H56" s="127">
        <f>E32</f>
        <v>6338632.043600578</v>
      </c>
      <c r="I56" s="128">
        <f>C33</f>
        <v>46</v>
      </c>
      <c r="J56" s="126">
        <f>D33</f>
        <v>18461</v>
      </c>
      <c r="K56" s="125">
        <f>E33</f>
        <v>3738332.3350999993</v>
      </c>
      <c r="L56" s="125">
        <f>C34</f>
        <v>3</v>
      </c>
      <c r="M56" s="126">
        <f>D34</f>
        <v>8933</v>
      </c>
      <c r="N56" s="127">
        <f>E34</f>
        <v>3565636.9</v>
      </c>
    </row>
    <row r="57" spans="1:14" ht="13.5" thickBot="1">
      <c r="A57" s="179" t="s">
        <v>63</v>
      </c>
      <c r="B57" s="180"/>
      <c r="C57" s="131">
        <f aca="true" t="shared" si="1" ref="C57:N57">SUM(C44:C56)</f>
        <v>867017</v>
      </c>
      <c r="D57" s="131">
        <f t="shared" si="1"/>
        <v>2334303</v>
      </c>
      <c r="E57" s="131">
        <f t="shared" si="1"/>
        <v>609070865.02939</v>
      </c>
      <c r="F57" s="131">
        <f t="shared" si="1"/>
        <v>864462</v>
      </c>
      <c r="G57" s="131">
        <f t="shared" si="1"/>
        <v>1315484</v>
      </c>
      <c r="H57" s="131">
        <f t="shared" si="1"/>
        <v>235638287.13978997</v>
      </c>
      <c r="I57" s="131">
        <f t="shared" si="1"/>
        <v>2435</v>
      </c>
      <c r="J57" s="131">
        <f t="shared" si="1"/>
        <v>680086</v>
      </c>
      <c r="K57" s="131">
        <f t="shared" si="1"/>
        <v>199242638.41710004</v>
      </c>
      <c r="L57" s="131">
        <f t="shared" si="1"/>
        <v>120</v>
      </c>
      <c r="M57" s="131">
        <f t="shared" si="1"/>
        <v>338733</v>
      </c>
      <c r="N57" s="132">
        <f t="shared" si="1"/>
        <v>174189939.47249997</v>
      </c>
    </row>
    <row r="58" spans="1:14" ht="14.25" thickBot="1" thickTop="1">
      <c r="A58" s="29"/>
      <c r="B58" s="29" t="s">
        <v>61</v>
      </c>
      <c r="C58" s="133">
        <v>100</v>
      </c>
      <c r="D58" s="133">
        <v>100</v>
      </c>
      <c r="E58" s="133">
        <v>100</v>
      </c>
      <c r="F58" s="134">
        <f>F57*100/C57</f>
        <v>99.70531142987969</v>
      </c>
      <c r="G58" s="134">
        <f>G57*100/D57</f>
        <v>56.35446640817409</v>
      </c>
      <c r="H58" s="134">
        <f>H57*100/E57</f>
        <v>38.688156119307976</v>
      </c>
      <c r="I58" s="134">
        <f>I57*100/C57</f>
        <v>0.28084801105399315</v>
      </c>
      <c r="J58" s="134">
        <f>J57*100/D57</f>
        <v>29.134435418195494</v>
      </c>
      <c r="K58" s="134">
        <f>K57*100/E57</f>
        <v>32.71255445907527</v>
      </c>
      <c r="L58" s="134">
        <f>L57*100/C57</f>
        <v>0.013840559066315886</v>
      </c>
      <c r="M58" s="134">
        <f>M57*100/D57</f>
        <v>14.511098173630415</v>
      </c>
      <c r="N58" s="135">
        <f>N57*100/E57</f>
        <v>28.59928942161675</v>
      </c>
    </row>
    <row r="59" ht="13.5" thickTop="1">
      <c r="A59" s="58" t="s">
        <v>129</v>
      </c>
    </row>
    <row r="61" ht="15">
      <c r="A61" s="154" t="s">
        <v>122</v>
      </c>
    </row>
    <row r="62" ht="15">
      <c r="A62" s="154" t="s">
        <v>121</v>
      </c>
    </row>
    <row r="63" ht="15">
      <c r="A63" s="154" t="s">
        <v>120</v>
      </c>
    </row>
  </sheetData>
  <sheetProtection/>
  <mergeCells count="6">
    <mergeCell ref="L41:N41"/>
    <mergeCell ref="A57:B57"/>
    <mergeCell ref="A39:B42"/>
    <mergeCell ref="C40:E41"/>
    <mergeCell ref="F41:H41"/>
    <mergeCell ref="I41:K41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26">
      <selection activeCell="A59" sqref="A59"/>
    </sheetView>
  </sheetViews>
  <sheetFormatPr defaultColWidth="9.140625" defaultRowHeight="12.75"/>
  <cols>
    <col min="1" max="1" width="5.140625" style="58" bestFit="1" customWidth="1"/>
    <col min="2" max="2" width="19.8515625" style="58" customWidth="1"/>
    <col min="3" max="3" width="19.421875" style="61" bestFit="1" customWidth="1"/>
    <col min="4" max="4" width="18.8515625" style="61" bestFit="1" customWidth="1"/>
    <col min="5" max="5" width="18.00390625" style="61" bestFit="1" customWidth="1"/>
    <col min="6" max="7" width="9.140625" style="58" customWidth="1"/>
    <col min="8" max="8" width="10.8515625" style="58" bestFit="1" customWidth="1"/>
    <col min="9" max="10" width="9.140625" style="58" customWidth="1"/>
    <col min="11" max="11" width="10.8515625" style="58" bestFit="1" customWidth="1"/>
    <col min="12" max="13" width="9.140625" style="58" customWidth="1"/>
    <col min="14" max="14" width="10.8515625" style="58" bestFit="1" customWidth="1"/>
    <col min="15" max="16384" width="9.140625" style="4" customWidth="1"/>
  </cols>
  <sheetData>
    <row r="1" spans="1:14" s="3" customFormat="1" ht="12.75">
      <c r="A1" s="80" t="s">
        <v>23</v>
      </c>
      <c r="B1" s="80" t="s">
        <v>24</v>
      </c>
      <c r="C1" s="81" t="s">
        <v>25</v>
      </c>
      <c r="D1" s="81" t="s">
        <v>26</v>
      </c>
      <c r="E1" s="81" t="s">
        <v>27</v>
      </c>
      <c r="F1" s="82"/>
      <c r="G1" s="82"/>
      <c r="H1" s="82"/>
      <c r="I1" s="82"/>
      <c r="J1" s="82"/>
      <c r="K1" s="82"/>
      <c r="L1" s="82"/>
      <c r="M1" s="82"/>
      <c r="N1" s="82"/>
    </row>
    <row r="2" spans="1:5" ht="12.75">
      <c r="A2" s="58" t="s">
        <v>0</v>
      </c>
      <c r="B2" s="58" t="s">
        <v>1</v>
      </c>
      <c r="C2" s="61">
        <v>209062</v>
      </c>
      <c r="D2" s="61">
        <v>31879</v>
      </c>
      <c r="E2" s="61">
        <v>10257316.122196278</v>
      </c>
    </row>
    <row r="3" spans="1:5" ht="12.75">
      <c r="A3" s="58" t="s">
        <v>0</v>
      </c>
      <c r="B3" s="58" t="s">
        <v>2</v>
      </c>
      <c r="C3" s="61">
        <v>17</v>
      </c>
      <c r="D3" s="61">
        <v>2080</v>
      </c>
      <c r="E3" s="61">
        <v>1642259.1942000003</v>
      </c>
    </row>
    <row r="4" spans="1:7" ht="15">
      <c r="A4" s="58" t="s">
        <v>0</v>
      </c>
      <c r="B4" s="58" t="s">
        <v>3</v>
      </c>
      <c r="C4" s="61">
        <v>4</v>
      </c>
      <c r="D4" s="61">
        <v>2412</v>
      </c>
      <c r="E4" s="61">
        <v>3005376.8497</v>
      </c>
      <c r="G4" s="154" t="s">
        <v>122</v>
      </c>
    </row>
    <row r="5" spans="1:7" ht="15">
      <c r="A5" s="58" t="s">
        <v>5</v>
      </c>
      <c r="B5" s="58" t="s">
        <v>1</v>
      </c>
      <c r="C5" s="61">
        <v>616</v>
      </c>
      <c r="D5" s="61">
        <v>2254</v>
      </c>
      <c r="E5" s="61">
        <v>586189.0608000003</v>
      </c>
      <c r="G5" s="154" t="s">
        <v>121</v>
      </c>
    </row>
    <row r="6" spans="1:7" ht="15">
      <c r="A6" s="58" t="s">
        <v>5</v>
      </c>
      <c r="B6" s="58" t="s">
        <v>2</v>
      </c>
      <c r="C6" s="61">
        <v>4</v>
      </c>
      <c r="D6" s="61">
        <v>627</v>
      </c>
      <c r="E6" s="61">
        <v>281421.7328</v>
      </c>
      <c r="G6" s="154" t="s">
        <v>120</v>
      </c>
    </row>
    <row r="7" spans="1:5" ht="12.75">
      <c r="A7" s="58" t="s">
        <v>5</v>
      </c>
      <c r="B7" s="58" t="s">
        <v>3</v>
      </c>
      <c r="C7" s="61">
        <v>2</v>
      </c>
      <c r="D7" s="61" t="s">
        <v>28</v>
      </c>
      <c r="E7" s="61" t="s">
        <v>28</v>
      </c>
    </row>
    <row r="8" spans="1:5" ht="12.75">
      <c r="A8" s="58" t="s">
        <v>6</v>
      </c>
      <c r="B8" s="58" t="s">
        <v>1</v>
      </c>
      <c r="C8" s="61">
        <v>60028</v>
      </c>
      <c r="D8" s="61">
        <v>251701</v>
      </c>
      <c r="E8" s="61">
        <v>42756603.84989959</v>
      </c>
    </row>
    <row r="9" spans="1:5" ht="12.75">
      <c r="A9" s="58" t="s">
        <v>6</v>
      </c>
      <c r="B9" s="58" t="s">
        <v>2</v>
      </c>
      <c r="C9" s="61">
        <v>819</v>
      </c>
      <c r="D9" s="61">
        <v>259235</v>
      </c>
      <c r="E9" s="61">
        <v>72607523.61460008</v>
      </c>
    </row>
    <row r="10" spans="1:5" ht="12.75">
      <c r="A10" s="58" t="s">
        <v>6</v>
      </c>
      <c r="B10" s="58" t="s">
        <v>3</v>
      </c>
      <c r="C10" s="61">
        <v>42</v>
      </c>
      <c r="D10" s="61">
        <v>152111</v>
      </c>
      <c r="E10" s="61">
        <v>78673789.8667</v>
      </c>
    </row>
    <row r="11" spans="1:5" ht="12.75">
      <c r="A11" s="58" t="s">
        <v>7</v>
      </c>
      <c r="B11" s="58" t="s">
        <v>1</v>
      </c>
      <c r="C11" s="61">
        <v>1426</v>
      </c>
      <c r="D11" s="61">
        <v>5942</v>
      </c>
      <c r="E11" s="61">
        <v>2790354.0802999972</v>
      </c>
    </row>
    <row r="12" spans="1:5" ht="12.75">
      <c r="A12" s="58" t="s">
        <v>7</v>
      </c>
      <c r="B12" s="58" t="s">
        <v>2</v>
      </c>
      <c r="C12" s="61">
        <v>86</v>
      </c>
      <c r="D12" s="61">
        <v>14902</v>
      </c>
      <c r="E12" s="61">
        <v>8154034.647299997</v>
      </c>
    </row>
    <row r="13" spans="1:5" ht="12.75">
      <c r="A13" s="58" t="s">
        <v>7</v>
      </c>
      <c r="B13" s="58" t="s">
        <v>3</v>
      </c>
      <c r="C13" s="61">
        <v>11</v>
      </c>
      <c r="D13" s="61">
        <v>5948</v>
      </c>
      <c r="E13" s="61">
        <v>9923657.8806</v>
      </c>
    </row>
    <row r="14" spans="1:5" ht="12.75">
      <c r="A14" s="58" t="s">
        <v>8</v>
      </c>
      <c r="B14" s="58" t="s">
        <v>1</v>
      </c>
      <c r="C14" s="61">
        <v>73270</v>
      </c>
      <c r="D14" s="61">
        <v>163206</v>
      </c>
      <c r="E14" s="61">
        <v>25805137.927398745</v>
      </c>
    </row>
    <row r="15" spans="1:5" ht="12.75">
      <c r="A15" s="58" t="s">
        <v>8</v>
      </c>
      <c r="B15" s="58" t="s">
        <v>2</v>
      </c>
      <c r="C15" s="61">
        <v>112</v>
      </c>
      <c r="D15" s="61">
        <v>28950</v>
      </c>
      <c r="E15" s="61">
        <v>6926722.0204</v>
      </c>
    </row>
    <row r="16" spans="1:5" ht="12.75">
      <c r="A16" s="58" t="s">
        <v>8</v>
      </c>
      <c r="B16" s="58" t="s">
        <v>3</v>
      </c>
      <c r="C16" s="61">
        <v>6</v>
      </c>
      <c r="D16" s="61">
        <v>35377</v>
      </c>
      <c r="E16" s="61">
        <v>8508875.3</v>
      </c>
    </row>
    <row r="17" spans="1:5" ht="12.75">
      <c r="A17" s="58" t="s">
        <v>9</v>
      </c>
      <c r="B17" s="58" t="s">
        <v>1</v>
      </c>
      <c r="C17" s="61">
        <v>125536</v>
      </c>
      <c r="D17" s="61">
        <v>270748</v>
      </c>
      <c r="E17" s="61">
        <v>81408197.44339828</v>
      </c>
    </row>
    <row r="18" spans="1:5" ht="12.75">
      <c r="A18" s="58" t="s">
        <v>9</v>
      </c>
      <c r="B18" s="58" t="s">
        <v>2</v>
      </c>
      <c r="C18" s="61">
        <v>918</v>
      </c>
      <c r="D18" s="61">
        <v>126097</v>
      </c>
      <c r="E18" s="61">
        <v>71703106.63069995</v>
      </c>
    </row>
    <row r="19" spans="1:5" ht="12.75">
      <c r="A19" s="58" t="s">
        <v>9</v>
      </c>
      <c r="B19" s="58" t="s">
        <v>3</v>
      </c>
      <c r="C19" s="61">
        <v>41</v>
      </c>
      <c r="D19" s="61">
        <v>64740</v>
      </c>
      <c r="E19" s="61">
        <v>57479137.3059</v>
      </c>
    </row>
    <row r="20" spans="1:5" ht="12.75">
      <c r="A20" s="58" t="s">
        <v>10</v>
      </c>
      <c r="B20" s="58" t="s">
        <v>1</v>
      </c>
      <c r="C20" s="61">
        <v>26400</v>
      </c>
      <c r="D20" s="61">
        <v>76642</v>
      </c>
      <c r="E20" s="61">
        <v>7647215.468999706</v>
      </c>
    </row>
    <row r="21" spans="1:5" ht="12.75">
      <c r="A21" s="58" t="s">
        <v>10</v>
      </c>
      <c r="B21" s="58" t="s">
        <v>2</v>
      </c>
      <c r="C21" s="61">
        <v>15</v>
      </c>
      <c r="D21" s="61">
        <v>12293</v>
      </c>
      <c r="E21" s="61">
        <v>1260422.5344</v>
      </c>
    </row>
    <row r="22" spans="1:5" ht="12.75">
      <c r="A22" s="58" t="s">
        <v>11</v>
      </c>
      <c r="B22" s="58" t="s">
        <v>1</v>
      </c>
      <c r="C22" s="61">
        <v>32305</v>
      </c>
      <c r="D22" s="61">
        <v>109327</v>
      </c>
      <c r="E22" s="61">
        <v>17656654.72820019</v>
      </c>
    </row>
    <row r="23" spans="1:5" ht="12.75">
      <c r="A23" s="58" t="s">
        <v>11</v>
      </c>
      <c r="B23" s="58" t="s">
        <v>2</v>
      </c>
      <c r="C23" s="61">
        <v>224</v>
      </c>
      <c r="D23" s="61">
        <v>65149</v>
      </c>
      <c r="E23" s="61">
        <v>19479685.65900002</v>
      </c>
    </row>
    <row r="24" spans="1:5" ht="12.75">
      <c r="A24" s="58" t="s">
        <v>11</v>
      </c>
      <c r="B24" s="58" t="s">
        <v>3</v>
      </c>
      <c r="C24" s="61">
        <v>18</v>
      </c>
      <c r="D24" s="61">
        <v>67810</v>
      </c>
      <c r="E24" s="61">
        <v>18867618.766699996</v>
      </c>
    </row>
    <row r="25" spans="1:5" ht="12.75">
      <c r="A25" s="58" t="s">
        <v>12</v>
      </c>
      <c r="B25" s="58" t="s">
        <v>1</v>
      </c>
      <c r="C25" s="61">
        <v>238407</v>
      </c>
      <c r="D25" s="61">
        <v>316970</v>
      </c>
      <c r="E25" s="61">
        <v>53616584.6342015</v>
      </c>
    </row>
    <row r="26" spans="1:5" ht="12.75">
      <c r="A26" s="58" t="s">
        <v>12</v>
      </c>
      <c r="B26" s="58" t="s">
        <v>2</v>
      </c>
      <c r="C26" s="61">
        <v>374</v>
      </c>
      <c r="D26" s="61">
        <v>144398</v>
      </c>
      <c r="E26" s="61">
        <v>26924799.70680001</v>
      </c>
    </row>
    <row r="27" spans="1:5" ht="12.75">
      <c r="A27" s="58" t="s">
        <v>12</v>
      </c>
      <c r="B27" s="58" t="s">
        <v>3</v>
      </c>
      <c r="C27" s="61">
        <v>4</v>
      </c>
      <c r="D27" s="61" t="s">
        <v>28</v>
      </c>
      <c r="E27" s="61" t="s">
        <v>28</v>
      </c>
    </row>
    <row r="28" spans="1:5" ht="12.75">
      <c r="A28" s="58" t="s">
        <v>13</v>
      </c>
      <c r="B28" s="58" t="s">
        <v>1</v>
      </c>
      <c r="C28" s="61">
        <v>14079</v>
      </c>
      <c r="D28" s="61">
        <v>35096</v>
      </c>
      <c r="E28" s="61">
        <v>2739062.615600032</v>
      </c>
    </row>
    <row r="29" spans="1:5" ht="12.75">
      <c r="A29" s="58" t="s">
        <v>13</v>
      </c>
      <c r="B29" s="58" t="s">
        <v>2</v>
      </c>
      <c r="C29" s="61">
        <v>8</v>
      </c>
      <c r="D29" s="61">
        <v>4542</v>
      </c>
      <c r="E29" s="61">
        <v>434351.23030000005</v>
      </c>
    </row>
    <row r="30" spans="1:5" ht="12.75">
      <c r="A30" s="58" t="s">
        <v>14</v>
      </c>
      <c r="B30" s="58" t="s">
        <v>1</v>
      </c>
      <c r="C30" s="61">
        <v>26982</v>
      </c>
      <c r="D30" s="61">
        <v>60172</v>
      </c>
      <c r="E30" s="61">
        <v>4904281.702199652</v>
      </c>
    </row>
    <row r="31" spans="1:5" ht="12.75">
      <c r="A31" s="58" t="s">
        <v>14</v>
      </c>
      <c r="B31" s="58" t="s">
        <v>2</v>
      </c>
      <c r="C31" s="61">
        <v>30</v>
      </c>
      <c r="D31" s="61">
        <v>38877</v>
      </c>
      <c r="E31" s="61">
        <v>2370490.9619000005</v>
      </c>
    </row>
    <row r="32" spans="1:5" ht="12.75">
      <c r="A32" s="58" t="s">
        <v>15</v>
      </c>
      <c r="B32" s="58" t="s">
        <v>1</v>
      </c>
      <c r="C32" s="61">
        <v>85425</v>
      </c>
      <c r="D32" s="61">
        <v>45905</v>
      </c>
      <c r="E32" s="61">
        <v>7213660.769900104</v>
      </c>
    </row>
    <row r="33" spans="1:5" ht="12.75">
      <c r="A33" s="58" t="s">
        <v>15</v>
      </c>
      <c r="B33" s="58" t="s">
        <v>2</v>
      </c>
      <c r="C33" s="61">
        <v>48</v>
      </c>
      <c r="D33" s="61">
        <v>19192</v>
      </c>
      <c r="E33" s="61">
        <v>4018925.962200001</v>
      </c>
    </row>
    <row r="34" spans="1:5" ht="12.75">
      <c r="A34" s="58" t="s">
        <v>29</v>
      </c>
      <c r="B34" s="58" t="s">
        <v>3</v>
      </c>
      <c r="C34" s="61">
        <v>3</v>
      </c>
      <c r="D34" s="61">
        <v>8861</v>
      </c>
      <c r="E34" s="61">
        <v>3764859.6</v>
      </c>
    </row>
    <row r="37" ht="15">
      <c r="B37" s="46" t="s">
        <v>109</v>
      </c>
    </row>
    <row r="38" ht="12.75">
      <c r="B38" s="106" t="s">
        <v>115</v>
      </c>
    </row>
    <row r="39" spans="1:14" ht="12.75">
      <c r="A39" s="187" t="s">
        <v>97</v>
      </c>
      <c r="B39" s="188"/>
      <c r="C39" s="108" t="s">
        <v>90</v>
      </c>
      <c r="D39" s="109"/>
      <c r="E39" s="109"/>
      <c r="F39" s="109"/>
      <c r="G39" s="109"/>
      <c r="H39" s="109"/>
      <c r="I39" s="109"/>
      <c r="J39" s="109"/>
      <c r="K39" s="109"/>
      <c r="L39" s="110"/>
      <c r="M39" s="110"/>
      <c r="N39" s="111"/>
    </row>
    <row r="40" spans="1:14" ht="12.75">
      <c r="A40" s="189"/>
      <c r="B40" s="190"/>
      <c r="C40" s="181" t="s">
        <v>64</v>
      </c>
      <c r="D40" s="182"/>
      <c r="E40" s="183"/>
      <c r="F40" s="112" t="s">
        <v>32</v>
      </c>
      <c r="G40" s="113"/>
      <c r="H40" s="113"/>
      <c r="I40" s="113"/>
      <c r="J40" s="113"/>
      <c r="K40" s="113"/>
      <c r="L40" s="110"/>
      <c r="M40" s="110"/>
      <c r="N40" s="111"/>
    </row>
    <row r="41" spans="1:14" ht="12.75">
      <c r="A41" s="189"/>
      <c r="B41" s="190"/>
      <c r="C41" s="184"/>
      <c r="D41" s="185"/>
      <c r="E41" s="186"/>
      <c r="F41" s="178" t="s">
        <v>95</v>
      </c>
      <c r="G41" s="178"/>
      <c r="H41" s="178"/>
      <c r="I41" s="178" t="s">
        <v>33</v>
      </c>
      <c r="J41" s="178"/>
      <c r="K41" s="178"/>
      <c r="L41" s="178" t="s">
        <v>34</v>
      </c>
      <c r="M41" s="178"/>
      <c r="N41" s="178"/>
    </row>
    <row r="42" spans="1:14" ht="25.5">
      <c r="A42" s="191"/>
      <c r="B42" s="192"/>
      <c r="C42" s="114" t="s">
        <v>35</v>
      </c>
      <c r="D42" s="114" t="s">
        <v>36</v>
      </c>
      <c r="E42" s="114" t="s">
        <v>85</v>
      </c>
      <c r="F42" s="114" t="s">
        <v>35</v>
      </c>
      <c r="G42" s="114" t="s">
        <v>36</v>
      </c>
      <c r="H42" s="114" t="s">
        <v>85</v>
      </c>
      <c r="I42" s="114" t="s">
        <v>35</v>
      </c>
      <c r="J42" s="114" t="s">
        <v>36</v>
      </c>
      <c r="K42" s="114" t="s">
        <v>85</v>
      </c>
      <c r="L42" s="114" t="s">
        <v>35</v>
      </c>
      <c r="M42" s="114" t="s">
        <v>36</v>
      </c>
      <c r="N42" s="114" t="s">
        <v>85</v>
      </c>
    </row>
    <row r="43" spans="1:14" ht="12.75">
      <c r="A43" s="13"/>
      <c r="B43" s="14"/>
      <c r="C43" s="115"/>
      <c r="D43" s="116"/>
      <c r="E43" s="117"/>
      <c r="F43" s="118"/>
      <c r="G43" s="119"/>
      <c r="H43" s="120"/>
      <c r="I43" s="121"/>
      <c r="J43" s="121"/>
      <c r="K43" s="122"/>
      <c r="L43" s="123"/>
      <c r="M43" s="123"/>
      <c r="N43" s="149"/>
    </row>
    <row r="44" spans="1:14" ht="12.75">
      <c r="A44" s="13" t="s">
        <v>0</v>
      </c>
      <c r="B44" s="32" t="s">
        <v>62</v>
      </c>
      <c r="C44" s="125">
        <f>F44+I44+L44</f>
        <v>209083</v>
      </c>
      <c r="D44" s="125">
        <f>G44+J44+M44</f>
        <v>36371</v>
      </c>
      <c r="E44" s="125">
        <f>H44+K44+N44</f>
        <v>14904952.166096278</v>
      </c>
      <c r="F44" s="126">
        <f>C2</f>
        <v>209062</v>
      </c>
      <c r="G44" s="126">
        <f>D2</f>
        <v>31879</v>
      </c>
      <c r="H44" s="127">
        <f>E2</f>
        <v>10257316.122196278</v>
      </c>
      <c r="I44" s="128">
        <f>C3</f>
        <v>17</v>
      </c>
      <c r="J44" s="126">
        <f>D3</f>
        <v>2080</v>
      </c>
      <c r="K44" s="126">
        <f>E3</f>
        <v>1642259.1942000003</v>
      </c>
      <c r="L44" s="129">
        <f>C4</f>
        <v>4</v>
      </c>
      <c r="M44" s="129">
        <f>D4</f>
        <v>2412</v>
      </c>
      <c r="N44" s="130">
        <f>E4</f>
        <v>3005376.8497</v>
      </c>
    </row>
    <row r="45" spans="1:14" ht="12.75">
      <c r="A45" s="23" t="s">
        <v>37</v>
      </c>
      <c r="B45" s="123" t="s">
        <v>38</v>
      </c>
      <c r="C45" s="125">
        <f aca="true" t="shared" si="0" ref="C45:E56">F45+I45+L45</f>
        <v>622</v>
      </c>
      <c r="D45" s="125">
        <f>G45+J45</f>
        <v>2881</v>
      </c>
      <c r="E45" s="125">
        <f>H45+K45</f>
        <v>867610.7936000003</v>
      </c>
      <c r="F45" s="125">
        <f>C5</f>
        <v>616</v>
      </c>
      <c r="G45" s="126">
        <f>D5</f>
        <v>2254</v>
      </c>
      <c r="H45" s="127">
        <f>E5</f>
        <v>586189.0608000003</v>
      </c>
      <c r="I45" s="128">
        <f>C6</f>
        <v>4</v>
      </c>
      <c r="J45" s="126">
        <f>D6</f>
        <v>627</v>
      </c>
      <c r="K45" s="125">
        <f>E6</f>
        <v>281421.7328</v>
      </c>
      <c r="L45" s="125">
        <f>C7</f>
        <v>2</v>
      </c>
      <c r="M45" s="126" t="str">
        <f>D7</f>
        <v>..</v>
      </c>
      <c r="N45" s="127" t="str">
        <f>E7</f>
        <v>..</v>
      </c>
    </row>
    <row r="46" spans="1:14" ht="12.75">
      <c r="A46" s="23" t="s">
        <v>39</v>
      </c>
      <c r="B46" s="27" t="s">
        <v>40</v>
      </c>
      <c r="C46" s="125">
        <f t="shared" si="0"/>
        <v>60889</v>
      </c>
      <c r="D46" s="125">
        <f t="shared" si="0"/>
        <v>663047</v>
      </c>
      <c r="E46" s="125">
        <f t="shared" si="0"/>
        <v>194037917.33119965</v>
      </c>
      <c r="F46" s="125">
        <f>C8</f>
        <v>60028</v>
      </c>
      <c r="G46" s="126">
        <f>D8</f>
        <v>251701</v>
      </c>
      <c r="H46" s="127">
        <f>E8</f>
        <v>42756603.84989959</v>
      </c>
      <c r="I46" s="128">
        <f>C9</f>
        <v>819</v>
      </c>
      <c r="J46" s="126">
        <f>D9</f>
        <v>259235</v>
      </c>
      <c r="K46" s="125">
        <f>E9</f>
        <v>72607523.61460008</v>
      </c>
      <c r="L46" s="125">
        <f>C10</f>
        <v>42</v>
      </c>
      <c r="M46" s="126">
        <f>D10</f>
        <v>152111</v>
      </c>
      <c r="N46" s="127">
        <f>E10</f>
        <v>78673789.8667</v>
      </c>
    </row>
    <row r="47" spans="1:14" ht="12.75">
      <c r="A47" s="23" t="s">
        <v>41</v>
      </c>
      <c r="B47" s="123" t="s">
        <v>42</v>
      </c>
      <c r="C47" s="125">
        <f t="shared" si="0"/>
        <v>1523</v>
      </c>
      <c r="D47" s="125">
        <f t="shared" si="0"/>
        <v>26792</v>
      </c>
      <c r="E47" s="125">
        <f t="shared" si="0"/>
        <v>20868046.60819999</v>
      </c>
      <c r="F47" s="125">
        <f>C11</f>
        <v>1426</v>
      </c>
      <c r="G47" s="126">
        <f>D11</f>
        <v>5942</v>
      </c>
      <c r="H47" s="127">
        <f>E11</f>
        <v>2790354.0802999972</v>
      </c>
      <c r="I47" s="128">
        <f>C12</f>
        <v>86</v>
      </c>
      <c r="J47" s="126">
        <f>D12</f>
        <v>14902</v>
      </c>
      <c r="K47" s="125">
        <f>E12</f>
        <v>8154034.647299997</v>
      </c>
      <c r="L47" s="125">
        <f>C13</f>
        <v>11</v>
      </c>
      <c r="M47" s="126">
        <f>D13</f>
        <v>5948</v>
      </c>
      <c r="N47" s="127">
        <f>E13</f>
        <v>9923657.8806</v>
      </c>
    </row>
    <row r="48" spans="1:14" ht="12.75">
      <c r="A48" s="23" t="s">
        <v>43</v>
      </c>
      <c r="B48" s="27" t="s">
        <v>44</v>
      </c>
      <c r="C48" s="125">
        <f t="shared" si="0"/>
        <v>73388</v>
      </c>
      <c r="D48" s="125">
        <f t="shared" si="0"/>
        <v>227533</v>
      </c>
      <c r="E48" s="125">
        <f t="shared" si="0"/>
        <v>41240735.24779874</v>
      </c>
      <c r="F48" s="125">
        <f>C14</f>
        <v>73270</v>
      </c>
      <c r="G48" s="126">
        <f>D14</f>
        <v>163206</v>
      </c>
      <c r="H48" s="127">
        <f>E14</f>
        <v>25805137.927398745</v>
      </c>
      <c r="I48" s="128">
        <f>C15</f>
        <v>112</v>
      </c>
      <c r="J48" s="126">
        <f>D15</f>
        <v>28950</v>
      </c>
      <c r="K48" s="125">
        <f>E15</f>
        <v>6926722.0204</v>
      </c>
      <c r="L48" s="125">
        <f>C16</f>
        <v>6</v>
      </c>
      <c r="M48" s="126">
        <f>D16</f>
        <v>35377</v>
      </c>
      <c r="N48" s="127">
        <f>E16</f>
        <v>8508875.3</v>
      </c>
    </row>
    <row r="49" spans="1:14" ht="12.75">
      <c r="A49" s="23" t="s">
        <v>45</v>
      </c>
      <c r="B49" s="123" t="s">
        <v>46</v>
      </c>
      <c r="C49" s="125">
        <f t="shared" si="0"/>
        <v>126495</v>
      </c>
      <c r="D49" s="125">
        <f t="shared" si="0"/>
        <v>461585</v>
      </c>
      <c r="E49" s="125">
        <f t="shared" si="0"/>
        <v>210590441.37999824</v>
      </c>
      <c r="F49" s="125">
        <f>C17</f>
        <v>125536</v>
      </c>
      <c r="G49" s="126">
        <f>D17</f>
        <v>270748</v>
      </c>
      <c r="H49" s="127">
        <f>E17</f>
        <v>81408197.44339828</v>
      </c>
      <c r="I49" s="128">
        <f>C18</f>
        <v>918</v>
      </c>
      <c r="J49" s="126">
        <f>D18</f>
        <v>126097</v>
      </c>
      <c r="K49" s="125">
        <f>E18</f>
        <v>71703106.63069995</v>
      </c>
      <c r="L49" s="125">
        <f>C19</f>
        <v>41</v>
      </c>
      <c r="M49" s="126">
        <f>D19</f>
        <v>64740</v>
      </c>
      <c r="N49" s="127">
        <f>E19</f>
        <v>57479137.3059</v>
      </c>
    </row>
    <row r="50" spans="1:14" ht="12.75">
      <c r="A50" s="23" t="s">
        <v>47</v>
      </c>
      <c r="B50" s="123" t="s">
        <v>48</v>
      </c>
      <c r="C50" s="125">
        <f t="shared" si="0"/>
        <v>26415</v>
      </c>
      <c r="D50" s="125">
        <f t="shared" si="0"/>
        <v>88935</v>
      </c>
      <c r="E50" s="125">
        <f t="shared" si="0"/>
        <v>8907638.003399706</v>
      </c>
      <c r="F50" s="125">
        <f>C20</f>
        <v>26400</v>
      </c>
      <c r="G50" s="126">
        <f>D20</f>
        <v>76642</v>
      </c>
      <c r="H50" s="127">
        <f>E20</f>
        <v>7647215.468999706</v>
      </c>
      <c r="I50" s="128">
        <f>C21</f>
        <v>15</v>
      </c>
      <c r="J50" s="126">
        <f>D21</f>
        <v>12293</v>
      </c>
      <c r="K50" s="125">
        <f>E21</f>
        <v>1260422.5344</v>
      </c>
      <c r="L50" s="125"/>
      <c r="M50" s="126"/>
      <c r="N50" s="127"/>
    </row>
    <row r="51" spans="1:14" ht="12.75">
      <c r="A51" s="23" t="s">
        <v>49</v>
      </c>
      <c r="B51" s="123" t="s">
        <v>50</v>
      </c>
      <c r="C51" s="125">
        <f t="shared" si="0"/>
        <v>32547</v>
      </c>
      <c r="D51" s="125">
        <f t="shared" si="0"/>
        <v>242286</v>
      </c>
      <c r="E51" s="125">
        <f t="shared" si="0"/>
        <v>56003959.153900206</v>
      </c>
      <c r="F51" s="125">
        <f>C22</f>
        <v>32305</v>
      </c>
      <c r="G51" s="126">
        <f>D22</f>
        <v>109327</v>
      </c>
      <c r="H51" s="127">
        <f>E22</f>
        <v>17656654.72820019</v>
      </c>
      <c r="I51" s="128">
        <f>C23</f>
        <v>224</v>
      </c>
      <c r="J51" s="126">
        <f>D23</f>
        <v>65149</v>
      </c>
      <c r="K51" s="125">
        <f>E23</f>
        <v>19479685.65900002</v>
      </c>
      <c r="L51" s="125">
        <f>C24</f>
        <v>18</v>
      </c>
      <c r="M51" s="126">
        <f>D24</f>
        <v>67810</v>
      </c>
      <c r="N51" s="127">
        <f>E24</f>
        <v>18867618.766699996</v>
      </c>
    </row>
    <row r="52" spans="1:14" ht="12.75">
      <c r="A52" s="23" t="s">
        <v>51</v>
      </c>
      <c r="B52" s="123" t="s">
        <v>52</v>
      </c>
      <c r="C52" s="125"/>
      <c r="D52" s="125"/>
      <c r="E52" s="125"/>
      <c r="F52" s="125"/>
      <c r="G52" s="126"/>
      <c r="H52" s="127"/>
      <c r="I52" s="128"/>
      <c r="J52" s="126"/>
      <c r="K52" s="125"/>
      <c r="L52" s="125"/>
      <c r="M52" s="126"/>
      <c r="N52" s="127"/>
    </row>
    <row r="53" spans="1:14" ht="12.75">
      <c r="A53" s="23" t="s">
        <v>53</v>
      </c>
      <c r="B53" s="123" t="s">
        <v>54</v>
      </c>
      <c r="C53" s="125">
        <f t="shared" si="0"/>
        <v>238785</v>
      </c>
      <c r="D53" s="125">
        <f>G53+J53</f>
        <v>461368</v>
      </c>
      <c r="E53" s="125">
        <f>H53+K53</f>
        <v>80541384.34100151</v>
      </c>
      <c r="F53" s="125">
        <f>C25</f>
        <v>238407</v>
      </c>
      <c r="G53" s="126">
        <f>D25</f>
        <v>316970</v>
      </c>
      <c r="H53" s="127">
        <f>E25</f>
        <v>53616584.6342015</v>
      </c>
      <c r="I53" s="128">
        <f>C26</f>
        <v>374</v>
      </c>
      <c r="J53" s="126">
        <f>D26</f>
        <v>144398</v>
      </c>
      <c r="K53" s="125">
        <f>E26</f>
        <v>26924799.70680001</v>
      </c>
      <c r="L53" s="125">
        <f>C27</f>
        <v>4</v>
      </c>
      <c r="M53" s="126" t="str">
        <f>D27</f>
        <v>..</v>
      </c>
      <c r="N53" s="127" t="str">
        <f>E27</f>
        <v>..</v>
      </c>
    </row>
    <row r="54" spans="1:14" ht="12.75">
      <c r="A54" s="23" t="s">
        <v>55</v>
      </c>
      <c r="B54" s="123" t="s">
        <v>56</v>
      </c>
      <c r="C54" s="125">
        <f t="shared" si="0"/>
        <v>14087</v>
      </c>
      <c r="D54" s="125">
        <f>G54+J54</f>
        <v>39638</v>
      </c>
      <c r="E54" s="125">
        <f>H54+K54</f>
        <v>3173413.8459000317</v>
      </c>
      <c r="F54" s="125">
        <f>C28</f>
        <v>14079</v>
      </c>
      <c r="G54" s="126">
        <f>D28</f>
        <v>35096</v>
      </c>
      <c r="H54" s="127">
        <f>E28</f>
        <v>2739062.615600032</v>
      </c>
      <c r="I54" s="128">
        <f>C29</f>
        <v>8</v>
      </c>
      <c r="J54" s="126">
        <f>D29</f>
        <v>4542</v>
      </c>
      <c r="K54" s="125">
        <f>E29</f>
        <v>434351.23030000005</v>
      </c>
      <c r="L54" s="125"/>
      <c r="M54" s="126"/>
      <c r="N54" s="127"/>
    </row>
    <row r="55" spans="1:14" ht="12.75">
      <c r="A55" s="23" t="s">
        <v>57</v>
      </c>
      <c r="B55" s="123" t="s">
        <v>58</v>
      </c>
      <c r="C55" s="125">
        <f t="shared" si="0"/>
        <v>27012</v>
      </c>
      <c r="D55" s="125">
        <f t="shared" si="0"/>
        <v>99049</v>
      </c>
      <c r="E55" s="125">
        <f t="shared" si="0"/>
        <v>7274772.664099652</v>
      </c>
      <c r="F55" s="125">
        <f>C30</f>
        <v>26982</v>
      </c>
      <c r="G55" s="126">
        <f>D30</f>
        <v>60172</v>
      </c>
      <c r="H55" s="127">
        <f>E30</f>
        <v>4904281.702199652</v>
      </c>
      <c r="I55" s="128">
        <f>C31</f>
        <v>30</v>
      </c>
      <c r="J55" s="126">
        <f>D31</f>
        <v>38877</v>
      </c>
      <c r="K55" s="125">
        <f>E31</f>
        <v>2370490.9619000005</v>
      </c>
      <c r="L55" s="125"/>
      <c r="M55" s="126"/>
      <c r="N55" s="127"/>
    </row>
    <row r="56" spans="1:14" ht="12.75">
      <c r="A56" s="23" t="s">
        <v>59</v>
      </c>
      <c r="B56" s="123" t="s">
        <v>60</v>
      </c>
      <c r="C56" s="125">
        <f t="shared" si="0"/>
        <v>85476</v>
      </c>
      <c r="D56" s="125">
        <f t="shared" si="0"/>
        <v>73958</v>
      </c>
      <c r="E56" s="125">
        <f t="shared" si="0"/>
        <v>14997446.332100105</v>
      </c>
      <c r="F56" s="125">
        <f>C32</f>
        <v>85425</v>
      </c>
      <c r="G56" s="126">
        <f>D32</f>
        <v>45905</v>
      </c>
      <c r="H56" s="127">
        <f>E32</f>
        <v>7213660.769900104</v>
      </c>
      <c r="I56" s="128">
        <f>C33</f>
        <v>48</v>
      </c>
      <c r="J56" s="126">
        <f>D33</f>
        <v>19192</v>
      </c>
      <c r="K56" s="125">
        <f>E33</f>
        <v>4018925.962200001</v>
      </c>
      <c r="L56" s="125">
        <f>C34</f>
        <v>3</v>
      </c>
      <c r="M56" s="126">
        <f>D34</f>
        <v>8861</v>
      </c>
      <c r="N56" s="127">
        <f>E34</f>
        <v>3764859.6</v>
      </c>
    </row>
    <row r="57" spans="1:14" ht="13.5" thickBot="1">
      <c r="A57" s="179" t="s">
        <v>63</v>
      </c>
      <c r="B57" s="180"/>
      <c r="C57" s="131">
        <f aca="true" t="shared" si="1" ref="C57:N57">SUM(C44:C56)</f>
        <v>896322</v>
      </c>
      <c r="D57" s="131">
        <f t="shared" si="1"/>
        <v>2423443</v>
      </c>
      <c r="E57" s="131">
        <f t="shared" si="1"/>
        <v>653408317.8672943</v>
      </c>
      <c r="F57" s="131">
        <f t="shared" si="1"/>
        <v>893536</v>
      </c>
      <c r="G57" s="131">
        <f t="shared" si="1"/>
        <v>1369842</v>
      </c>
      <c r="H57" s="131">
        <f t="shared" si="1"/>
        <v>257381258.40309405</v>
      </c>
      <c r="I57" s="131">
        <f t="shared" si="1"/>
        <v>2655</v>
      </c>
      <c r="J57" s="131">
        <f t="shared" si="1"/>
        <v>716342</v>
      </c>
      <c r="K57" s="131">
        <f t="shared" si="1"/>
        <v>215803743.89460003</v>
      </c>
      <c r="L57" s="131">
        <f t="shared" si="1"/>
        <v>131</v>
      </c>
      <c r="M57" s="131">
        <f t="shared" si="1"/>
        <v>337259</v>
      </c>
      <c r="N57" s="132">
        <f t="shared" si="1"/>
        <v>180223315.5696</v>
      </c>
    </row>
    <row r="58" spans="1:14" ht="14.25" thickBot="1" thickTop="1">
      <c r="A58" s="29"/>
      <c r="B58" s="29" t="s">
        <v>61</v>
      </c>
      <c r="C58" s="133">
        <v>100</v>
      </c>
      <c r="D58" s="133">
        <v>100</v>
      </c>
      <c r="E58" s="133">
        <v>100</v>
      </c>
      <c r="F58" s="134">
        <f>F57*100/C57</f>
        <v>99.68917420302078</v>
      </c>
      <c r="G58" s="134">
        <f>G57*100/D57</f>
        <v>56.524622200728466</v>
      </c>
      <c r="H58" s="134">
        <f>H57*100/E57</f>
        <v>39.39056962776032</v>
      </c>
      <c r="I58" s="134">
        <f>I57*100/C57</f>
        <v>0.29621051363237766</v>
      </c>
      <c r="J58" s="134">
        <f>J57*100/D57</f>
        <v>29.558854901889585</v>
      </c>
      <c r="K58" s="134">
        <f>K57*100/E57</f>
        <v>33.027394661729616</v>
      </c>
      <c r="L58" s="134">
        <f>L57*100/C57</f>
        <v>0.014615283346832946</v>
      </c>
      <c r="M58" s="134">
        <f>M57*100/D57</f>
        <v>13.916522897381947</v>
      </c>
      <c r="N58" s="135">
        <f>N57*100/E57</f>
        <v>27.582035710510027</v>
      </c>
    </row>
    <row r="59" ht="13.5" thickTop="1">
      <c r="A59" s="58" t="s">
        <v>129</v>
      </c>
    </row>
    <row r="61" spans="1:15" ht="15">
      <c r="A61" s="154" t="s">
        <v>122</v>
      </c>
      <c r="B61" s="152"/>
      <c r="C61" s="107"/>
      <c r="D61" s="107"/>
      <c r="E61" s="107"/>
      <c r="F61" s="105"/>
      <c r="G61" s="105"/>
      <c r="H61" s="105"/>
      <c r="I61" s="105"/>
      <c r="J61" s="105"/>
      <c r="K61" s="105"/>
      <c r="L61" s="105"/>
      <c r="M61" s="105"/>
      <c r="N61" s="105"/>
      <c r="O61" s="43"/>
    </row>
    <row r="62" spans="1:15" ht="12" customHeight="1">
      <c r="A62" s="154" t="s">
        <v>121</v>
      </c>
      <c r="B62" s="43"/>
      <c r="C62" s="107"/>
      <c r="D62" s="107"/>
      <c r="E62" s="107"/>
      <c r="F62" s="105"/>
      <c r="G62" s="105"/>
      <c r="H62" s="105"/>
      <c r="I62" s="105"/>
      <c r="J62" s="105"/>
      <c r="K62" s="105"/>
      <c r="L62" s="105"/>
      <c r="M62" s="105"/>
      <c r="N62" s="105"/>
      <c r="O62" s="43"/>
    </row>
    <row r="63" spans="1:15" ht="15">
      <c r="A63" s="154" t="s">
        <v>120</v>
      </c>
      <c r="B63" s="32"/>
      <c r="C63" s="126"/>
      <c r="D63" s="126"/>
      <c r="E63" s="126"/>
      <c r="F63" s="126"/>
      <c r="G63" s="126"/>
      <c r="H63" s="126"/>
      <c r="I63" s="126"/>
      <c r="J63" s="126"/>
      <c r="K63" s="126"/>
      <c r="L63" s="150"/>
      <c r="M63" s="150"/>
      <c r="N63" s="150"/>
      <c r="O63" s="43"/>
    </row>
    <row r="64" spans="1:15" ht="12.75">
      <c r="A64" s="32"/>
      <c r="B64" s="32"/>
      <c r="C64" s="126"/>
      <c r="D64" s="126"/>
      <c r="E64" s="126"/>
      <c r="F64" s="126"/>
      <c r="G64" s="126"/>
      <c r="H64" s="126"/>
      <c r="I64" s="126"/>
      <c r="J64" s="126"/>
      <c r="K64" s="126"/>
      <c r="L64" s="151"/>
      <c r="M64" s="151"/>
      <c r="N64" s="151"/>
      <c r="O64" s="43"/>
    </row>
    <row r="65" spans="1:15" ht="12.75">
      <c r="A65" s="153"/>
      <c r="B65" s="150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43"/>
    </row>
  </sheetData>
  <sheetProtection/>
  <mergeCells count="6">
    <mergeCell ref="L41:N41"/>
    <mergeCell ref="A57:B57"/>
    <mergeCell ref="A39:B42"/>
    <mergeCell ref="C40:E41"/>
    <mergeCell ref="F41:H41"/>
    <mergeCell ref="I41:K4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40"/>
  <sheetViews>
    <sheetView zoomScalePageLayoutView="0" workbookViewId="0" topLeftCell="A42">
      <selection activeCell="A76" sqref="A76"/>
    </sheetView>
  </sheetViews>
  <sheetFormatPr defaultColWidth="9.140625" defaultRowHeight="12.75"/>
  <cols>
    <col min="1" max="1" width="5.140625" style="4" bestFit="1" customWidth="1"/>
    <col min="2" max="2" width="28.421875" style="4" bestFit="1" customWidth="1"/>
    <col min="3" max="3" width="19.421875" style="5" bestFit="1" customWidth="1"/>
    <col min="4" max="4" width="18.8515625" style="5" bestFit="1" customWidth="1"/>
    <col min="5" max="5" width="18.00390625" style="5" bestFit="1" customWidth="1"/>
    <col min="6" max="7" width="9.140625" style="4" customWidth="1"/>
    <col min="8" max="8" width="12.28125" style="4" bestFit="1" customWidth="1"/>
    <col min="9" max="10" width="9.140625" style="4" customWidth="1"/>
    <col min="11" max="11" width="12.28125" style="4" bestFit="1" customWidth="1"/>
    <col min="12" max="13" width="9.140625" style="4" customWidth="1"/>
    <col min="14" max="14" width="10.8515625" style="4" bestFit="1" customWidth="1"/>
    <col min="15" max="16384" width="9.140625" style="4" customWidth="1"/>
  </cols>
  <sheetData>
    <row r="1" spans="1:5" s="3" customFormat="1" ht="11.25">
      <c r="A1" s="1" t="s">
        <v>23</v>
      </c>
      <c r="B1" s="1" t="s">
        <v>24</v>
      </c>
      <c r="C1" s="2" t="s">
        <v>25</v>
      </c>
      <c r="D1" s="2" t="s">
        <v>26</v>
      </c>
      <c r="E1" s="2" t="s">
        <v>27</v>
      </c>
    </row>
    <row r="2" spans="1:5" ht="11.25">
      <c r="A2" s="4" t="s">
        <v>4</v>
      </c>
      <c r="B2" s="4" t="s">
        <v>1</v>
      </c>
      <c r="C2" s="5">
        <v>208569</v>
      </c>
      <c r="D2" s="5">
        <v>30607</v>
      </c>
      <c r="E2" s="5">
        <v>10122487.96439475</v>
      </c>
    </row>
    <row r="3" spans="1:5" ht="11.25">
      <c r="A3" s="4" t="s">
        <v>4</v>
      </c>
      <c r="B3" s="4" t="s">
        <v>2</v>
      </c>
      <c r="C3" s="5">
        <v>16</v>
      </c>
      <c r="D3" s="5">
        <v>1643</v>
      </c>
      <c r="E3" s="5">
        <v>1601772.2689</v>
      </c>
    </row>
    <row r="4" spans="1:7" ht="15">
      <c r="A4" s="4" t="s">
        <v>4</v>
      </c>
      <c r="B4" s="4" t="s">
        <v>3</v>
      </c>
      <c r="C4" s="5">
        <v>4</v>
      </c>
      <c r="D4" s="5">
        <v>2412</v>
      </c>
      <c r="E4" s="5">
        <v>3005376.8497</v>
      </c>
      <c r="G4" s="154" t="s">
        <v>122</v>
      </c>
    </row>
    <row r="5" spans="1:7" ht="15">
      <c r="A5" s="4" t="s">
        <v>16</v>
      </c>
      <c r="B5" s="4" t="s">
        <v>1</v>
      </c>
      <c r="C5" s="5">
        <v>655</v>
      </c>
      <c r="D5" s="5">
        <v>2234</v>
      </c>
      <c r="E5" s="5">
        <v>543579.4381999995</v>
      </c>
      <c r="G5" s="154" t="s">
        <v>123</v>
      </c>
    </row>
    <row r="6" spans="1:7" ht="15">
      <c r="A6" s="4" t="s">
        <v>16</v>
      </c>
      <c r="B6" s="4" t="s">
        <v>2</v>
      </c>
      <c r="C6" s="5">
        <v>5</v>
      </c>
      <c r="D6" s="5">
        <v>627</v>
      </c>
      <c r="E6" s="5">
        <v>383424.7328</v>
      </c>
      <c r="G6" s="154" t="s">
        <v>124</v>
      </c>
    </row>
    <row r="7" spans="1:7" ht="15">
      <c r="A7" s="4" t="s">
        <v>16</v>
      </c>
      <c r="B7" s="4" t="s">
        <v>3</v>
      </c>
      <c r="C7" s="5">
        <v>2</v>
      </c>
      <c r="D7" s="5" t="s">
        <v>28</v>
      </c>
      <c r="E7" s="5" t="s">
        <v>28</v>
      </c>
      <c r="G7" s="154" t="s">
        <v>125</v>
      </c>
    </row>
    <row r="8" spans="1:7" ht="15">
      <c r="A8" s="4" t="s">
        <v>5</v>
      </c>
      <c r="B8" s="4" t="s">
        <v>1</v>
      </c>
      <c r="C8" s="5">
        <v>52570</v>
      </c>
      <c r="D8" s="5">
        <v>238169</v>
      </c>
      <c r="E8" s="5">
        <v>40326446.2374995</v>
      </c>
      <c r="G8" s="154" t="s">
        <v>126</v>
      </c>
    </row>
    <row r="9" spans="1:7" ht="15">
      <c r="A9" s="4" t="s">
        <v>5</v>
      </c>
      <c r="B9" s="4" t="s">
        <v>2</v>
      </c>
      <c r="C9" s="5">
        <v>768</v>
      </c>
      <c r="D9" s="5">
        <v>247477</v>
      </c>
      <c r="E9" s="5">
        <v>69126670.22890006</v>
      </c>
      <c r="G9" s="154" t="s">
        <v>127</v>
      </c>
    </row>
    <row r="10" spans="1:5" ht="11.25">
      <c r="A10" s="4" t="s">
        <v>5</v>
      </c>
      <c r="B10" s="4" t="s">
        <v>3</v>
      </c>
      <c r="C10" s="5">
        <v>42</v>
      </c>
      <c r="D10" s="5">
        <v>152789</v>
      </c>
      <c r="E10" s="5">
        <v>78673789.86669998</v>
      </c>
    </row>
    <row r="11" spans="1:5" ht="11.25">
      <c r="A11" s="4" t="s">
        <v>6</v>
      </c>
      <c r="B11" s="4" t="s">
        <v>1</v>
      </c>
      <c r="C11" s="5">
        <v>1286</v>
      </c>
      <c r="D11" s="5">
        <v>5369</v>
      </c>
      <c r="E11" s="5">
        <v>2631249.6711999956</v>
      </c>
    </row>
    <row r="12" spans="1:5" ht="11.25">
      <c r="A12" s="4" t="s">
        <v>6</v>
      </c>
      <c r="B12" s="4" t="s">
        <v>2</v>
      </c>
      <c r="C12" s="5">
        <v>85</v>
      </c>
      <c r="D12" s="5">
        <v>14520</v>
      </c>
      <c r="E12" s="5">
        <v>8051103.447299997</v>
      </c>
    </row>
    <row r="13" spans="1:5" ht="11.25">
      <c r="A13" s="4" t="s">
        <v>7</v>
      </c>
      <c r="B13" s="4" t="s">
        <v>1</v>
      </c>
      <c r="C13" s="5">
        <v>1028</v>
      </c>
      <c r="D13" s="5">
        <v>6363</v>
      </c>
      <c r="E13" s="5">
        <v>1450562.2056999994</v>
      </c>
    </row>
    <row r="14" spans="1:5" ht="11.25">
      <c r="A14" s="4" t="s">
        <v>7</v>
      </c>
      <c r="B14" s="4" t="s">
        <v>2</v>
      </c>
      <c r="C14" s="5">
        <v>25</v>
      </c>
      <c r="D14" s="5">
        <v>6402</v>
      </c>
      <c r="E14" s="5">
        <v>1666319.6469</v>
      </c>
    </row>
    <row r="15" spans="1:5" ht="11.25">
      <c r="A15" s="4" t="s">
        <v>30</v>
      </c>
      <c r="B15" s="4" t="s">
        <v>3</v>
      </c>
      <c r="C15" s="5">
        <v>12</v>
      </c>
      <c r="D15" s="5">
        <v>6606</v>
      </c>
      <c r="E15" s="5">
        <v>10630677.580599999</v>
      </c>
    </row>
    <row r="16" spans="1:5" ht="11.25">
      <c r="A16" s="4" t="s">
        <v>8</v>
      </c>
      <c r="B16" s="4" t="s">
        <v>1</v>
      </c>
      <c r="C16" s="5">
        <v>74188</v>
      </c>
      <c r="D16" s="5">
        <v>164698</v>
      </c>
      <c r="E16" s="5">
        <v>26029508.60029974</v>
      </c>
    </row>
    <row r="17" spans="1:5" ht="11.25">
      <c r="A17" s="4" t="s">
        <v>8</v>
      </c>
      <c r="B17" s="4" t="s">
        <v>2</v>
      </c>
      <c r="C17" s="5">
        <v>114</v>
      </c>
      <c r="D17" s="5">
        <v>28796</v>
      </c>
      <c r="E17" s="5">
        <v>7116368.3548</v>
      </c>
    </row>
    <row r="18" spans="1:5" ht="11.25">
      <c r="A18" s="4" t="s">
        <v>8</v>
      </c>
      <c r="B18" s="4" t="s">
        <v>3</v>
      </c>
      <c r="C18" s="5">
        <v>6</v>
      </c>
      <c r="D18" s="5">
        <v>35377</v>
      </c>
      <c r="E18" s="5">
        <v>8515384.2</v>
      </c>
    </row>
    <row r="19" spans="1:5" ht="11.25">
      <c r="A19" s="4" t="s">
        <v>9</v>
      </c>
      <c r="B19" s="4" t="s">
        <v>1</v>
      </c>
      <c r="C19" s="5">
        <v>122637</v>
      </c>
      <c r="D19" s="5">
        <v>267723</v>
      </c>
      <c r="E19" s="5">
        <v>80986289.25489444</v>
      </c>
    </row>
    <row r="20" spans="1:5" ht="11.25">
      <c r="A20" s="4" t="s">
        <v>9</v>
      </c>
      <c r="B20" s="4" t="s">
        <v>2</v>
      </c>
      <c r="C20" s="5">
        <v>917</v>
      </c>
      <c r="D20" s="5">
        <v>125908</v>
      </c>
      <c r="E20" s="5">
        <v>71869787.22010002</v>
      </c>
    </row>
    <row r="21" spans="1:5" ht="11.25">
      <c r="A21" s="4" t="s">
        <v>9</v>
      </c>
      <c r="B21" s="4" t="s">
        <v>3</v>
      </c>
      <c r="C21" s="5">
        <v>40</v>
      </c>
      <c r="D21" s="5">
        <v>64082</v>
      </c>
      <c r="E21" s="5">
        <v>56772144.60589999</v>
      </c>
    </row>
    <row r="22" spans="1:5" ht="11.25">
      <c r="A22" s="4" t="s">
        <v>10</v>
      </c>
      <c r="B22" s="4" t="s">
        <v>1</v>
      </c>
      <c r="C22" s="5">
        <v>28760</v>
      </c>
      <c r="D22" s="5">
        <v>102017</v>
      </c>
      <c r="E22" s="5">
        <v>15276272.44660032</v>
      </c>
    </row>
    <row r="23" spans="1:5" ht="11.25">
      <c r="A23" s="4" t="s">
        <v>10</v>
      </c>
      <c r="B23" s="4" t="s">
        <v>2</v>
      </c>
      <c r="C23" s="5">
        <v>179</v>
      </c>
      <c r="D23" s="5">
        <v>52086</v>
      </c>
      <c r="E23" s="5">
        <v>14446328.780500002</v>
      </c>
    </row>
    <row r="24" spans="1:5" ht="11.25">
      <c r="A24" s="4" t="s">
        <v>10</v>
      </c>
      <c r="B24" s="4" t="s">
        <v>3</v>
      </c>
      <c r="C24" s="5">
        <v>11</v>
      </c>
      <c r="D24" s="5">
        <v>53152</v>
      </c>
      <c r="E24" s="5">
        <v>10091838.299999999</v>
      </c>
    </row>
    <row r="25" spans="1:5" ht="11.25">
      <c r="A25" s="4" t="s">
        <v>11</v>
      </c>
      <c r="B25" s="4" t="s">
        <v>1</v>
      </c>
      <c r="C25" s="5">
        <v>26292</v>
      </c>
      <c r="D25" s="5">
        <v>76676</v>
      </c>
      <c r="E25" s="5">
        <v>7634213.512699666</v>
      </c>
    </row>
    <row r="26" spans="1:5" ht="11.25">
      <c r="A26" s="4" t="s">
        <v>11</v>
      </c>
      <c r="B26" s="4" t="s">
        <v>2</v>
      </c>
      <c r="C26" s="5">
        <v>15</v>
      </c>
      <c r="D26" s="5">
        <v>12293</v>
      </c>
      <c r="E26" s="5">
        <v>1260422.5344</v>
      </c>
    </row>
    <row r="27" spans="1:5" ht="11.25">
      <c r="A27" s="4" t="s">
        <v>17</v>
      </c>
      <c r="B27" s="4" t="s">
        <v>1</v>
      </c>
      <c r="C27" s="5">
        <v>45080</v>
      </c>
      <c r="D27" s="5">
        <v>76472</v>
      </c>
      <c r="E27" s="5">
        <v>11830050.187899336</v>
      </c>
    </row>
    <row r="28" spans="1:5" ht="11.25">
      <c r="A28" s="4" t="s">
        <v>17</v>
      </c>
      <c r="B28" s="4" t="s">
        <v>2</v>
      </c>
      <c r="C28" s="5">
        <v>153</v>
      </c>
      <c r="D28" s="5">
        <v>53511</v>
      </c>
      <c r="E28" s="5">
        <v>12986984.278399996</v>
      </c>
    </row>
    <row r="29" spans="1:5" ht="11.25">
      <c r="A29" s="4" t="s">
        <v>17</v>
      </c>
      <c r="B29" s="4" t="s">
        <v>3</v>
      </c>
      <c r="C29" s="5">
        <v>6</v>
      </c>
      <c r="D29" s="5">
        <v>19650</v>
      </c>
      <c r="E29" s="5">
        <v>9178064.4</v>
      </c>
    </row>
    <row r="30" spans="1:5" ht="11.25">
      <c r="A30" s="4" t="s">
        <v>18</v>
      </c>
      <c r="B30" s="4" t="s">
        <v>1</v>
      </c>
      <c r="C30" s="5">
        <v>44255</v>
      </c>
      <c r="D30" s="5">
        <v>37030</v>
      </c>
      <c r="E30" s="5">
        <v>16619413.798600955</v>
      </c>
    </row>
    <row r="31" spans="1:5" ht="11.25">
      <c r="A31" s="4" t="s">
        <v>18</v>
      </c>
      <c r="B31" s="4" t="s">
        <v>2</v>
      </c>
      <c r="C31" s="5">
        <v>108</v>
      </c>
      <c r="D31" s="5">
        <v>14588</v>
      </c>
      <c r="E31" s="5">
        <v>7880071.211599998</v>
      </c>
    </row>
    <row r="32" spans="1:5" ht="11.25">
      <c r="A32" s="4" t="s">
        <v>13</v>
      </c>
      <c r="B32" s="4" t="s">
        <v>1</v>
      </c>
      <c r="C32" s="5">
        <v>137455</v>
      </c>
      <c r="D32" s="5">
        <v>144354</v>
      </c>
      <c r="E32" s="5">
        <v>21438971.91330193</v>
      </c>
    </row>
    <row r="33" spans="1:5" ht="11.25">
      <c r="A33" s="4" t="s">
        <v>13</v>
      </c>
      <c r="B33" s="4" t="s">
        <v>2</v>
      </c>
      <c r="C33" s="5">
        <v>123</v>
      </c>
      <c r="D33" s="5">
        <v>37192</v>
      </c>
      <c r="E33" s="5">
        <v>8121420.400499998</v>
      </c>
    </row>
    <row r="34" spans="1:5" ht="11.25">
      <c r="A34" s="4" t="s">
        <v>14</v>
      </c>
      <c r="B34" s="4" t="s">
        <v>1</v>
      </c>
      <c r="C34" s="5">
        <v>27916</v>
      </c>
      <c r="D34" s="5">
        <v>83774</v>
      </c>
      <c r="E34" s="5">
        <v>8945910.10359927</v>
      </c>
    </row>
    <row r="35" spans="1:5" ht="11.25">
      <c r="A35" s="4" t="s">
        <v>14</v>
      </c>
      <c r="B35" s="4" t="s">
        <v>2</v>
      </c>
      <c r="C35" s="5">
        <v>86</v>
      </c>
      <c r="D35" s="5">
        <v>70310</v>
      </c>
      <c r="E35" s="5">
        <v>6831272.940600002</v>
      </c>
    </row>
    <row r="36" spans="1:5" ht="11.25">
      <c r="A36" s="4" t="s">
        <v>31</v>
      </c>
      <c r="B36" s="4" t="s">
        <v>3</v>
      </c>
      <c r="C36" s="5">
        <v>5</v>
      </c>
      <c r="D36" s="5">
        <v>5385</v>
      </c>
      <c r="E36" s="5">
        <v>12779240.3667</v>
      </c>
    </row>
    <row r="37" spans="1:5" ht="11.25">
      <c r="A37" s="4" t="s">
        <v>19</v>
      </c>
      <c r="B37" s="4" t="s">
        <v>1</v>
      </c>
      <c r="C37" s="5">
        <v>16779</v>
      </c>
      <c r="D37" s="5">
        <v>36265</v>
      </c>
      <c r="E37" s="5">
        <v>2919178.5240001343</v>
      </c>
    </row>
    <row r="38" spans="1:5" ht="11.25">
      <c r="A38" s="4" t="s">
        <v>19</v>
      </c>
      <c r="B38" s="4" t="s">
        <v>2</v>
      </c>
      <c r="C38" s="5">
        <v>9</v>
      </c>
      <c r="D38" s="5">
        <v>4574</v>
      </c>
      <c r="E38" s="5">
        <v>489256.2491</v>
      </c>
    </row>
    <row r="39" spans="1:5" ht="11.25">
      <c r="A39" s="4" t="s">
        <v>20</v>
      </c>
      <c r="B39" s="4" t="s">
        <v>1</v>
      </c>
      <c r="C39" s="5">
        <v>25663</v>
      </c>
      <c r="D39" s="5">
        <v>57628</v>
      </c>
      <c r="E39" s="5">
        <v>4631195.986100353</v>
      </c>
    </row>
    <row r="40" spans="1:5" ht="11.25">
      <c r="A40" s="4" t="s">
        <v>20</v>
      </c>
      <c r="B40" s="4" t="s">
        <v>2</v>
      </c>
      <c r="C40" s="5">
        <v>30</v>
      </c>
      <c r="D40" s="5">
        <v>38877</v>
      </c>
      <c r="E40" s="5">
        <v>2371582.0370999994</v>
      </c>
    </row>
    <row r="41" spans="1:5" ht="11.25">
      <c r="A41" s="4" t="s">
        <v>20</v>
      </c>
      <c r="B41" s="4" t="s">
        <v>3</v>
      </c>
      <c r="C41" s="5">
        <v>1</v>
      </c>
      <c r="D41" s="5" t="s">
        <v>28</v>
      </c>
      <c r="E41" s="5" t="s">
        <v>28</v>
      </c>
    </row>
    <row r="42" spans="1:5" ht="11.25">
      <c r="A42" s="4" t="s">
        <v>21</v>
      </c>
      <c r="B42" s="4" t="s">
        <v>1</v>
      </c>
      <c r="C42" s="5">
        <v>37216</v>
      </c>
      <c r="D42" s="5">
        <v>18708</v>
      </c>
      <c r="E42" s="5">
        <v>2694765.4157005628</v>
      </c>
    </row>
    <row r="43" spans="1:5" ht="11.25">
      <c r="A43" s="4" t="s">
        <v>21</v>
      </c>
      <c r="B43" s="4" t="s">
        <v>2</v>
      </c>
      <c r="C43" s="5">
        <v>8</v>
      </c>
      <c r="D43" s="5">
        <v>3160</v>
      </c>
      <c r="E43" s="5">
        <v>446888.0626</v>
      </c>
    </row>
    <row r="44" spans="1:5" ht="11.25">
      <c r="A44" s="4" t="s">
        <v>21</v>
      </c>
      <c r="B44" s="4" t="s">
        <v>3</v>
      </c>
      <c r="C44" s="5">
        <v>2</v>
      </c>
      <c r="D44" s="5" t="s">
        <v>28</v>
      </c>
      <c r="E44" s="5" t="s">
        <v>28</v>
      </c>
    </row>
    <row r="45" spans="1:5" ht="11.25">
      <c r="A45" s="4" t="s">
        <v>22</v>
      </c>
      <c r="B45" s="4" t="s">
        <v>1</v>
      </c>
      <c r="C45" s="5">
        <v>41915</v>
      </c>
      <c r="D45" s="5">
        <v>19109</v>
      </c>
      <c r="E45" s="5">
        <v>2807939.4247998954</v>
      </c>
    </row>
    <row r="46" spans="1:5" ht="11.25">
      <c r="A46" s="4" t="s">
        <v>22</v>
      </c>
      <c r="B46" s="4" t="s">
        <v>2</v>
      </c>
      <c r="C46" s="5">
        <v>7</v>
      </c>
      <c r="D46" s="5">
        <v>3644</v>
      </c>
      <c r="E46" s="5">
        <v>406346.07190000004</v>
      </c>
    </row>
    <row r="49" ht="15">
      <c r="B49" s="46" t="s">
        <v>109</v>
      </c>
    </row>
    <row r="50" ht="12.75">
      <c r="B50" s="106" t="s">
        <v>115</v>
      </c>
    </row>
    <row r="51" spans="1:14" ht="13.5" customHeight="1">
      <c r="A51" s="200" t="s">
        <v>82</v>
      </c>
      <c r="B51" s="201"/>
      <c r="C51" s="6" t="s">
        <v>90</v>
      </c>
      <c r="D51" s="7"/>
      <c r="E51" s="7"/>
      <c r="F51" s="7"/>
      <c r="G51" s="7"/>
      <c r="H51" s="7"/>
      <c r="I51" s="7"/>
      <c r="J51" s="7"/>
      <c r="K51" s="7"/>
      <c r="L51" s="8"/>
      <c r="M51" s="8"/>
      <c r="N51" s="9"/>
    </row>
    <row r="52" spans="1:14" ht="12.75">
      <c r="A52" s="202"/>
      <c r="B52" s="203"/>
      <c r="C52" s="202" t="s">
        <v>64</v>
      </c>
      <c r="D52" s="206"/>
      <c r="E52" s="203"/>
      <c r="F52" s="10" t="s">
        <v>32</v>
      </c>
      <c r="G52" s="11"/>
      <c r="H52" s="11"/>
      <c r="I52" s="11"/>
      <c r="J52" s="11"/>
      <c r="K52" s="11"/>
      <c r="L52" s="8"/>
      <c r="M52" s="8"/>
      <c r="N52" s="9"/>
    </row>
    <row r="53" spans="1:14" ht="12">
      <c r="A53" s="202"/>
      <c r="B53" s="203"/>
      <c r="C53" s="204"/>
      <c r="D53" s="207"/>
      <c r="E53" s="205"/>
      <c r="F53" s="208" t="s">
        <v>84</v>
      </c>
      <c r="G53" s="209"/>
      <c r="H53" s="210"/>
      <c r="I53" s="198" t="s">
        <v>33</v>
      </c>
      <c r="J53" s="198"/>
      <c r="K53" s="198"/>
      <c r="L53" s="198" t="s">
        <v>34</v>
      </c>
      <c r="M53" s="198"/>
      <c r="N53" s="198"/>
    </row>
    <row r="54" spans="1:14" ht="24">
      <c r="A54" s="204"/>
      <c r="B54" s="205"/>
      <c r="C54" s="12" t="s">
        <v>35</v>
      </c>
      <c r="D54" s="12" t="s">
        <v>36</v>
      </c>
      <c r="E54" s="114" t="s">
        <v>85</v>
      </c>
      <c r="F54" s="12" t="s">
        <v>35</v>
      </c>
      <c r="G54" s="12" t="s">
        <v>36</v>
      </c>
      <c r="H54" s="114" t="s">
        <v>85</v>
      </c>
      <c r="I54" s="12" t="s">
        <v>35</v>
      </c>
      <c r="J54" s="12" t="s">
        <v>36</v>
      </c>
      <c r="K54" s="114" t="s">
        <v>85</v>
      </c>
      <c r="L54" s="12" t="s">
        <v>35</v>
      </c>
      <c r="M54" s="12" t="s">
        <v>36</v>
      </c>
      <c r="N54" s="114" t="s">
        <v>85</v>
      </c>
    </row>
    <row r="55" spans="1:14" ht="12.75">
      <c r="A55" s="13"/>
      <c r="B55" s="14"/>
      <c r="C55" s="15"/>
      <c r="D55" s="16"/>
      <c r="E55" s="17"/>
      <c r="F55" s="18"/>
      <c r="G55" s="19"/>
      <c r="H55" s="20"/>
      <c r="I55" s="21"/>
      <c r="J55" s="21"/>
      <c r="K55" s="22"/>
      <c r="L55" s="146"/>
      <c r="M55" s="146"/>
      <c r="N55" s="147"/>
    </row>
    <row r="56" spans="1:14" ht="12.75">
      <c r="A56" s="13" t="s">
        <v>4</v>
      </c>
      <c r="B56" s="14" t="s">
        <v>62</v>
      </c>
      <c r="C56" s="24">
        <f>F56+I56+L56</f>
        <v>208589</v>
      </c>
      <c r="D56" s="24">
        <f>G56+J56+M56</f>
        <v>34662</v>
      </c>
      <c r="E56" s="24">
        <f>H56+K56+N56</f>
        <v>13511289.54689475</v>
      </c>
      <c r="F56" s="25">
        <f>C2</f>
        <v>208569</v>
      </c>
      <c r="G56" s="25">
        <f>D2</f>
        <v>30607</v>
      </c>
      <c r="H56" s="26">
        <f>E2</f>
        <v>10122487.96439475</v>
      </c>
      <c r="I56" s="24">
        <f>C3</f>
        <v>16</v>
      </c>
      <c r="J56" s="24">
        <f>D3</f>
        <v>1643</v>
      </c>
      <c r="K56" s="25">
        <f>E6</f>
        <v>383424.7328</v>
      </c>
      <c r="L56" s="148">
        <f>C4</f>
        <v>4</v>
      </c>
      <c r="M56" s="148">
        <f>D4</f>
        <v>2412</v>
      </c>
      <c r="N56" s="137">
        <f>E4</f>
        <v>3005376.8497</v>
      </c>
    </row>
    <row r="57" spans="1:14" ht="12.75">
      <c r="A57" s="34" t="s">
        <v>16</v>
      </c>
      <c r="B57" s="35" t="s">
        <v>65</v>
      </c>
      <c r="C57" s="24">
        <f aca="true" t="shared" si="0" ref="C57:E73">F57+I57+L57</f>
        <v>662</v>
      </c>
      <c r="D57" s="24"/>
      <c r="E57" s="24"/>
      <c r="F57" s="25">
        <f>C5</f>
        <v>655</v>
      </c>
      <c r="G57" s="25">
        <f>D5</f>
        <v>2234</v>
      </c>
      <c r="H57" s="25">
        <f>E5</f>
        <v>543579.4381999995</v>
      </c>
      <c r="I57" s="24">
        <f>C6</f>
        <v>5</v>
      </c>
      <c r="J57" s="24">
        <f>D6</f>
        <v>627</v>
      </c>
      <c r="K57" s="24">
        <f>E6</f>
        <v>383424.7328</v>
      </c>
      <c r="L57" s="148">
        <f>C7</f>
        <v>2</v>
      </c>
      <c r="M57" s="148" t="str">
        <f>D7</f>
        <v>..</v>
      </c>
      <c r="N57" s="137" t="str">
        <f>E7</f>
        <v>..</v>
      </c>
    </row>
    <row r="58" spans="1:14" ht="12">
      <c r="A58" s="34" t="s">
        <v>5</v>
      </c>
      <c r="B58" s="35" t="s">
        <v>40</v>
      </c>
      <c r="C58" s="24">
        <f t="shared" si="0"/>
        <v>53380</v>
      </c>
      <c r="D58" s="24">
        <f t="shared" si="0"/>
        <v>638435</v>
      </c>
      <c r="E58" s="24">
        <f t="shared" si="0"/>
        <v>188126906.33309954</v>
      </c>
      <c r="F58" s="24">
        <f>C8</f>
        <v>52570</v>
      </c>
      <c r="G58" s="24">
        <f>D8</f>
        <v>238169</v>
      </c>
      <c r="H58" s="24">
        <f>E8</f>
        <v>40326446.2374995</v>
      </c>
      <c r="I58" s="24">
        <f>C9</f>
        <v>768</v>
      </c>
      <c r="J58" s="24">
        <f>D9</f>
        <v>247477</v>
      </c>
      <c r="K58" s="24">
        <f>E9</f>
        <v>69126670.22890006</v>
      </c>
      <c r="L58" s="24">
        <f>C10</f>
        <v>42</v>
      </c>
      <c r="M58" s="24">
        <f>D10</f>
        <v>152789</v>
      </c>
      <c r="N58" s="138">
        <f>E10</f>
        <v>78673789.86669998</v>
      </c>
    </row>
    <row r="59" spans="1:14" ht="24">
      <c r="A59" s="34" t="s">
        <v>6</v>
      </c>
      <c r="B59" s="35" t="s">
        <v>66</v>
      </c>
      <c r="C59" s="24">
        <f t="shared" si="0"/>
        <v>1371</v>
      </c>
      <c r="D59" s="24">
        <f t="shared" si="0"/>
        <v>19889</v>
      </c>
      <c r="E59" s="24">
        <f t="shared" si="0"/>
        <v>10682353.118499992</v>
      </c>
      <c r="F59" s="24">
        <f>C11</f>
        <v>1286</v>
      </c>
      <c r="G59" s="24">
        <f>D11</f>
        <v>5369</v>
      </c>
      <c r="H59" s="24">
        <f>E11</f>
        <v>2631249.6711999956</v>
      </c>
      <c r="I59" s="24">
        <f>C12</f>
        <v>85</v>
      </c>
      <c r="J59" s="24">
        <f>D12</f>
        <v>14520</v>
      </c>
      <c r="K59" s="24">
        <f>E12</f>
        <v>8051103.447299997</v>
      </c>
      <c r="L59" s="24"/>
      <c r="M59" s="24"/>
      <c r="N59" s="138"/>
    </row>
    <row r="60" spans="1:14" ht="36">
      <c r="A60" s="34" t="s">
        <v>7</v>
      </c>
      <c r="B60" s="35" t="s">
        <v>79</v>
      </c>
      <c r="C60" s="24">
        <f t="shared" si="0"/>
        <v>1065</v>
      </c>
      <c r="D60" s="24">
        <f t="shared" si="0"/>
        <v>19371</v>
      </c>
      <c r="E60" s="24">
        <f t="shared" si="0"/>
        <v>13747559.433199998</v>
      </c>
      <c r="F60" s="24">
        <f>C13</f>
        <v>1028</v>
      </c>
      <c r="G60" s="24">
        <f>D13</f>
        <v>6363</v>
      </c>
      <c r="H60" s="24">
        <f>E13</f>
        <v>1450562.2056999994</v>
      </c>
      <c r="I60" s="24">
        <f>C14</f>
        <v>25</v>
      </c>
      <c r="J60" s="24">
        <f>D14</f>
        <v>6402</v>
      </c>
      <c r="K60" s="24">
        <f>E14</f>
        <v>1666319.6469</v>
      </c>
      <c r="L60" s="24">
        <f>C15</f>
        <v>12</v>
      </c>
      <c r="M60" s="24">
        <f>D15</f>
        <v>6606</v>
      </c>
      <c r="N60" s="138">
        <f>E15</f>
        <v>10630677.580599999</v>
      </c>
    </row>
    <row r="61" spans="1:14" ht="12">
      <c r="A61" s="34" t="s">
        <v>8</v>
      </c>
      <c r="B61" s="35" t="s">
        <v>44</v>
      </c>
      <c r="C61" s="24">
        <f t="shared" si="0"/>
        <v>74308</v>
      </c>
      <c r="D61" s="24">
        <f t="shared" si="0"/>
        <v>228871</v>
      </c>
      <c r="E61" s="24">
        <f t="shared" si="0"/>
        <v>41661261.155099735</v>
      </c>
      <c r="F61" s="24">
        <f>C16</f>
        <v>74188</v>
      </c>
      <c r="G61" s="24">
        <f>D16</f>
        <v>164698</v>
      </c>
      <c r="H61" s="24">
        <f>E16</f>
        <v>26029508.60029974</v>
      </c>
      <c r="I61" s="24">
        <f>C17</f>
        <v>114</v>
      </c>
      <c r="J61" s="24">
        <f>D17</f>
        <v>28796</v>
      </c>
      <c r="K61" s="24">
        <f>E17</f>
        <v>7116368.3548</v>
      </c>
      <c r="L61" s="24">
        <f>C18</f>
        <v>6</v>
      </c>
      <c r="M61" s="24">
        <f>D18</f>
        <v>35377</v>
      </c>
      <c r="N61" s="138">
        <f>E18</f>
        <v>8515384.2</v>
      </c>
    </row>
    <row r="62" spans="1:14" ht="24">
      <c r="A62" s="34" t="s">
        <v>9</v>
      </c>
      <c r="B62" s="35" t="s">
        <v>67</v>
      </c>
      <c r="C62" s="24">
        <f t="shared" si="0"/>
        <v>123594</v>
      </c>
      <c r="D62" s="24">
        <f t="shared" si="0"/>
        <v>457713</v>
      </c>
      <c r="E62" s="24">
        <f t="shared" si="0"/>
        <v>209628221.08089444</v>
      </c>
      <c r="F62" s="24">
        <f>C19</f>
        <v>122637</v>
      </c>
      <c r="G62" s="24">
        <f>D19</f>
        <v>267723</v>
      </c>
      <c r="H62" s="24">
        <f>E19</f>
        <v>80986289.25489444</v>
      </c>
      <c r="I62" s="24">
        <f>C20</f>
        <v>917</v>
      </c>
      <c r="J62" s="24">
        <f>D20</f>
        <v>125908</v>
      </c>
      <c r="K62" s="24">
        <f>E20</f>
        <v>71869787.22010002</v>
      </c>
      <c r="L62" s="24">
        <f>C21</f>
        <v>40</v>
      </c>
      <c r="M62" s="24">
        <f>D21</f>
        <v>64082</v>
      </c>
      <c r="N62" s="138">
        <f>E21</f>
        <v>56772144.60589999</v>
      </c>
    </row>
    <row r="63" spans="1:14" ht="12">
      <c r="A63" s="34" t="s">
        <v>10</v>
      </c>
      <c r="B63" s="35" t="s">
        <v>68</v>
      </c>
      <c r="C63" s="24">
        <f t="shared" si="0"/>
        <v>28950</v>
      </c>
      <c r="D63" s="24">
        <f t="shared" si="0"/>
        <v>207255</v>
      </c>
      <c r="E63" s="24">
        <f t="shared" si="0"/>
        <v>39814439.52710032</v>
      </c>
      <c r="F63" s="24">
        <f>C22</f>
        <v>28760</v>
      </c>
      <c r="G63" s="24">
        <f>D22</f>
        <v>102017</v>
      </c>
      <c r="H63" s="24">
        <f>E22</f>
        <v>15276272.44660032</v>
      </c>
      <c r="I63" s="24">
        <f>C23</f>
        <v>179</v>
      </c>
      <c r="J63" s="24">
        <f>D23</f>
        <v>52086</v>
      </c>
      <c r="K63" s="24">
        <f>E23</f>
        <v>14446328.780500002</v>
      </c>
      <c r="L63" s="24">
        <f>C24</f>
        <v>11</v>
      </c>
      <c r="M63" s="24">
        <f>D24</f>
        <v>53152</v>
      </c>
      <c r="N63" s="138">
        <f>E24</f>
        <v>10091838.299999999</v>
      </c>
    </row>
    <row r="64" spans="1:14" ht="24">
      <c r="A64" s="34" t="s">
        <v>11</v>
      </c>
      <c r="B64" s="35" t="s">
        <v>69</v>
      </c>
      <c r="C64" s="24">
        <f t="shared" si="0"/>
        <v>26307</v>
      </c>
      <c r="D64" s="24">
        <f t="shared" si="0"/>
        <v>88969</v>
      </c>
      <c r="E64" s="24">
        <f t="shared" si="0"/>
        <v>8894636.047099667</v>
      </c>
      <c r="F64" s="24">
        <f>C25</f>
        <v>26292</v>
      </c>
      <c r="G64" s="24">
        <f>D25</f>
        <v>76676</v>
      </c>
      <c r="H64" s="24">
        <f>E25</f>
        <v>7634213.512699666</v>
      </c>
      <c r="I64" s="24">
        <f>C26</f>
        <v>15</v>
      </c>
      <c r="J64" s="24">
        <f>D26</f>
        <v>12293</v>
      </c>
      <c r="K64" s="24">
        <f>E26</f>
        <v>1260422.5344</v>
      </c>
      <c r="L64" s="24"/>
      <c r="M64" s="24"/>
      <c r="N64" s="138"/>
    </row>
    <row r="65" spans="1:14" ht="12">
      <c r="A65" s="34" t="s">
        <v>17</v>
      </c>
      <c r="B65" s="35" t="s">
        <v>70</v>
      </c>
      <c r="C65" s="24">
        <f t="shared" si="0"/>
        <v>45239</v>
      </c>
      <c r="D65" s="24">
        <f t="shared" si="0"/>
        <v>149633</v>
      </c>
      <c r="E65" s="24">
        <f t="shared" si="0"/>
        <v>33995098.86629933</v>
      </c>
      <c r="F65" s="24">
        <f>C27</f>
        <v>45080</v>
      </c>
      <c r="G65" s="24">
        <f>D27</f>
        <v>76472</v>
      </c>
      <c r="H65" s="24">
        <f>E27</f>
        <v>11830050.187899336</v>
      </c>
      <c r="I65" s="24">
        <f>C28</f>
        <v>153</v>
      </c>
      <c r="J65" s="24">
        <f>D28</f>
        <v>53511</v>
      </c>
      <c r="K65" s="24">
        <f>E28</f>
        <v>12986984.278399996</v>
      </c>
      <c r="L65" s="24">
        <f>C29</f>
        <v>6</v>
      </c>
      <c r="M65" s="24">
        <f>D29</f>
        <v>19650</v>
      </c>
      <c r="N65" s="138">
        <f>E29</f>
        <v>9178064.4</v>
      </c>
    </row>
    <row r="66" spans="1:14" ht="12">
      <c r="A66" s="34" t="s">
        <v>12</v>
      </c>
      <c r="B66" s="35" t="s">
        <v>71</v>
      </c>
      <c r="C66" s="24">
        <f t="shared" si="0"/>
        <v>0</v>
      </c>
      <c r="D66" s="24">
        <f t="shared" si="0"/>
        <v>0</v>
      </c>
      <c r="E66" s="24">
        <f t="shared" si="0"/>
        <v>0</v>
      </c>
      <c r="F66" s="24"/>
      <c r="G66" s="24"/>
      <c r="H66" s="24"/>
      <c r="L66" s="24"/>
      <c r="M66" s="24"/>
      <c r="N66" s="138"/>
    </row>
    <row r="67" spans="1:14" ht="12">
      <c r="A67" s="34" t="s">
        <v>18</v>
      </c>
      <c r="B67" s="35" t="s">
        <v>72</v>
      </c>
      <c r="C67" s="24">
        <f t="shared" si="0"/>
        <v>44363</v>
      </c>
      <c r="D67" s="24">
        <f t="shared" si="0"/>
        <v>51618</v>
      </c>
      <c r="E67" s="24">
        <f t="shared" si="0"/>
        <v>24499485.010200955</v>
      </c>
      <c r="F67" s="24">
        <f>C30</f>
        <v>44255</v>
      </c>
      <c r="G67" s="24">
        <f>D30</f>
        <v>37030</v>
      </c>
      <c r="H67" s="24">
        <f>E30</f>
        <v>16619413.798600955</v>
      </c>
      <c r="I67" s="24">
        <f>C31</f>
        <v>108</v>
      </c>
      <c r="J67" s="24">
        <f>D31</f>
        <v>14588</v>
      </c>
      <c r="K67" s="24">
        <f>E31</f>
        <v>7880071.211599998</v>
      </c>
      <c r="L67" s="24"/>
      <c r="M67" s="24"/>
      <c r="N67" s="138"/>
    </row>
    <row r="68" spans="1:14" ht="24">
      <c r="A68" s="34" t="s">
        <v>13</v>
      </c>
      <c r="B68" s="35" t="s">
        <v>73</v>
      </c>
      <c r="C68" s="24">
        <f t="shared" si="0"/>
        <v>137578</v>
      </c>
      <c r="D68" s="24">
        <f t="shared" si="0"/>
        <v>181546</v>
      </c>
      <c r="E68" s="24">
        <f t="shared" si="0"/>
        <v>29560392.31380193</v>
      </c>
      <c r="F68" s="24">
        <f>C32</f>
        <v>137455</v>
      </c>
      <c r="G68" s="24">
        <f>D32</f>
        <v>144354</v>
      </c>
      <c r="H68" s="24">
        <f>E32</f>
        <v>21438971.91330193</v>
      </c>
      <c r="I68" s="24">
        <f>C33</f>
        <v>123</v>
      </c>
      <c r="J68" s="24">
        <f>D33</f>
        <v>37192</v>
      </c>
      <c r="K68" s="24">
        <f>E33</f>
        <v>8121420.400499998</v>
      </c>
      <c r="L68" s="24"/>
      <c r="M68" s="24"/>
      <c r="N68" s="138"/>
    </row>
    <row r="69" spans="1:14" ht="24">
      <c r="A69" s="34" t="s">
        <v>14</v>
      </c>
      <c r="B69" s="35" t="s">
        <v>74</v>
      </c>
      <c r="C69" s="24">
        <f t="shared" si="0"/>
        <v>28007</v>
      </c>
      <c r="D69" s="24">
        <f t="shared" si="0"/>
        <v>159469</v>
      </c>
      <c r="E69" s="24">
        <f t="shared" si="0"/>
        <v>28556423.410899274</v>
      </c>
      <c r="F69" s="24">
        <f>C34</f>
        <v>27916</v>
      </c>
      <c r="G69" s="24">
        <f>D34</f>
        <v>83774</v>
      </c>
      <c r="H69" s="24">
        <f>E34</f>
        <v>8945910.10359927</v>
      </c>
      <c r="I69" s="24">
        <f>C35</f>
        <v>86</v>
      </c>
      <c r="J69" s="24">
        <f>D35</f>
        <v>70310</v>
      </c>
      <c r="K69" s="24">
        <f>E35</f>
        <v>6831272.940600002</v>
      </c>
      <c r="L69" s="24">
        <f>C36</f>
        <v>5</v>
      </c>
      <c r="M69" s="24">
        <f>D36</f>
        <v>5385</v>
      </c>
      <c r="N69" s="138">
        <f>E36</f>
        <v>12779240.3667</v>
      </c>
    </row>
    <row r="70" spans="1:14" ht="12">
      <c r="A70" s="34" t="s">
        <v>19</v>
      </c>
      <c r="B70" s="35" t="s">
        <v>56</v>
      </c>
      <c r="C70" s="24">
        <f t="shared" si="0"/>
        <v>16788</v>
      </c>
      <c r="D70" s="24">
        <f t="shared" si="0"/>
        <v>40839</v>
      </c>
      <c r="E70" s="24">
        <f t="shared" si="0"/>
        <v>3408434.7731001345</v>
      </c>
      <c r="F70" s="24">
        <f>C37</f>
        <v>16779</v>
      </c>
      <c r="G70" s="24">
        <f>D37</f>
        <v>36265</v>
      </c>
      <c r="H70" s="24">
        <f>E37</f>
        <v>2919178.5240001343</v>
      </c>
      <c r="I70" s="24">
        <f>C38</f>
        <v>9</v>
      </c>
      <c r="J70" s="24">
        <f>D38</f>
        <v>4574</v>
      </c>
      <c r="K70" s="24">
        <f>E38</f>
        <v>489256.2491</v>
      </c>
      <c r="L70" s="24"/>
      <c r="M70" s="24"/>
      <c r="N70" s="138"/>
    </row>
    <row r="71" spans="1:14" ht="24">
      <c r="A71" s="34" t="s">
        <v>20</v>
      </c>
      <c r="B71" s="35" t="s">
        <v>75</v>
      </c>
      <c r="C71" s="24">
        <f t="shared" si="0"/>
        <v>25694</v>
      </c>
      <c r="D71" s="125">
        <f>G71+J71</f>
        <v>96505</v>
      </c>
      <c r="E71" s="125">
        <f>H71+K71</f>
        <v>7002778.023200353</v>
      </c>
      <c r="F71" s="24">
        <f>C39</f>
        <v>25663</v>
      </c>
      <c r="G71" s="24">
        <f>D39</f>
        <v>57628</v>
      </c>
      <c r="H71" s="24">
        <f>E39</f>
        <v>4631195.986100353</v>
      </c>
      <c r="I71" s="24">
        <f>C40</f>
        <v>30</v>
      </c>
      <c r="J71" s="24">
        <f>D40</f>
        <v>38877</v>
      </c>
      <c r="K71" s="24">
        <f>E40</f>
        <v>2371582.0370999994</v>
      </c>
      <c r="L71" s="24">
        <f>C41</f>
        <v>1</v>
      </c>
      <c r="M71" s="24" t="str">
        <f>D41</f>
        <v>..</v>
      </c>
      <c r="N71" s="138" t="str">
        <f>E41</f>
        <v>..</v>
      </c>
    </row>
    <row r="72" spans="1:14" ht="12.75">
      <c r="A72" s="36" t="s">
        <v>21</v>
      </c>
      <c r="B72" s="35" t="s">
        <v>76</v>
      </c>
      <c r="C72" s="24">
        <f t="shared" si="0"/>
        <v>37226</v>
      </c>
      <c r="D72" s="125">
        <f>G72+J72</f>
        <v>21868</v>
      </c>
      <c r="E72" s="125">
        <f>H72+K72</f>
        <v>3141653.4783005626</v>
      </c>
      <c r="F72" s="24">
        <f>C42</f>
        <v>37216</v>
      </c>
      <c r="G72" s="24">
        <f>D42</f>
        <v>18708</v>
      </c>
      <c r="H72" s="24">
        <f>E42</f>
        <v>2694765.4157005628</v>
      </c>
      <c r="I72" s="24">
        <f>C43</f>
        <v>8</v>
      </c>
      <c r="J72" s="24">
        <f>D43</f>
        <v>3160</v>
      </c>
      <c r="K72" s="24">
        <f>E43</f>
        <v>446888.0626</v>
      </c>
      <c r="L72" s="24">
        <f>C44</f>
        <v>2</v>
      </c>
      <c r="M72" s="24" t="str">
        <f>D44</f>
        <v>..</v>
      </c>
      <c r="N72" s="138" t="str">
        <f>E44</f>
        <v>..</v>
      </c>
    </row>
    <row r="73" spans="1:14" ht="12">
      <c r="A73" s="36" t="s">
        <v>22</v>
      </c>
      <c r="B73" s="35" t="s">
        <v>77</v>
      </c>
      <c r="C73" s="24">
        <f t="shared" si="0"/>
        <v>41922</v>
      </c>
      <c r="D73" s="24">
        <f t="shared" si="0"/>
        <v>22753</v>
      </c>
      <c r="E73" s="24">
        <f t="shared" si="0"/>
        <v>3214285.4966998952</v>
      </c>
      <c r="F73" s="24">
        <f>C45</f>
        <v>41915</v>
      </c>
      <c r="G73" s="24">
        <f>D45</f>
        <v>19109</v>
      </c>
      <c r="H73" s="24">
        <f>E45</f>
        <v>2807939.4247998954</v>
      </c>
      <c r="I73" s="24">
        <f>C46</f>
        <v>7</v>
      </c>
      <c r="J73" s="24">
        <f>D46</f>
        <v>3644</v>
      </c>
      <c r="K73" s="24">
        <f>E46</f>
        <v>406346.07190000004</v>
      </c>
      <c r="L73" s="24"/>
      <c r="M73" s="24"/>
      <c r="N73" s="138"/>
    </row>
    <row r="74" spans="1:14" ht="12.75" thickBot="1">
      <c r="A74" s="37"/>
      <c r="B74" s="38" t="s">
        <v>78</v>
      </c>
      <c r="C74" s="28">
        <f>SUM(C56:C73)</f>
        <v>895043</v>
      </c>
      <c r="D74" s="28">
        <f>SUM(D56:D73)</f>
        <v>2419396</v>
      </c>
      <c r="E74" s="28">
        <f>SUM(E56:E73)</f>
        <v>659445217.614391</v>
      </c>
      <c r="F74" s="28">
        <f aca="true" t="shared" si="1" ref="F74:N74">SUM(F56:F73)</f>
        <v>892264</v>
      </c>
      <c r="G74" s="28">
        <f t="shared" si="1"/>
        <v>1367196</v>
      </c>
      <c r="H74" s="28">
        <f t="shared" si="1"/>
        <v>256888034.6854908</v>
      </c>
      <c r="I74" s="28">
        <f t="shared" si="1"/>
        <v>2648</v>
      </c>
      <c r="J74" s="28">
        <f t="shared" si="1"/>
        <v>715608</v>
      </c>
      <c r="K74" s="28">
        <f t="shared" si="1"/>
        <v>213837670.93030006</v>
      </c>
      <c r="L74" s="28">
        <f t="shared" si="1"/>
        <v>131</v>
      </c>
      <c r="M74" s="28">
        <f t="shared" si="1"/>
        <v>339453</v>
      </c>
      <c r="N74" s="139">
        <f t="shared" si="1"/>
        <v>189646516.16959998</v>
      </c>
    </row>
    <row r="75" spans="1:14" ht="13.5" thickBot="1" thickTop="1">
      <c r="A75" s="39"/>
      <c r="B75" s="40" t="s">
        <v>61</v>
      </c>
      <c r="C75" s="30">
        <v>100</v>
      </c>
      <c r="D75" s="30">
        <v>100</v>
      </c>
      <c r="E75" s="30">
        <v>100</v>
      </c>
      <c r="F75" s="31">
        <f>F74*100/C74</f>
        <v>99.68951212399851</v>
      </c>
      <c r="G75" s="31">
        <f>G74*100/D74</f>
        <v>56.50980657982406</v>
      </c>
      <c r="H75" s="31">
        <f>H74*100/E74</f>
        <v>38.955174413851836</v>
      </c>
      <c r="I75" s="31">
        <f>I74*100/C74</f>
        <v>0.29585170768331803</v>
      </c>
      <c r="J75" s="31">
        <f>J74*100/D74</f>
        <v>29.577960780293925</v>
      </c>
      <c r="K75" s="31">
        <f>K74*100/E74</f>
        <v>32.42690449767446</v>
      </c>
      <c r="L75" s="31">
        <f>L74*100/C74</f>
        <v>0.014636168318170188</v>
      </c>
      <c r="M75" s="31">
        <f>M74*100/D74</f>
        <v>14.030485294676852</v>
      </c>
      <c r="N75" s="140">
        <f>N74*100/E74</f>
        <v>28.758494428948204</v>
      </c>
    </row>
    <row r="76" spans="1:10" ht="13.5" thickTop="1">
      <c r="A76" s="58" t="s">
        <v>129</v>
      </c>
      <c r="J76" s="4">
        <f>J74/D74</f>
        <v>0.29577960780293927</v>
      </c>
    </row>
    <row r="79" spans="1:14" ht="15.75" thickBot="1">
      <c r="A79" s="45" t="s">
        <v>81</v>
      </c>
      <c r="B79" s="46" t="s">
        <v>108</v>
      </c>
      <c r="C79"/>
      <c r="D79"/>
      <c r="E79"/>
      <c r="F79"/>
      <c r="G79"/>
      <c r="H79"/>
      <c r="I79"/>
      <c r="J79"/>
      <c r="K79"/>
      <c r="L79"/>
      <c r="M79"/>
      <c r="N79"/>
    </row>
    <row r="80" spans="1:14" ht="12.75">
      <c r="A80" s="47" t="s">
        <v>82</v>
      </c>
      <c r="B80" s="47"/>
      <c r="C80" s="47" t="s">
        <v>83</v>
      </c>
      <c r="D80" s="47"/>
      <c r="E80" s="47"/>
      <c r="F80" s="47"/>
      <c r="G80" s="47"/>
      <c r="H80" s="47"/>
      <c r="I80" s="47"/>
      <c r="J80" s="47"/>
      <c r="K80" s="47"/>
      <c r="L80" s="48"/>
      <c r="M80" s="48"/>
      <c r="N80" s="141"/>
    </row>
    <row r="81" spans="1:14" ht="12.75">
      <c r="A81"/>
      <c r="B81" s="49"/>
      <c r="C81" s="193" t="s">
        <v>32</v>
      </c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5"/>
    </row>
    <row r="82" spans="1:14" ht="12.75">
      <c r="A82" s="49"/>
      <c r="B82" s="49"/>
      <c r="C82" s="196" t="s">
        <v>64</v>
      </c>
      <c r="D82" s="196"/>
      <c r="E82" s="196"/>
      <c r="F82" s="197" t="s">
        <v>84</v>
      </c>
      <c r="G82" s="197"/>
      <c r="H82" s="197"/>
      <c r="I82" s="197" t="s">
        <v>33</v>
      </c>
      <c r="J82" s="197"/>
      <c r="K82" s="197"/>
      <c r="L82" s="197" t="s">
        <v>34</v>
      </c>
      <c r="M82" s="197"/>
      <c r="N82" s="199"/>
    </row>
    <row r="83" spans="1:14" ht="12.75">
      <c r="A83" s="50"/>
      <c r="B83" s="50"/>
      <c r="C83" s="50" t="s">
        <v>35</v>
      </c>
      <c r="D83" s="50" t="s">
        <v>36</v>
      </c>
      <c r="E83" s="50" t="s">
        <v>85</v>
      </c>
      <c r="F83" s="50" t="s">
        <v>35</v>
      </c>
      <c r="G83" s="50" t="s">
        <v>36</v>
      </c>
      <c r="H83" s="50" t="s">
        <v>85</v>
      </c>
      <c r="I83" s="50" t="s">
        <v>35</v>
      </c>
      <c r="J83" s="50" t="s">
        <v>36</v>
      </c>
      <c r="K83" s="50" t="s">
        <v>85</v>
      </c>
      <c r="L83" s="50" t="s">
        <v>35</v>
      </c>
      <c r="M83" s="50" t="s">
        <v>36</v>
      </c>
      <c r="N83" s="142" t="s">
        <v>85</v>
      </c>
    </row>
    <row r="84" spans="1:14" ht="12.75">
      <c r="A84" s="41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41"/>
      <c r="M84" s="41"/>
      <c r="N84" s="143"/>
    </row>
    <row r="85" spans="1:14" ht="12.75">
      <c r="A85" s="41" t="s">
        <v>4</v>
      </c>
      <c r="B85" s="41" t="s">
        <v>62</v>
      </c>
      <c r="C85" s="44">
        <f aca="true" t="shared" si="2" ref="C85:N85">C56*100/C$74</f>
        <v>23.304913842128254</v>
      </c>
      <c r="D85" s="44">
        <f t="shared" si="2"/>
        <v>1.4326716254800784</v>
      </c>
      <c r="E85" s="44">
        <f t="shared" si="2"/>
        <v>2.0488873352927164</v>
      </c>
      <c r="F85" s="44">
        <f t="shared" si="2"/>
        <v>23.37525665049806</v>
      </c>
      <c r="G85" s="44">
        <f t="shared" si="2"/>
        <v>2.2386695104432723</v>
      </c>
      <c r="H85" s="44">
        <f t="shared" si="2"/>
        <v>3.9404279676894096</v>
      </c>
      <c r="I85" s="44">
        <f t="shared" si="2"/>
        <v>0.6042296072507553</v>
      </c>
      <c r="J85" s="44">
        <f t="shared" si="2"/>
        <v>0.2295949737845301</v>
      </c>
      <c r="K85" s="44">
        <f t="shared" si="2"/>
        <v>0.1793064482660665</v>
      </c>
      <c r="L85" s="44">
        <f t="shared" si="2"/>
        <v>3.053435114503817</v>
      </c>
      <c r="M85" s="44">
        <f t="shared" si="2"/>
        <v>0.7105549221836307</v>
      </c>
      <c r="N85" s="144">
        <f t="shared" si="2"/>
        <v>1.5847255780919836</v>
      </c>
    </row>
    <row r="86" spans="1:14" ht="12.75">
      <c r="A86" s="41" t="s">
        <v>16</v>
      </c>
      <c r="B86" s="41" t="s">
        <v>65</v>
      </c>
      <c r="C86" s="44">
        <f aca="true" t="shared" si="3" ref="C86:C102">C57*100/C$74</f>
        <v>0.07396292692082951</v>
      </c>
      <c r="D86" s="44">
        <f aca="true" t="shared" si="4" ref="D86:F101">D57*100/D$74</f>
        <v>0</v>
      </c>
      <c r="E86" s="44">
        <f t="shared" si="4"/>
        <v>0</v>
      </c>
      <c r="F86" s="44">
        <f>F57*100/F$74</f>
        <v>0.073408766912035</v>
      </c>
      <c r="G86" s="44">
        <f aca="true" t="shared" si="5" ref="G86:N101">G57*100/G$74</f>
        <v>0.16340012697521059</v>
      </c>
      <c r="H86" s="44">
        <f t="shared" si="5"/>
        <v>0.21160169599394005</v>
      </c>
      <c r="I86" s="44">
        <f aca="true" t="shared" si="6" ref="I86:N86">I57*100/I$74</f>
        <v>0.18882175226586104</v>
      </c>
      <c r="J86" s="44">
        <f t="shared" si="6"/>
        <v>0.0876178019250763</v>
      </c>
      <c r="K86" s="44">
        <f t="shared" si="6"/>
        <v>0.1793064482660665</v>
      </c>
      <c r="L86" s="44">
        <f t="shared" si="6"/>
        <v>1.5267175572519085</v>
      </c>
      <c r="M86" s="44" t="e">
        <f t="shared" si="6"/>
        <v>#VALUE!</v>
      </c>
      <c r="N86" s="144" t="e">
        <f t="shared" si="6"/>
        <v>#VALUE!</v>
      </c>
    </row>
    <row r="87" spans="1:14" ht="12.75">
      <c r="A87" s="41" t="s">
        <v>5</v>
      </c>
      <c r="B87" s="41" t="s">
        <v>40</v>
      </c>
      <c r="C87" s="44">
        <f t="shared" si="3"/>
        <v>5.963959273465074</v>
      </c>
      <c r="D87" s="44">
        <f t="shared" si="4"/>
        <v>26.38819771546287</v>
      </c>
      <c r="E87" s="44">
        <f t="shared" si="4"/>
        <v>28.528056813220584</v>
      </c>
      <c r="F87" s="44">
        <f t="shared" si="4"/>
        <v>5.891754010023939</v>
      </c>
      <c r="G87" s="44">
        <f t="shared" si="5"/>
        <v>17.420252838656637</v>
      </c>
      <c r="H87" s="44">
        <f t="shared" si="5"/>
        <v>15.698063277595375</v>
      </c>
      <c r="I87" s="44">
        <f t="shared" si="5"/>
        <v>29.003021148036254</v>
      </c>
      <c r="J87" s="44">
        <f t="shared" si="5"/>
        <v>34.5827603939587</v>
      </c>
      <c r="K87" s="44">
        <f t="shared" si="5"/>
        <v>32.32670367581386</v>
      </c>
      <c r="L87" s="44">
        <f t="shared" si="5"/>
        <v>32.06106870229008</v>
      </c>
      <c r="M87" s="44">
        <f t="shared" si="5"/>
        <v>45.01035489449202</v>
      </c>
      <c r="N87" s="144">
        <f t="shared" si="5"/>
        <v>41.48443718119366</v>
      </c>
    </row>
    <row r="88" spans="1:14" ht="12.75">
      <c r="A88" s="41" t="s">
        <v>6</v>
      </c>
      <c r="B88" s="41" t="s">
        <v>66</v>
      </c>
      <c r="C88" s="44">
        <f t="shared" si="3"/>
        <v>0.15317699820008648</v>
      </c>
      <c r="D88" s="44">
        <f t="shared" si="4"/>
        <v>0.8220646806062339</v>
      </c>
      <c r="E88" s="44">
        <f t="shared" si="4"/>
        <v>1.6199000058176891</v>
      </c>
      <c r="F88" s="44">
        <f t="shared" si="4"/>
        <v>0.1441277469448504</v>
      </c>
      <c r="G88" s="44">
        <f t="shared" si="5"/>
        <v>0.39270155851831046</v>
      </c>
      <c r="H88" s="44">
        <f t="shared" si="5"/>
        <v>1.0242787969558205</v>
      </c>
      <c r="I88" s="44">
        <f t="shared" si="5"/>
        <v>3.2099697885196377</v>
      </c>
      <c r="J88" s="44">
        <f t="shared" si="5"/>
        <v>2.0290438340543986</v>
      </c>
      <c r="K88" s="44">
        <f t="shared" si="5"/>
        <v>3.7650538430734395</v>
      </c>
      <c r="L88" s="44">
        <f t="shared" si="5"/>
        <v>0</v>
      </c>
      <c r="M88" s="44">
        <f t="shared" si="5"/>
        <v>0</v>
      </c>
      <c r="N88" s="144">
        <f t="shared" si="5"/>
        <v>0</v>
      </c>
    </row>
    <row r="89" spans="1:14" ht="12.75">
      <c r="A89" s="41" t="s">
        <v>7</v>
      </c>
      <c r="B89" s="41" t="s">
        <v>79</v>
      </c>
      <c r="C89" s="44">
        <f t="shared" si="3"/>
        <v>0.11898869663245229</v>
      </c>
      <c r="D89" s="44">
        <f t="shared" si="4"/>
        <v>0.8006543782001789</v>
      </c>
      <c r="E89" s="44">
        <f t="shared" si="4"/>
        <v>2.0847159196836955</v>
      </c>
      <c r="F89" s="44">
        <f t="shared" si="4"/>
        <v>0.11521253799323967</v>
      </c>
      <c r="G89" s="44">
        <f t="shared" si="5"/>
        <v>0.46540510650996636</v>
      </c>
      <c r="H89" s="44">
        <f t="shared" si="5"/>
        <v>0.5646670961050908</v>
      </c>
      <c r="I89" s="44">
        <f t="shared" si="5"/>
        <v>0.9441087613293051</v>
      </c>
      <c r="J89" s="44">
        <f t="shared" si="5"/>
        <v>0.8946238722876212</v>
      </c>
      <c r="K89" s="44">
        <f t="shared" si="5"/>
        <v>0.7792451347092784</v>
      </c>
      <c r="L89" s="44">
        <f t="shared" si="5"/>
        <v>9.16030534351145</v>
      </c>
      <c r="M89" s="44">
        <f t="shared" si="5"/>
        <v>1.9460720629954662</v>
      </c>
      <c r="N89" s="144">
        <f t="shared" si="5"/>
        <v>5.605522208007784</v>
      </c>
    </row>
    <row r="90" spans="1:14" ht="12.75">
      <c r="A90" s="41" t="s">
        <v>8</v>
      </c>
      <c r="B90" s="41" t="s">
        <v>44</v>
      </c>
      <c r="C90" s="44">
        <f t="shared" si="3"/>
        <v>8.302170957149544</v>
      </c>
      <c r="D90" s="44">
        <f t="shared" si="4"/>
        <v>9.459840389915499</v>
      </c>
      <c r="E90" s="44">
        <f t="shared" si="4"/>
        <v>6.317622759599883</v>
      </c>
      <c r="F90" s="44">
        <f t="shared" si="4"/>
        <v>8.314579541480997</v>
      </c>
      <c r="G90" s="44">
        <f t="shared" si="5"/>
        <v>12.046407391478617</v>
      </c>
      <c r="H90" s="44">
        <f t="shared" si="5"/>
        <v>10.132627871192128</v>
      </c>
      <c r="I90" s="44">
        <f t="shared" si="5"/>
        <v>4.305135951661631</v>
      </c>
      <c r="J90" s="44">
        <f t="shared" si="5"/>
        <v>4.023990788252786</v>
      </c>
      <c r="K90" s="44">
        <f t="shared" si="5"/>
        <v>3.327930164895766</v>
      </c>
      <c r="L90" s="44">
        <f t="shared" si="5"/>
        <v>4.580152671755725</v>
      </c>
      <c r="M90" s="44">
        <f t="shared" si="5"/>
        <v>10.421766783619528</v>
      </c>
      <c r="N90" s="144">
        <f t="shared" si="5"/>
        <v>4.4901347897077795</v>
      </c>
    </row>
    <row r="91" spans="1:14" ht="12.75">
      <c r="A91" s="41" t="s">
        <v>9</v>
      </c>
      <c r="B91" s="41" t="s">
        <v>67</v>
      </c>
      <c r="C91" s="44">
        <f t="shared" si="3"/>
        <v>13.808722039052872</v>
      </c>
      <c r="D91" s="44">
        <f t="shared" si="4"/>
        <v>18.9184821335573</v>
      </c>
      <c r="E91" s="44">
        <f t="shared" si="4"/>
        <v>31.78857249723419</v>
      </c>
      <c r="F91" s="44">
        <f t="shared" si="4"/>
        <v>13.74447472945227</v>
      </c>
      <c r="G91" s="44">
        <f t="shared" si="5"/>
        <v>19.581903399366293</v>
      </c>
      <c r="H91" s="44">
        <f t="shared" si="5"/>
        <v>31.525909470266424</v>
      </c>
      <c r="I91" s="44">
        <f t="shared" si="5"/>
        <v>34.62990936555891</v>
      </c>
      <c r="J91" s="44">
        <f t="shared" si="5"/>
        <v>17.594548970944988</v>
      </c>
      <c r="K91" s="44">
        <f t="shared" si="5"/>
        <v>33.60950711230194</v>
      </c>
      <c r="L91" s="44">
        <f t="shared" si="5"/>
        <v>30.53435114503817</v>
      </c>
      <c r="M91" s="44">
        <f t="shared" si="5"/>
        <v>18.878018459109214</v>
      </c>
      <c r="N91" s="144">
        <f t="shared" si="5"/>
        <v>29.9357698483261</v>
      </c>
    </row>
    <row r="92" spans="1:14" ht="12.75">
      <c r="A92" s="41" t="s">
        <v>10</v>
      </c>
      <c r="B92" s="41" t="s">
        <v>68</v>
      </c>
      <c r="C92" s="44">
        <f t="shared" si="3"/>
        <v>3.2344814718399006</v>
      </c>
      <c r="D92" s="44">
        <f t="shared" si="4"/>
        <v>8.56639425707904</v>
      </c>
      <c r="E92" s="44">
        <f t="shared" si="4"/>
        <v>6.037565890785141</v>
      </c>
      <c r="F92" s="44">
        <f t="shared" si="4"/>
        <v>3.223261276931491</v>
      </c>
      <c r="G92" s="44">
        <f t="shared" si="5"/>
        <v>7.461768466262336</v>
      </c>
      <c r="H92" s="44">
        <f t="shared" si="5"/>
        <v>5.946665622360781</v>
      </c>
      <c r="I92" s="44">
        <f t="shared" si="5"/>
        <v>6.759818731117825</v>
      </c>
      <c r="J92" s="44">
        <f t="shared" si="5"/>
        <v>7.278565918771171</v>
      </c>
      <c r="K92" s="44">
        <f t="shared" si="5"/>
        <v>6.755745476300456</v>
      </c>
      <c r="L92" s="44">
        <f t="shared" si="5"/>
        <v>8.396946564885496</v>
      </c>
      <c r="M92" s="44">
        <f t="shared" si="5"/>
        <v>15.658132348219047</v>
      </c>
      <c r="N92" s="144">
        <f t="shared" si="5"/>
        <v>5.321393982779476</v>
      </c>
    </row>
    <row r="93" spans="1:14" ht="12.75">
      <c r="A93" s="41" t="s">
        <v>11</v>
      </c>
      <c r="B93" s="41" t="s">
        <v>69</v>
      </c>
      <c r="C93" s="44">
        <f t="shared" si="3"/>
        <v>2.9391883965351386</v>
      </c>
      <c r="D93" s="44">
        <f t="shared" si="4"/>
        <v>3.677322769815276</v>
      </c>
      <c r="E93" s="44">
        <f t="shared" si="4"/>
        <v>1.3488059067706795</v>
      </c>
      <c r="F93" s="44">
        <f t="shared" si="4"/>
        <v>2.9466615261850753</v>
      </c>
      <c r="G93" s="44">
        <f t="shared" si="5"/>
        <v>5.6082668468895465</v>
      </c>
      <c r="H93" s="44">
        <f t="shared" si="5"/>
        <v>2.9718057993811464</v>
      </c>
      <c r="I93" s="44">
        <f t="shared" si="5"/>
        <v>0.5664652567975831</v>
      </c>
      <c r="J93" s="44">
        <f t="shared" si="5"/>
        <v>1.7178399347128595</v>
      </c>
      <c r="K93" s="44">
        <f t="shared" si="5"/>
        <v>0.5894296027994207</v>
      </c>
      <c r="L93" s="44">
        <f t="shared" si="5"/>
        <v>0</v>
      </c>
      <c r="M93" s="44">
        <f t="shared" si="5"/>
        <v>0</v>
      </c>
      <c r="N93" s="144">
        <f t="shared" si="5"/>
        <v>0</v>
      </c>
    </row>
    <row r="94" spans="1:14" ht="12.75">
      <c r="A94" s="41" t="s">
        <v>17</v>
      </c>
      <c r="B94" s="41" t="s">
        <v>70</v>
      </c>
      <c r="C94" s="44">
        <f t="shared" si="3"/>
        <v>5.0543940347000085</v>
      </c>
      <c r="D94" s="44">
        <f t="shared" si="4"/>
        <v>6.184725443871115</v>
      </c>
      <c r="E94" s="44">
        <f t="shared" si="4"/>
        <v>5.155105831122713</v>
      </c>
      <c r="F94" s="44">
        <f t="shared" si="4"/>
        <v>5.052316354800821</v>
      </c>
      <c r="G94" s="44">
        <f t="shared" si="5"/>
        <v>5.593345796798704</v>
      </c>
      <c r="H94" s="44">
        <f t="shared" si="5"/>
        <v>4.605138655984083</v>
      </c>
      <c r="I94" s="44">
        <f t="shared" si="5"/>
        <v>5.777945619335347</v>
      </c>
      <c r="J94" s="44">
        <f t="shared" si="5"/>
        <v>7.477697286782708</v>
      </c>
      <c r="K94" s="44">
        <f t="shared" si="5"/>
        <v>6.073291119333729</v>
      </c>
      <c r="L94" s="44">
        <f t="shared" si="5"/>
        <v>4.580152671755725</v>
      </c>
      <c r="M94" s="44">
        <f t="shared" si="5"/>
        <v>5.788724801371618</v>
      </c>
      <c r="N94" s="144">
        <f t="shared" si="5"/>
        <v>4.839563934721638</v>
      </c>
    </row>
    <row r="95" spans="1:14" ht="12.75">
      <c r="A95" s="41" t="s">
        <v>12</v>
      </c>
      <c r="B95" s="41" t="s">
        <v>71</v>
      </c>
      <c r="C95" s="44">
        <f t="shared" si="3"/>
        <v>0</v>
      </c>
      <c r="D95" s="44">
        <f t="shared" si="4"/>
        <v>0</v>
      </c>
      <c r="E95" s="44">
        <f t="shared" si="4"/>
        <v>0</v>
      </c>
      <c r="F95" s="44">
        <f t="shared" si="4"/>
        <v>0</v>
      </c>
      <c r="G95" s="44">
        <f t="shared" si="5"/>
        <v>0</v>
      </c>
      <c r="H95" s="44">
        <f t="shared" si="5"/>
        <v>0</v>
      </c>
      <c r="I95" s="44">
        <f t="shared" si="5"/>
        <v>0</v>
      </c>
      <c r="J95" s="44">
        <f t="shared" si="5"/>
        <v>0</v>
      </c>
      <c r="K95" s="44">
        <f t="shared" si="5"/>
        <v>0</v>
      </c>
      <c r="L95" s="44">
        <f t="shared" si="5"/>
        <v>0</v>
      </c>
      <c r="M95" s="44">
        <f t="shared" si="5"/>
        <v>0</v>
      </c>
      <c r="N95" s="144">
        <f t="shared" si="5"/>
        <v>0</v>
      </c>
    </row>
    <row r="96" spans="1:14" ht="12.75">
      <c r="A96" s="41" t="s">
        <v>18</v>
      </c>
      <c r="B96" s="41" t="s">
        <v>72</v>
      </c>
      <c r="C96" s="44">
        <f t="shared" si="3"/>
        <v>4.956521641976978</v>
      </c>
      <c r="D96" s="44">
        <f t="shared" si="4"/>
        <v>2.133507701922298</v>
      </c>
      <c r="E96" s="44">
        <f t="shared" si="4"/>
        <v>3.7151660753307594</v>
      </c>
      <c r="F96" s="44">
        <f t="shared" si="4"/>
        <v>4.959854930827648</v>
      </c>
      <c r="G96" s="44">
        <f t="shared" si="5"/>
        <v>2.708463161097604</v>
      </c>
      <c r="H96" s="44">
        <f t="shared" si="5"/>
        <v>6.469516503152114</v>
      </c>
      <c r="I96" s="44">
        <f t="shared" si="5"/>
        <v>4.078549848942598</v>
      </c>
      <c r="J96" s="44">
        <f t="shared" si="5"/>
        <v>2.038546243194598</v>
      </c>
      <c r="K96" s="44">
        <f t="shared" si="5"/>
        <v>3.685071567286426</v>
      </c>
      <c r="L96" s="44">
        <f t="shared" si="5"/>
        <v>0</v>
      </c>
      <c r="M96" s="44">
        <f t="shared" si="5"/>
        <v>0</v>
      </c>
      <c r="N96" s="144">
        <f t="shared" si="5"/>
        <v>0</v>
      </c>
    </row>
    <row r="97" spans="1:14" ht="12.75">
      <c r="A97" s="41" t="s">
        <v>13</v>
      </c>
      <c r="B97" s="41" t="s">
        <v>73</v>
      </c>
      <c r="C97" s="44">
        <f t="shared" si="3"/>
        <v>15.371105075398612</v>
      </c>
      <c r="D97" s="44">
        <f t="shared" si="4"/>
        <v>7.503773669130642</v>
      </c>
      <c r="E97" s="44">
        <f t="shared" si="4"/>
        <v>4.482615314239385</v>
      </c>
      <c r="F97" s="44">
        <f t="shared" si="4"/>
        <v>15.405193978463773</v>
      </c>
      <c r="G97" s="44">
        <f t="shared" si="5"/>
        <v>10.558398356929072</v>
      </c>
      <c r="H97" s="44">
        <f t="shared" si="5"/>
        <v>8.34564830532094</v>
      </c>
      <c r="I97" s="44">
        <f t="shared" si="5"/>
        <v>4.645015105740181</v>
      </c>
      <c r="J97" s="44">
        <f t="shared" si="5"/>
        <v>5.197258834445674</v>
      </c>
      <c r="K97" s="44">
        <f t="shared" si="5"/>
        <v>3.7979371759745537</v>
      </c>
      <c r="L97" s="44">
        <f t="shared" si="5"/>
        <v>0</v>
      </c>
      <c r="M97" s="44">
        <f t="shared" si="5"/>
        <v>0</v>
      </c>
      <c r="N97" s="144">
        <f t="shared" si="5"/>
        <v>0</v>
      </c>
    </row>
    <row r="98" spans="1:14" ht="12.75">
      <c r="A98" s="41" t="s">
        <v>14</v>
      </c>
      <c r="B98" s="41" t="s">
        <v>74</v>
      </c>
      <c r="C98" s="44">
        <f t="shared" si="3"/>
        <v>3.129123405244217</v>
      </c>
      <c r="D98" s="44">
        <f t="shared" si="4"/>
        <v>6.591273193805396</v>
      </c>
      <c r="E98" s="44">
        <f t="shared" si="4"/>
        <v>4.3303708402352195</v>
      </c>
      <c r="F98" s="44">
        <f t="shared" si="4"/>
        <v>3.1286704383456017</v>
      </c>
      <c r="G98" s="44">
        <f t="shared" si="5"/>
        <v>6.12743161916799</v>
      </c>
      <c r="H98" s="44">
        <f t="shared" si="5"/>
        <v>3.4824160317750064</v>
      </c>
      <c r="I98" s="44">
        <f t="shared" si="5"/>
        <v>3.2477341389728096</v>
      </c>
      <c r="J98" s="44">
        <f t="shared" si="5"/>
        <v>9.825211568344681</v>
      </c>
      <c r="K98" s="44">
        <f t="shared" si="5"/>
        <v>3.1946068767399924</v>
      </c>
      <c r="L98" s="44">
        <f t="shared" si="5"/>
        <v>3.816793893129771</v>
      </c>
      <c r="M98" s="44">
        <f t="shared" si="5"/>
        <v>1.5863757280094741</v>
      </c>
      <c r="N98" s="144">
        <f t="shared" si="5"/>
        <v>6.738452477171573</v>
      </c>
    </row>
    <row r="99" spans="1:14" ht="12.75">
      <c r="A99" s="41" t="s">
        <v>19</v>
      </c>
      <c r="B99" s="41" t="s">
        <v>56</v>
      </c>
      <c r="C99" s="44">
        <f t="shared" si="3"/>
        <v>1.8756640742400086</v>
      </c>
      <c r="D99" s="44">
        <f t="shared" si="4"/>
        <v>1.687983281777766</v>
      </c>
      <c r="E99" s="44">
        <f t="shared" si="4"/>
        <v>0.5168639762724322</v>
      </c>
      <c r="F99" s="44">
        <f t="shared" si="4"/>
        <v>1.880497251934405</v>
      </c>
      <c r="G99" s="44">
        <f t="shared" si="5"/>
        <v>2.6525092232569434</v>
      </c>
      <c r="H99" s="44">
        <f t="shared" si="5"/>
        <v>1.1363622005883218</v>
      </c>
      <c r="I99" s="44">
        <f t="shared" si="5"/>
        <v>0.33987915407854985</v>
      </c>
      <c r="J99" s="44">
        <f t="shared" si="5"/>
        <v>0.6391767559893126</v>
      </c>
      <c r="K99" s="44">
        <f t="shared" si="5"/>
        <v>0.22879796949316386</v>
      </c>
      <c r="L99" s="44">
        <f t="shared" si="5"/>
        <v>0</v>
      </c>
      <c r="M99" s="44">
        <f t="shared" si="5"/>
        <v>0</v>
      </c>
      <c r="N99" s="144">
        <f t="shared" si="5"/>
        <v>0</v>
      </c>
    </row>
    <row r="100" spans="1:14" ht="12.75">
      <c r="A100" s="41" t="s">
        <v>20</v>
      </c>
      <c r="B100" s="41" t="s">
        <v>75</v>
      </c>
      <c r="C100" s="44">
        <f t="shared" si="3"/>
        <v>2.870700066924159</v>
      </c>
      <c r="D100" s="44">
        <f t="shared" si="4"/>
        <v>3.9888054704562625</v>
      </c>
      <c r="E100" s="44">
        <f t="shared" si="4"/>
        <v>1.0619196009235767</v>
      </c>
      <c r="F100" s="44">
        <f t="shared" si="4"/>
        <v>2.8761666950588616</v>
      </c>
      <c r="G100" s="44">
        <f t="shared" si="5"/>
        <v>4.215050365858297</v>
      </c>
      <c r="H100" s="44">
        <f t="shared" si="5"/>
        <v>1.802807200331595</v>
      </c>
      <c r="I100" s="44">
        <f t="shared" si="5"/>
        <v>1.1329305135951662</v>
      </c>
      <c r="J100" s="44">
        <f t="shared" si="5"/>
        <v>5.432722943287386</v>
      </c>
      <c r="K100" s="44">
        <f t="shared" si="5"/>
        <v>1.1090571772421762</v>
      </c>
      <c r="L100" s="44">
        <f t="shared" si="5"/>
        <v>0.7633587786259542</v>
      </c>
      <c r="M100" s="44" t="e">
        <f t="shared" si="5"/>
        <v>#VALUE!</v>
      </c>
      <c r="N100" s="144" t="e">
        <f t="shared" si="5"/>
        <v>#VALUE!</v>
      </c>
    </row>
    <row r="101" spans="1:14" ht="12.75">
      <c r="A101" s="41" t="s">
        <v>21</v>
      </c>
      <c r="B101" s="41" t="s">
        <v>76</v>
      </c>
      <c r="C101" s="44">
        <f t="shared" si="3"/>
        <v>4.15912978482598</v>
      </c>
      <c r="D101" s="44">
        <f t="shared" si="4"/>
        <v>0.903861955628595</v>
      </c>
      <c r="E101" s="44">
        <f t="shared" si="4"/>
        <v>0.47640856198272363</v>
      </c>
      <c r="F101" s="44">
        <f t="shared" si="4"/>
        <v>4.170962854043198</v>
      </c>
      <c r="G101" s="44">
        <f t="shared" si="5"/>
        <v>1.368348064213178</v>
      </c>
      <c r="H101" s="44">
        <f t="shared" si="5"/>
        <v>1.0490038662173489</v>
      </c>
      <c r="I101" s="44">
        <f t="shared" si="5"/>
        <v>0.3021148036253776</v>
      </c>
      <c r="J101" s="44">
        <f t="shared" si="5"/>
        <v>0.4415825423975137</v>
      </c>
      <c r="K101" s="44">
        <f t="shared" si="5"/>
        <v>0.2089847222221487</v>
      </c>
      <c r="L101" s="44">
        <f t="shared" si="5"/>
        <v>1.5267175572519085</v>
      </c>
      <c r="M101" s="44" t="e">
        <f t="shared" si="5"/>
        <v>#VALUE!</v>
      </c>
      <c r="N101" s="144" t="e">
        <f t="shared" si="5"/>
        <v>#VALUE!</v>
      </c>
    </row>
    <row r="102" spans="1:14" ht="12.75">
      <c r="A102" s="41" t="s">
        <v>22</v>
      </c>
      <c r="B102" s="41" t="s">
        <v>77</v>
      </c>
      <c r="C102" s="44">
        <f t="shared" si="3"/>
        <v>4.683797314765883</v>
      </c>
      <c r="D102" s="44">
        <f aca="true" t="shared" si="7" ref="D102:N102">D73*100/D$74</f>
        <v>0.9404413332914496</v>
      </c>
      <c r="E102" s="44">
        <f t="shared" si="7"/>
        <v>0.48742267148860285</v>
      </c>
      <c r="F102" s="44">
        <f t="shared" si="7"/>
        <v>4.697600710103736</v>
      </c>
      <c r="G102" s="44">
        <f t="shared" si="7"/>
        <v>1.397678167578021</v>
      </c>
      <c r="H102" s="44">
        <f t="shared" si="7"/>
        <v>1.0930596390904965</v>
      </c>
      <c r="I102" s="44">
        <f t="shared" si="7"/>
        <v>0.26435045317220546</v>
      </c>
      <c r="J102" s="44">
        <f t="shared" si="7"/>
        <v>0.5092173368659937</v>
      </c>
      <c r="K102" s="44">
        <f t="shared" si="7"/>
        <v>0.19002548528151886</v>
      </c>
      <c r="L102" s="44">
        <f t="shared" si="7"/>
        <v>0</v>
      </c>
      <c r="M102" s="44">
        <f t="shared" si="7"/>
        <v>0</v>
      </c>
      <c r="N102" s="144">
        <f t="shared" si="7"/>
        <v>0</v>
      </c>
    </row>
    <row r="103" spans="1:14" ht="13.5" thickBot="1">
      <c r="A103" s="51"/>
      <c r="B103" s="51" t="s">
        <v>78</v>
      </c>
      <c r="C103" s="52">
        <f aca="true" t="shared" si="8" ref="C103:N103">C74*100/C$74</f>
        <v>100</v>
      </c>
      <c r="D103" s="52">
        <f t="shared" si="8"/>
        <v>100</v>
      </c>
      <c r="E103" s="52">
        <f t="shared" si="8"/>
        <v>100</v>
      </c>
      <c r="F103" s="52">
        <f t="shared" si="8"/>
        <v>100</v>
      </c>
      <c r="G103" s="52">
        <f t="shared" si="8"/>
        <v>100</v>
      </c>
      <c r="H103" s="52">
        <f t="shared" si="8"/>
        <v>100</v>
      </c>
      <c r="I103" s="52">
        <f t="shared" si="8"/>
        <v>100</v>
      </c>
      <c r="J103" s="52">
        <f t="shared" si="8"/>
        <v>100</v>
      </c>
      <c r="K103" s="52">
        <f t="shared" si="8"/>
        <v>100</v>
      </c>
      <c r="L103" s="52">
        <f t="shared" si="8"/>
        <v>100</v>
      </c>
      <c r="M103" s="52">
        <f t="shared" si="8"/>
        <v>100</v>
      </c>
      <c r="N103" s="145">
        <f t="shared" si="8"/>
        <v>100</v>
      </c>
    </row>
    <row r="104" spans="1:14" ht="13.5" thickTop="1">
      <c r="A104" s="41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5.75" thickBot="1">
      <c r="A107" s="45" t="s">
        <v>81</v>
      </c>
      <c r="B107" s="46" t="s">
        <v>107</v>
      </c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2.75">
      <c r="A108" s="47" t="s">
        <v>82</v>
      </c>
      <c r="B108" s="47"/>
      <c r="C108" s="47" t="s">
        <v>91</v>
      </c>
      <c r="D108" s="47"/>
      <c r="E108" s="47"/>
      <c r="F108" s="47"/>
      <c r="G108" s="47"/>
      <c r="H108" s="47"/>
      <c r="I108" s="47"/>
      <c r="J108" s="47"/>
      <c r="K108" s="47"/>
      <c r="L108" s="48"/>
      <c r="M108" s="48"/>
      <c r="N108" s="141"/>
    </row>
    <row r="109" spans="1:14" ht="12.75">
      <c r="A109"/>
      <c r="B109" s="49"/>
      <c r="C109" s="193" t="s">
        <v>32</v>
      </c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5"/>
    </row>
    <row r="110" spans="1:14" ht="12.75">
      <c r="A110" s="49"/>
      <c r="B110" s="49"/>
      <c r="C110" s="196" t="s">
        <v>64</v>
      </c>
      <c r="D110" s="196"/>
      <c r="E110" s="196"/>
      <c r="F110" s="197" t="s">
        <v>84</v>
      </c>
      <c r="G110" s="197"/>
      <c r="H110" s="197"/>
      <c r="I110" s="197" t="s">
        <v>33</v>
      </c>
      <c r="J110" s="197"/>
      <c r="K110" s="197"/>
      <c r="L110" s="197" t="s">
        <v>34</v>
      </c>
      <c r="M110" s="197"/>
      <c r="N110" s="199"/>
    </row>
    <row r="111" spans="1:14" ht="12.75">
      <c r="A111" s="50"/>
      <c r="B111" s="50"/>
      <c r="C111" s="50" t="s">
        <v>35</v>
      </c>
      <c r="D111" s="50" t="s">
        <v>36</v>
      </c>
      <c r="E111" s="50" t="s">
        <v>85</v>
      </c>
      <c r="F111" s="50" t="s">
        <v>35</v>
      </c>
      <c r="G111" s="50" t="s">
        <v>36</v>
      </c>
      <c r="H111" s="50" t="s">
        <v>85</v>
      </c>
      <c r="I111" s="50" t="s">
        <v>35</v>
      </c>
      <c r="J111" s="50" t="s">
        <v>36</v>
      </c>
      <c r="K111" s="50" t="s">
        <v>85</v>
      </c>
      <c r="L111" s="50" t="s">
        <v>35</v>
      </c>
      <c r="M111" s="50" t="s">
        <v>36</v>
      </c>
      <c r="N111" s="142" t="s">
        <v>85</v>
      </c>
    </row>
    <row r="112" spans="1:14" ht="12.75">
      <c r="A112" s="41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41"/>
      <c r="M112" s="41"/>
      <c r="N112" s="143"/>
    </row>
    <row r="113" spans="1:14" ht="12.75">
      <c r="A113" s="41" t="s">
        <v>4</v>
      </c>
      <c r="B113" s="41" t="s">
        <v>62</v>
      </c>
      <c r="C113" s="42"/>
      <c r="D113" s="42"/>
      <c r="E113" s="42"/>
      <c r="F113" s="44">
        <f>F85/$C85</f>
        <v>1.0030183680937985</v>
      </c>
      <c r="G113" s="44">
        <f>G85/D85</f>
        <v>1.562583826348281</v>
      </c>
      <c r="H113" s="44">
        <f>H85/E85</f>
        <v>1.9232038286411959</v>
      </c>
      <c r="I113" s="44">
        <f>I85/$C85</f>
        <v>0.02592713327944128</v>
      </c>
      <c r="J113" s="44">
        <f>J85/G85</f>
        <v>0.1025586727801857</v>
      </c>
      <c r="K113" s="44">
        <f>K85/H85</f>
        <v>0.045504308094536323</v>
      </c>
      <c r="L113" s="44">
        <f>L85/$C85</f>
        <v>0.1310210857327491</v>
      </c>
      <c r="M113" s="44">
        <f>M85/J85</f>
        <v>3.094819152489249</v>
      </c>
      <c r="N113" s="144">
        <f>N85/K85</f>
        <v>8.838084705913449</v>
      </c>
    </row>
    <row r="114" spans="1:14" ht="12.75">
      <c r="A114" s="41" t="s">
        <v>16</v>
      </c>
      <c r="B114" s="41" t="s">
        <v>65</v>
      </c>
      <c r="C114" s="42"/>
      <c r="D114" s="42"/>
      <c r="E114" s="42"/>
      <c r="F114" s="44">
        <f aca="true" t="shared" si="9" ref="F114:F131">F86/$C86</f>
        <v>0.9925075976321531</v>
      </c>
      <c r="G114" s="44"/>
      <c r="H114" s="44"/>
      <c r="I114" s="44">
        <f aca="true" t="shared" si="10" ref="I114:I131">I86/$C86</f>
        <v>2.5529242841887165</v>
      </c>
      <c r="J114" s="44">
        <f aca="true" t="shared" si="11" ref="J114:K129">J86/G86</f>
        <v>0.5362162413641747</v>
      </c>
      <c r="K114" s="44">
        <f t="shared" si="11"/>
        <v>0.8473771792037129</v>
      </c>
      <c r="L114" s="44">
        <f aca="true" t="shared" si="12" ref="L114:L131">L86/$C86</f>
        <v>20.641659555822052</v>
      </c>
      <c r="M114" s="44"/>
      <c r="N114" s="144"/>
    </row>
    <row r="115" spans="1:14" ht="12.75">
      <c r="A115" s="41" t="s">
        <v>5</v>
      </c>
      <c r="B115" s="41" t="s">
        <v>40</v>
      </c>
      <c r="C115" s="42"/>
      <c r="D115" s="42"/>
      <c r="E115" s="42"/>
      <c r="F115" s="44">
        <f t="shared" si="9"/>
        <v>0.9878930656414118</v>
      </c>
      <c r="G115" s="44">
        <f aca="true" t="shared" si="13" ref="G115:H130">G87/D87</f>
        <v>0.6601531876672568</v>
      </c>
      <c r="H115" s="44">
        <f t="shared" si="13"/>
        <v>0.5502675271706735</v>
      </c>
      <c r="I115" s="44">
        <f t="shared" si="10"/>
        <v>4.863048156126229</v>
      </c>
      <c r="J115" s="44">
        <f t="shared" si="11"/>
        <v>1.9852042742581428</v>
      </c>
      <c r="K115" s="44">
        <f t="shared" si="11"/>
        <v>2.0592797407022334</v>
      </c>
      <c r="L115" s="44">
        <f t="shared" si="12"/>
        <v>5.375802756557478</v>
      </c>
      <c r="M115" s="44">
        <f aca="true" t="shared" si="14" ref="M115:N130">M87/J87</f>
        <v>1.3015258001890133</v>
      </c>
      <c r="N115" s="144">
        <f t="shared" si="14"/>
        <v>1.2832869567283292</v>
      </c>
    </row>
    <row r="116" spans="1:14" ht="12.75">
      <c r="A116" s="41" t="s">
        <v>6</v>
      </c>
      <c r="B116" s="41" t="s">
        <v>66</v>
      </c>
      <c r="C116" s="42"/>
      <c r="D116" s="42"/>
      <c r="E116" s="42"/>
      <c r="F116" s="44">
        <f t="shared" si="9"/>
        <v>0.9409229103483568</v>
      </c>
      <c r="G116" s="44">
        <f t="shared" si="13"/>
        <v>0.47770153344711463</v>
      </c>
      <c r="H116" s="44">
        <f t="shared" si="13"/>
        <v>0.6323098915224632</v>
      </c>
      <c r="I116" s="44">
        <f t="shared" si="10"/>
        <v>20.95595178282992</v>
      </c>
      <c r="J116" s="44">
        <f t="shared" si="11"/>
        <v>5.16688510661918</v>
      </c>
      <c r="K116" s="44">
        <f t="shared" si="11"/>
        <v>3.675809607953678</v>
      </c>
      <c r="L116" s="44">
        <f t="shared" si="12"/>
        <v>0</v>
      </c>
      <c r="M116" s="44">
        <f t="shared" si="14"/>
        <v>0</v>
      </c>
      <c r="N116" s="144">
        <f t="shared" si="14"/>
        <v>0</v>
      </c>
    </row>
    <row r="117" spans="1:14" ht="12.75">
      <c r="A117" s="41" t="s">
        <v>7</v>
      </c>
      <c r="B117" s="41" t="s">
        <v>79</v>
      </c>
      <c r="C117" s="42"/>
      <c r="D117" s="42"/>
      <c r="E117" s="42"/>
      <c r="F117" s="44">
        <f t="shared" si="9"/>
        <v>0.9682645600289504</v>
      </c>
      <c r="G117" s="44">
        <f t="shared" si="13"/>
        <v>0.5812809111918779</v>
      </c>
      <c r="H117" s="44">
        <f t="shared" si="13"/>
        <v>0.27086045190788643</v>
      </c>
      <c r="I117" s="44">
        <f t="shared" si="10"/>
        <v>7.934440733018453</v>
      </c>
      <c r="J117" s="44">
        <f t="shared" si="11"/>
        <v>1.922247650001802</v>
      </c>
      <c r="K117" s="44">
        <f t="shared" si="11"/>
        <v>1.3800080438266802</v>
      </c>
      <c r="L117" s="44">
        <f t="shared" si="12"/>
        <v>76.98466831523491</v>
      </c>
      <c r="M117" s="44">
        <f t="shared" si="14"/>
        <v>2.1752963712215863</v>
      </c>
      <c r="N117" s="144">
        <f t="shared" si="14"/>
        <v>7.193528657832555</v>
      </c>
    </row>
    <row r="118" spans="1:14" ht="12.75">
      <c r="A118" s="41" t="s">
        <v>8</v>
      </c>
      <c r="B118" s="41" t="s">
        <v>44</v>
      </c>
      <c r="C118" s="42"/>
      <c r="D118" s="42"/>
      <c r="E118" s="42"/>
      <c r="F118" s="44">
        <f t="shared" si="9"/>
        <v>1.0014946192261636</v>
      </c>
      <c r="G118" s="44">
        <f t="shared" si="13"/>
        <v>1.2734260722115864</v>
      </c>
      <c r="H118" s="44">
        <f t="shared" si="13"/>
        <v>1.603867191309451</v>
      </c>
      <c r="I118" s="44">
        <f t="shared" si="10"/>
        <v>0.5185554445797332</v>
      </c>
      <c r="J118" s="44">
        <f t="shared" si="11"/>
        <v>0.3340407357549003</v>
      </c>
      <c r="K118" s="44">
        <f t="shared" si="11"/>
        <v>0.3284370261299478</v>
      </c>
      <c r="L118" s="44">
        <f t="shared" si="12"/>
        <v>0.5516813247276551</v>
      </c>
      <c r="M118" s="44">
        <f t="shared" si="14"/>
        <v>2.589908211033617</v>
      </c>
      <c r="N118" s="144">
        <f t="shared" si="14"/>
        <v>1.3492274678932197</v>
      </c>
    </row>
    <row r="119" spans="1:14" ht="12.75">
      <c r="A119" s="41" t="s">
        <v>9</v>
      </c>
      <c r="B119" s="41" t="s">
        <v>67</v>
      </c>
      <c r="C119" s="42"/>
      <c r="D119" s="42"/>
      <c r="E119" s="42"/>
      <c r="F119" s="44">
        <f t="shared" si="9"/>
        <v>0.9953473384851326</v>
      </c>
      <c r="G119" s="44">
        <f t="shared" si="13"/>
        <v>1.0350673622294584</v>
      </c>
      <c r="H119" s="44">
        <f t="shared" si="13"/>
        <v>0.9917371870979542</v>
      </c>
      <c r="I119" s="44">
        <f t="shared" si="10"/>
        <v>2.5078286946193136</v>
      </c>
      <c r="J119" s="44">
        <f t="shared" si="11"/>
        <v>0.8985106612013202</v>
      </c>
      <c r="K119" s="44">
        <f t="shared" si="11"/>
        <v>1.0660915950418706</v>
      </c>
      <c r="L119" s="44">
        <f t="shared" si="12"/>
        <v>2.2112365690817026</v>
      </c>
      <c r="M119" s="44">
        <f t="shared" si="14"/>
        <v>1.0729469957021178</v>
      </c>
      <c r="N119" s="144">
        <f t="shared" si="14"/>
        <v>0.8906935096756846</v>
      </c>
    </row>
    <row r="120" spans="1:14" ht="12.75">
      <c r="A120" s="41" t="s">
        <v>10</v>
      </c>
      <c r="B120" s="41" t="s">
        <v>68</v>
      </c>
      <c r="C120" s="42"/>
      <c r="D120" s="42"/>
      <c r="E120" s="42"/>
      <c r="F120" s="44">
        <f t="shared" si="9"/>
        <v>0.9965310684243842</v>
      </c>
      <c r="G120" s="44">
        <f t="shared" si="13"/>
        <v>0.8710512547442151</v>
      </c>
      <c r="H120" s="44">
        <f t="shared" si="13"/>
        <v>0.9849442192319431</v>
      </c>
      <c r="I120" s="44">
        <f t="shared" si="10"/>
        <v>2.0899234668586844</v>
      </c>
      <c r="J120" s="44">
        <f t="shared" si="11"/>
        <v>0.9754478380936774</v>
      </c>
      <c r="K120" s="44">
        <f t="shared" si="11"/>
        <v>1.1360560531430177</v>
      </c>
      <c r="L120" s="44">
        <f t="shared" si="12"/>
        <v>2.596071932391989</v>
      </c>
      <c r="M120" s="44">
        <f t="shared" si="14"/>
        <v>2.1512661316753707</v>
      </c>
      <c r="N120" s="144">
        <f t="shared" si="14"/>
        <v>0.7876842017579307</v>
      </c>
    </row>
    <row r="121" spans="1:14" ht="12.75">
      <c r="A121" s="41" t="s">
        <v>11</v>
      </c>
      <c r="B121" s="41" t="s">
        <v>69</v>
      </c>
      <c r="C121" s="42"/>
      <c r="D121" s="42"/>
      <c r="E121" s="42"/>
      <c r="F121" s="44">
        <f t="shared" si="9"/>
        <v>1.002542582727513</v>
      </c>
      <c r="G121" s="44">
        <f t="shared" si="13"/>
        <v>1.5250950753967316</v>
      </c>
      <c r="H121" s="44">
        <f t="shared" si="13"/>
        <v>2.20328646580164</v>
      </c>
      <c r="I121" s="44">
        <f t="shared" si="10"/>
        <v>0.19272846118518994</v>
      </c>
      <c r="J121" s="44">
        <f t="shared" si="11"/>
        <v>0.30630495688086007</v>
      </c>
      <c r="K121" s="44">
        <f t="shared" si="11"/>
        <v>0.19834055203814613</v>
      </c>
      <c r="L121" s="44">
        <f t="shared" si="12"/>
        <v>0</v>
      </c>
      <c r="M121" s="44">
        <f t="shared" si="14"/>
        <v>0</v>
      </c>
      <c r="N121" s="144">
        <f t="shared" si="14"/>
        <v>0</v>
      </c>
    </row>
    <row r="122" spans="1:14" ht="12.75">
      <c r="A122" s="41" t="s">
        <v>17</v>
      </c>
      <c r="B122" s="41" t="s">
        <v>70</v>
      </c>
      <c r="C122" s="42"/>
      <c r="D122" s="42"/>
      <c r="E122" s="42"/>
      <c r="F122" s="44">
        <f t="shared" si="9"/>
        <v>0.9995889359070694</v>
      </c>
      <c r="G122" s="44">
        <f t="shared" si="13"/>
        <v>0.9043806143959953</v>
      </c>
      <c r="H122" s="44">
        <f t="shared" si="13"/>
        <v>0.893316026255303</v>
      </c>
      <c r="I122" s="44">
        <f t="shared" si="10"/>
        <v>1.1431529832593046</v>
      </c>
      <c r="J122" s="44">
        <f t="shared" si="11"/>
        <v>1.3368916491918834</v>
      </c>
      <c r="K122" s="44">
        <f t="shared" si="11"/>
        <v>1.3188074394767408</v>
      </c>
      <c r="L122" s="44">
        <f t="shared" si="12"/>
        <v>0.9061724591140962</v>
      </c>
      <c r="M122" s="44">
        <f t="shared" si="14"/>
        <v>0.7741320060660315</v>
      </c>
      <c r="N122" s="144">
        <f t="shared" si="14"/>
        <v>0.7968601932015673</v>
      </c>
    </row>
    <row r="123" spans="1:14" ht="12.75">
      <c r="A123" s="41" t="s">
        <v>12</v>
      </c>
      <c r="B123" s="41" t="s">
        <v>71</v>
      </c>
      <c r="C123" s="42"/>
      <c r="D123" s="42"/>
      <c r="E123" s="42"/>
      <c r="F123" s="44"/>
      <c r="G123" s="44"/>
      <c r="H123" s="44"/>
      <c r="I123" s="44"/>
      <c r="J123" s="44"/>
      <c r="K123" s="44"/>
      <c r="L123" s="44"/>
      <c r="M123" s="44"/>
      <c r="N123" s="144"/>
    </row>
    <row r="124" spans="1:14" ht="12.75">
      <c r="A124" s="41" t="s">
        <v>18</v>
      </c>
      <c r="B124" s="41" t="s">
        <v>72</v>
      </c>
      <c r="C124" s="42"/>
      <c r="D124" s="42"/>
      <c r="E124" s="42"/>
      <c r="F124" s="44">
        <f t="shared" si="9"/>
        <v>1.0006725056584924</v>
      </c>
      <c r="G124" s="44"/>
      <c r="H124" s="44"/>
      <c r="I124" s="44">
        <f t="shared" si="10"/>
        <v>0.822865336529795</v>
      </c>
      <c r="J124" s="44">
        <f t="shared" si="11"/>
        <v>0.7526579177722608</v>
      </c>
      <c r="K124" s="44">
        <f t="shared" si="11"/>
        <v>0.5696054049001907</v>
      </c>
      <c r="L124" s="44">
        <f t="shared" si="12"/>
        <v>0</v>
      </c>
      <c r="M124" s="44"/>
      <c r="N124" s="144"/>
    </row>
    <row r="125" spans="1:14" ht="12.75">
      <c r="A125" s="41" t="s">
        <v>13</v>
      </c>
      <c r="B125" s="41" t="s">
        <v>73</v>
      </c>
      <c r="C125" s="42"/>
      <c r="D125" s="42"/>
      <c r="E125" s="42"/>
      <c r="F125" s="44">
        <f t="shared" si="9"/>
        <v>1.0022177262401075</v>
      </c>
      <c r="G125" s="44">
        <f t="shared" si="13"/>
        <v>1.4070784677801091</v>
      </c>
      <c r="H125" s="44">
        <f t="shared" si="13"/>
        <v>1.8617810631240927</v>
      </c>
      <c r="I125" s="44">
        <f t="shared" si="10"/>
        <v>0.30219135728728497</v>
      </c>
      <c r="J125" s="44">
        <f t="shared" si="11"/>
        <v>0.49223932065746623</v>
      </c>
      <c r="K125" s="44">
        <f t="shared" si="11"/>
        <v>0.45507994550322717</v>
      </c>
      <c r="L125" s="44">
        <f t="shared" si="12"/>
        <v>0</v>
      </c>
      <c r="M125" s="44">
        <f t="shared" si="14"/>
        <v>0</v>
      </c>
      <c r="N125" s="144">
        <f t="shared" si="14"/>
        <v>0</v>
      </c>
    </row>
    <row r="126" spans="1:14" ht="12.75">
      <c r="A126" s="41" t="s">
        <v>14</v>
      </c>
      <c r="B126" s="41" t="s">
        <v>74</v>
      </c>
      <c r="C126" s="42"/>
      <c r="D126" s="42"/>
      <c r="E126" s="42"/>
      <c r="F126" s="44">
        <f t="shared" si="9"/>
        <v>0.9998552415996581</v>
      </c>
      <c r="G126" s="44">
        <f t="shared" si="13"/>
        <v>0.9296279245300691</v>
      </c>
      <c r="H126" s="44">
        <f t="shared" si="13"/>
        <v>0.8041842512466777</v>
      </c>
      <c r="I126" s="44">
        <f t="shared" si="10"/>
        <v>1.0379054189840542</v>
      </c>
      <c r="J126" s="44">
        <f t="shared" si="11"/>
        <v>1.6034795945513614</v>
      </c>
      <c r="K126" s="44">
        <f t="shared" si="11"/>
        <v>0.9173535980741749</v>
      </c>
      <c r="L126" s="44">
        <f t="shared" si="12"/>
        <v>1.2197645790297247</v>
      </c>
      <c r="M126" s="44">
        <f t="shared" si="14"/>
        <v>0.1614597016028166</v>
      </c>
      <c r="N126" s="144">
        <f t="shared" si="14"/>
        <v>2.109321345995466</v>
      </c>
    </row>
    <row r="127" spans="1:14" ht="12.75">
      <c r="A127" s="41" t="s">
        <v>19</v>
      </c>
      <c r="B127" s="41" t="s">
        <v>56</v>
      </c>
      <c r="C127" s="42"/>
      <c r="D127" s="42"/>
      <c r="E127" s="42"/>
      <c r="F127" s="44">
        <f t="shared" si="9"/>
        <v>1.002576782143868</v>
      </c>
      <c r="G127" s="44">
        <f t="shared" si="13"/>
        <v>1.5714072834082509</v>
      </c>
      <c r="H127" s="44">
        <f t="shared" si="13"/>
        <v>2.1985710994673004</v>
      </c>
      <c r="I127" s="44">
        <f t="shared" si="10"/>
        <v>0.18120470437451006</v>
      </c>
      <c r="J127" s="44">
        <f t="shared" si="11"/>
        <v>0.2409706063922692</v>
      </c>
      <c r="K127" s="44">
        <f t="shared" si="11"/>
        <v>0.20134246754662352</v>
      </c>
      <c r="L127" s="44">
        <f t="shared" si="12"/>
        <v>0</v>
      </c>
      <c r="M127" s="44">
        <f t="shared" si="14"/>
        <v>0</v>
      </c>
      <c r="N127" s="144">
        <f t="shared" si="14"/>
        <v>0</v>
      </c>
    </row>
    <row r="128" spans="1:14" ht="12.75">
      <c r="A128" s="41" t="s">
        <v>20</v>
      </c>
      <c r="B128" s="41" t="s">
        <v>75</v>
      </c>
      <c r="C128" s="42"/>
      <c r="D128" s="42"/>
      <c r="E128" s="42"/>
      <c r="F128" s="44">
        <f t="shared" si="9"/>
        <v>1.0019042839750794</v>
      </c>
      <c r="G128" s="44"/>
      <c r="H128" s="44"/>
      <c r="I128" s="44">
        <f t="shared" si="10"/>
        <v>0.39465304183068356</v>
      </c>
      <c r="J128" s="44">
        <f t="shared" si="11"/>
        <v>1.2888868392397341</v>
      </c>
      <c r="K128" s="44">
        <f t="shared" si="11"/>
        <v>0.6151834633443801</v>
      </c>
      <c r="L128" s="44">
        <f t="shared" si="12"/>
        <v>0.26591380528438935</v>
      </c>
      <c r="M128" s="44"/>
      <c r="N128" s="144"/>
    </row>
    <row r="129" spans="1:14" ht="12.75">
      <c r="A129" s="41" t="s">
        <v>21</v>
      </c>
      <c r="B129" s="41" t="s">
        <v>76</v>
      </c>
      <c r="C129" s="42"/>
      <c r="D129" s="42"/>
      <c r="E129" s="42"/>
      <c r="F129" s="44">
        <f t="shared" si="9"/>
        <v>1.0028450829450886</v>
      </c>
      <c r="G129" s="44"/>
      <c r="H129" s="44"/>
      <c r="I129" s="44">
        <f t="shared" si="10"/>
        <v>0.07263894594672242</v>
      </c>
      <c r="J129" s="44">
        <f t="shared" si="11"/>
        <v>0.32271214754955696</v>
      </c>
      <c r="K129" s="44">
        <f t="shared" si="11"/>
        <v>0.19922207053033683</v>
      </c>
      <c r="L129" s="44">
        <f t="shared" si="12"/>
        <v>0.3670762001277118</v>
      </c>
      <c r="M129" s="44"/>
      <c r="N129" s="144"/>
    </row>
    <row r="130" spans="1:14" ht="12.75">
      <c r="A130" s="41" t="s">
        <v>22</v>
      </c>
      <c r="B130" s="41" t="s">
        <v>77</v>
      </c>
      <c r="C130" s="42"/>
      <c r="D130" s="42"/>
      <c r="E130" s="42"/>
      <c r="F130" s="44">
        <f t="shared" si="9"/>
        <v>1.0029470522335238</v>
      </c>
      <c r="G130" s="44">
        <f t="shared" si="13"/>
        <v>1.4861938943988018</v>
      </c>
      <c r="H130" s="44">
        <f t="shared" si="13"/>
        <v>2.242529334452706</v>
      </c>
      <c r="I130" s="44">
        <f t="shared" si="10"/>
        <v>0.05643934513110307</v>
      </c>
      <c r="J130" s="44">
        <f>J102/G102</f>
        <v>0.36433089439208705</v>
      </c>
      <c r="K130" s="44">
        <f>K102/H102</f>
        <v>0.1738473167297931</v>
      </c>
      <c r="L130" s="44">
        <f t="shared" si="12"/>
        <v>0</v>
      </c>
      <c r="M130" s="44">
        <f t="shared" si="14"/>
        <v>0</v>
      </c>
      <c r="N130" s="144">
        <f t="shared" si="14"/>
        <v>0</v>
      </c>
    </row>
    <row r="131" spans="1:14" ht="13.5" thickBot="1">
      <c r="A131" s="51"/>
      <c r="B131" s="51" t="s">
        <v>78</v>
      </c>
      <c r="C131" s="53"/>
      <c r="D131" s="53"/>
      <c r="E131" s="53"/>
      <c r="F131" s="52">
        <f t="shared" si="9"/>
        <v>1</v>
      </c>
      <c r="G131" s="52">
        <f>G103/D103</f>
        <v>1</v>
      </c>
      <c r="H131" s="52">
        <f>H103/E103</f>
        <v>1</v>
      </c>
      <c r="I131" s="52">
        <f t="shared" si="10"/>
        <v>1</v>
      </c>
      <c r="J131" s="52">
        <f>J103/G103</f>
        <v>1</v>
      </c>
      <c r="K131" s="52">
        <f>K103/H103</f>
        <v>1</v>
      </c>
      <c r="L131" s="52">
        <f t="shared" si="12"/>
        <v>1</v>
      </c>
      <c r="M131" s="52">
        <f>M103/J103</f>
        <v>1</v>
      </c>
      <c r="N131" s="145">
        <f>N103/K103</f>
        <v>1</v>
      </c>
    </row>
    <row r="132" ht="13.5" thickTop="1">
      <c r="A132" s="58" t="s">
        <v>96</v>
      </c>
    </row>
    <row r="135" ht="15">
      <c r="A135" s="154" t="s">
        <v>122</v>
      </c>
    </row>
    <row r="136" ht="15">
      <c r="A136" s="154" t="s">
        <v>123</v>
      </c>
    </row>
    <row r="137" ht="15">
      <c r="A137" s="154" t="s">
        <v>124</v>
      </c>
    </row>
    <row r="138" ht="15">
      <c r="A138" s="154" t="s">
        <v>125</v>
      </c>
    </row>
    <row r="139" ht="15">
      <c r="A139" s="154" t="s">
        <v>126</v>
      </c>
    </row>
    <row r="140" ht="15">
      <c r="A140" s="154" t="s">
        <v>127</v>
      </c>
    </row>
  </sheetData>
  <sheetProtection/>
  <mergeCells count="15">
    <mergeCell ref="C109:N109"/>
    <mergeCell ref="C110:E110"/>
    <mergeCell ref="F110:H110"/>
    <mergeCell ref="I110:K110"/>
    <mergeCell ref="L110:N110"/>
    <mergeCell ref="A51:B54"/>
    <mergeCell ref="C52:E53"/>
    <mergeCell ref="F53:H53"/>
    <mergeCell ref="I53:K53"/>
    <mergeCell ref="C81:N81"/>
    <mergeCell ref="C82:E82"/>
    <mergeCell ref="F82:H82"/>
    <mergeCell ref="L53:N53"/>
    <mergeCell ref="I82:K82"/>
    <mergeCell ref="L82:N82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39"/>
  <sheetViews>
    <sheetView zoomScalePageLayoutView="0" workbookViewId="0" topLeftCell="A52">
      <selection activeCell="A76" sqref="A76"/>
    </sheetView>
  </sheetViews>
  <sheetFormatPr defaultColWidth="9.140625" defaultRowHeight="12.75"/>
  <cols>
    <col min="1" max="1" width="5.140625" style="4" bestFit="1" customWidth="1"/>
    <col min="2" max="2" width="32.421875" style="4" customWidth="1"/>
    <col min="3" max="3" width="19.421875" style="5" bestFit="1" customWidth="1"/>
    <col min="4" max="4" width="18.8515625" style="5" bestFit="1" customWidth="1"/>
    <col min="5" max="5" width="18.00390625" style="5" bestFit="1" customWidth="1"/>
    <col min="6" max="7" width="9.140625" style="4" customWidth="1"/>
    <col min="8" max="8" width="10.8515625" style="4" bestFit="1" customWidth="1"/>
    <col min="9" max="10" width="9.140625" style="4" customWidth="1"/>
    <col min="11" max="11" width="10.8515625" style="4" bestFit="1" customWidth="1"/>
    <col min="12" max="13" width="9.140625" style="4" customWidth="1"/>
    <col min="14" max="14" width="10.8515625" style="4" bestFit="1" customWidth="1"/>
    <col min="15" max="16384" width="9.140625" style="4" customWidth="1"/>
  </cols>
  <sheetData>
    <row r="1" spans="1:5" s="3" customFormat="1" ht="11.25">
      <c r="A1" s="1" t="s">
        <v>23</v>
      </c>
      <c r="B1" s="1" t="s">
        <v>24</v>
      </c>
      <c r="C1" s="2" t="s">
        <v>25</v>
      </c>
      <c r="D1" s="2" t="s">
        <v>26</v>
      </c>
      <c r="E1" s="2" t="s">
        <v>27</v>
      </c>
    </row>
    <row r="2" spans="1:5" ht="11.25">
      <c r="A2" s="4" t="s">
        <v>4</v>
      </c>
      <c r="B2" s="4" t="s">
        <v>1</v>
      </c>
      <c r="C2" s="5">
        <v>206902</v>
      </c>
      <c r="D2" s="5">
        <v>32578</v>
      </c>
      <c r="E2" s="5">
        <v>10684194.600798368</v>
      </c>
    </row>
    <row r="3" spans="1:5" ht="11.25">
      <c r="A3" s="4" t="s">
        <v>4</v>
      </c>
      <c r="B3" s="4" t="s">
        <v>2</v>
      </c>
      <c r="C3" s="5">
        <v>18</v>
      </c>
      <c r="D3" s="5">
        <v>1628</v>
      </c>
      <c r="E3" s="5">
        <v>1846429.8494000002</v>
      </c>
    </row>
    <row r="4" spans="1:7" ht="15">
      <c r="A4" s="4" t="s">
        <v>4</v>
      </c>
      <c r="B4" s="4" t="s">
        <v>3</v>
      </c>
      <c r="C4" s="5">
        <v>4</v>
      </c>
      <c r="D4" s="5">
        <v>3093</v>
      </c>
      <c r="E4" s="5">
        <v>3257709.9382</v>
      </c>
      <c r="G4" s="154" t="s">
        <v>122</v>
      </c>
    </row>
    <row r="5" spans="1:7" ht="15">
      <c r="A5" s="4" t="s">
        <v>16</v>
      </c>
      <c r="B5" s="4" t="s">
        <v>1</v>
      </c>
      <c r="C5" s="5">
        <v>676</v>
      </c>
      <c r="D5" s="5">
        <v>2364</v>
      </c>
      <c r="E5" s="5">
        <v>590049.9069999991</v>
      </c>
      <c r="G5" s="154" t="s">
        <v>123</v>
      </c>
    </row>
    <row r="6" spans="1:7" ht="15">
      <c r="A6" s="4" t="s">
        <v>16</v>
      </c>
      <c r="B6" s="4" t="s">
        <v>2</v>
      </c>
      <c r="C6" s="5">
        <v>6</v>
      </c>
      <c r="D6" s="5">
        <v>605</v>
      </c>
      <c r="E6" s="5">
        <v>393969.14900000003</v>
      </c>
      <c r="G6" s="154" t="s">
        <v>124</v>
      </c>
    </row>
    <row r="7" spans="1:7" ht="15">
      <c r="A7" s="4" t="s">
        <v>16</v>
      </c>
      <c r="B7" s="4" t="s">
        <v>3</v>
      </c>
      <c r="C7" s="5">
        <v>2</v>
      </c>
      <c r="D7" s="5" t="s">
        <v>28</v>
      </c>
      <c r="E7" s="5" t="s">
        <v>28</v>
      </c>
      <c r="G7" s="154" t="s">
        <v>125</v>
      </c>
    </row>
    <row r="8" spans="1:7" ht="15">
      <c r="A8" s="4" t="s">
        <v>5</v>
      </c>
      <c r="B8" s="4" t="s">
        <v>1</v>
      </c>
      <c r="C8" s="5">
        <v>53372</v>
      </c>
      <c r="D8" s="5">
        <v>237909</v>
      </c>
      <c r="E8" s="5">
        <v>40299021.73420076</v>
      </c>
      <c r="G8" s="154" t="s">
        <v>126</v>
      </c>
    </row>
    <row r="9" spans="1:7" ht="15">
      <c r="A9" s="4" t="s">
        <v>5</v>
      </c>
      <c r="B9" s="4" t="s">
        <v>2</v>
      </c>
      <c r="C9" s="5">
        <v>790</v>
      </c>
      <c r="D9" s="5">
        <v>224474</v>
      </c>
      <c r="E9" s="5">
        <v>68707785.20480002</v>
      </c>
      <c r="G9" s="154" t="s">
        <v>127</v>
      </c>
    </row>
    <row r="10" spans="1:5" ht="11.25">
      <c r="A10" s="4" t="s">
        <v>5</v>
      </c>
      <c r="B10" s="4" t="s">
        <v>3</v>
      </c>
      <c r="C10" s="5">
        <v>46</v>
      </c>
      <c r="D10" s="5">
        <v>154971</v>
      </c>
      <c r="E10" s="5">
        <v>80544389.85000001</v>
      </c>
    </row>
    <row r="11" spans="1:5" ht="11.25">
      <c r="A11" s="4" t="s">
        <v>6</v>
      </c>
      <c r="B11" s="4" t="s">
        <v>1</v>
      </c>
      <c r="C11" s="5">
        <v>1417</v>
      </c>
      <c r="D11" s="5">
        <v>5172</v>
      </c>
      <c r="E11" s="5">
        <v>2761034.7016999926</v>
      </c>
    </row>
    <row r="12" spans="1:5" ht="11.25">
      <c r="A12" s="4" t="s">
        <v>6</v>
      </c>
      <c r="B12" s="4" t="s">
        <v>2</v>
      </c>
      <c r="C12" s="5">
        <v>96</v>
      </c>
      <c r="D12" s="5">
        <v>15527</v>
      </c>
      <c r="E12" s="5">
        <v>9459690.515299998</v>
      </c>
    </row>
    <row r="13" spans="1:5" ht="11.25">
      <c r="A13" s="4" t="s">
        <v>7</v>
      </c>
      <c r="B13" s="4" t="s">
        <v>1</v>
      </c>
      <c r="C13" s="5">
        <v>1071</v>
      </c>
      <c r="D13" s="5">
        <v>6727</v>
      </c>
      <c r="E13" s="5">
        <v>1556975.9234999977</v>
      </c>
    </row>
    <row r="14" spans="1:5" ht="11.25">
      <c r="A14" s="4" t="s">
        <v>7</v>
      </c>
      <c r="B14" s="4" t="s">
        <v>2</v>
      </c>
      <c r="C14" s="5">
        <v>23</v>
      </c>
      <c r="D14" s="5">
        <v>5985</v>
      </c>
      <c r="E14" s="5">
        <v>1717533.8266999999</v>
      </c>
    </row>
    <row r="15" spans="1:5" ht="11.25">
      <c r="A15" s="4" t="s">
        <v>30</v>
      </c>
      <c r="B15" s="4" t="s">
        <v>3</v>
      </c>
      <c r="C15" s="5">
        <v>12</v>
      </c>
      <c r="D15" s="5">
        <v>6619</v>
      </c>
      <c r="E15" s="5">
        <v>12495468.380800001</v>
      </c>
    </row>
    <row r="16" spans="1:5" ht="11.25">
      <c r="A16" s="4" t="s">
        <v>8</v>
      </c>
      <c r="B16" s="4" t="s">
        <v>1</v>
      </c>
      <c r="C16" s="5">
        <v>78093</v>
      </c>
      <c r="D16" s="5">
        <v>174916</v>
      </c>
      <c r="E16" s="5">
        <v>28345435.212300986</v>
      </c>
    </row>
    <row r="17" spans="1:5" ht="11.25">
      <c r="A17" s="4" t="s">
        <v>8</v>
      </c>
      <c r="B17" s="4" t="s">
        <v>2</v>
      </c>
      <c r="C17" s="5">
        <v>124</v>
      </c>
      <c r="D17" s="5">
        <v>32469</v>
      </c>
      <c r="E17" s="5">
        <v>8486168.594499998</v>
      </c>
    </row>
    <row r="18" spans="1:5" ht="11.25">
      <c r="A18" s="4" t="s">
        <v>8</v>
      </c>
      <c r="B18" s="4" t="s">
        <v>3</v>
      </c>
      <c r="C18" s="5">
        <v>6</v>
      </c>
      <c r="D18" s="5">
        <v>36207</v>
      </c>
      <c r="E18" s="5">
        <v>8463537.5</v>
      </c>
    </row>
    <row r="19" spans="1:5" ht="11.25">
      <c r="A19" s="4" t="s">
        <v>9</v>
      </c>
      <c r="B19" s="4" t="s">
        <v>1</v>
      </c>
      <c r="C19" s="5">
        <v>123299</v>
      </c>
      <c r="D19" s="5">
        <v>270670</v>
      </c>
      <c r="E19" s="5">
        <v>80988907.67179792</v>
      </c>
    </row>
    <row r="20" spans="1:5" ht="11.25">
      <c r="A20" s="4" t="s">
        <v>9</v>
      </c>
      <c r="B20" s="4" t="s">
        <v>2</v>
      </c>
      <c r="C20" s="5">
        <v>961</v>
      </c>
      <c r="D20" s="5">
        <v>126682</v>
      </c>
      <c r="E20" s="5">
        <v>75709519.645</v>
      </c>
    </row>
    <row r="21" spans="1:5" ht="11.25">
      <c r="A21" s="4" t="s">
        <v>9</v>
      </c>
      <c r="B21" s="4" t="s">
        <v>3</v>
      </c>
      <c r="C21" s="5">
        <v>38</v>
      </c>
      <c r="D21" s="5">
        <v>63240</v>
      </c>
      <c r="E21" s="5">
        <v>62493033.41900001</v>
      </c>
    </row>
    <row r="22" spans="1:5" ht="11.25">
      <c r="A22" s="4" t="s">
        <v>10</v>
      </c>
      <c r="B22" s="4" t="s">
        <v>1</v>
      </c>
      <c r="C22" s="5">
        <v>28912</v>
      </c>
      <c r="D22" s="5">
        <v>103187</v>
      </c>
      <c r="E22" s="5">
        <v>15969843.660099413</v>
      </c>
    </row>
    <row r="23" spans="1:5" ht="11.25">
      <c r="A23" s="4" t="s">
        <v>10</v>
      </c>
      <c r="B23" s="4" t="s">
        <v>2</v>
      </c>
      <c r="C23" s="5">
        <v>192</v>
      </c>
      <c r="D23" s="5">
        <v>55394</v>
      </c>
      <c r="E23" s="5">
        <v>14961607.781300003</v>
      </c>
    </row>
    <row r="24" spans="1:5" ht="11.25">
      <c r="A24" s="4" t="s">
        <v>10</v>
      </c>
      <c r="B24" s="4" t="s">
        <v>3</v>
      </c>
      <c r="C24" s="5">
        <v>13</v>
      </c>
      <c r="D24" s="5">
        <v>53044</v>
      </c>
      <c r="E24" s="5">
        <v>11446839.2</v>
      </c>
    </row>
    <row r="25" spans="1:5" ht="11.25">
      <c r="A25" s="4" t="s">
        <v>11</v>
      </c>
      <c r="B25" s="4" t="s">
        <v>1</v>
      </c>
      <c r="C25" s="5">
        <v>26938</v>
      </c>
      <c r="D25" s="5">
        <v>82271</v>
      </c>
      <c r="E25" s="5">
        <v>8100134.832699837</v>
      </c>
    </row>
    <row r="26" spans="1:5" ht="11.25">
      <c r="A26" s="4" t="s">
        <v>11</v>
      </c>
      <c r="B26" s="4" t="s">
        <v>2</v>
      </c>
      <c r="C26" s="5">
        <v>20</v>
      </c>
      <c r="D26" s="5">
        <v>13168</v>
      </c>
      <c r="E26" s="5">
        <v>1461942.4835</v>
      </c>
    </row>
    <row r="27" spans="1:5" ht="11.25">
      <c r="A27" s="4" t="s">
        <v>17</v>
      </c>
      <c r="B27" s="4" t="s">
        <v>1</v>
      </c>
      <c r="C27" s="5">
        <v>46875</v>
      </c>
      <c r="D27" s="5">
        <v>80552</v>
      </c>
      <c r="E27" s="5">
        <v>12472108.130600689</v>
      </c>
    </row>
    <row r="28" spans="1:5" ht="11.25">
      <c r="A28" s="4" t="s">
        <v>17</v>
      </c>
      <c r="B28" s="4" t="s">
        <v>2</v>
      </c>
      <c r="C28" s="5">
        <v>147</v>
      </c>
      <c r="D28" s="5">
        <v>50708</v>
      </c>
      <c r="E28" s="5">
        <v>12844830.87830001</v>
      </c>
    </row>
    <row r="29" spans="1:5" ht="11.25">
      <c r="A29" s="4" t="s">
        <v>17</v>
      </c>
      <c r="B29" s="4" t="s">
        <v>3</v>
      </c>
      <c r="C29" s="5">
        <v>7</v>
      </c>
      <c r="D29" s="5">
        <v>23638</v>
      </c>
      <c r="E29" s="5">
        <v>9822616.8</v>
      </c>
    </row>
    <row r="30" spans="1:5" ht="11.25">
      <c r="A30" s="4" t="s">
        <v>18</v>
      </c>
      <c r="B30" s="4" t="s">
        <v>1</v>
      </c>
      <c r="C30" s="5">
        <v>46256</v>
      </c>
      <c r="D30" s="5">
        <v>37011</v>
      </c>
      <c r="E30" s="5">
        <v>16934929.88890026</v>
      </c>
    </row>
    <row r="31" spans="1:5" ht="11.25">
      <c r="A31" s="4" t="s">
        <v>18</v>
      </c>
      <c r="B31" s="4" t="s">
        <v>2</v>
      </c>
      <c r="C31" s="5">
        <v>123</v>
      </c>
      <c r="D31" s="5">
        <v>14838</v>
      </c>
      <c r="E31" s="5">
        <v>8142764.362599999</v>
      </c>
    </row>
    <row r="32" spans="1:5" ht="11.25">
      <c r="A32" s="4" t="s">
        <v>18</v>
      </c>
      <c r="B32" s="4" t="s">
        <v>3</v>
      </c>
      <c r="C32" s="5">
        <v>1</v>
      </c>
      <c r="D32" s="5" t="s">
        <v>28</v>
      </c>
      <c r="E32" s="5" t="s">
        <v>28</v>
      </c>
    </row>
    <row r="33" spans="1:5" ht="11.25">
      <c r="A33" s="4" t="s">
        <v>13</v>
      </c>
      <c r="B33" s="4" t="s">
        <v>1</v>
      </c>
      <c r="C33" s="5">
        <v>141587</v>
      </c>
      <c r="D33" s="5">
        <v>151902</v>
      </c>
      <c r="E33" s="5">
        <v>22302643.976405166</v>
      </c>
    </row>
    <row r="34" spans="1:5" ht="11.25">
      <c r="A34" s="4" t="s">
        <v>13</v>
      </c>
      <c r="B34" s="4" t="s">
        <v>2</v>
      </c>
      <c r="C34" s="5">
        <v>128</v>
      </c>
      <c r="D34" s="5">
        <v>39162</v>
      </c>
      <c r="E34" s="5">
        <v>9029549.857199999</v>
      </c>
    </row>
    <row r="35" spans="1:5" ht="11.25">
      <c r="A35" s="4" t="s">
        <v>14</v>
      </c>
      <c r="B35" s="4" t="s">
        <v>1</v>
      </c>
      <c r="C35" s="5">
        <v>29225</v>
      </c>
      <c r="D35" s="5">
        <v>94754</v>
      </c>
      <c r="E35" s="5">
        <v>9808157.09600039</v>
      </c>
    </row>
    <row r="36" spans="1:5" ht="11.25">
      <c r="A36" s="4" t="s">
        <v>14</v>
      </c>
      <c r="B36" s="4" t="s">
        <v>2</v>
      </c>
      <c r="C36" s="5">
        <v>89</v>
      </c>
      <c r="D36" s="5">
        <v>88866</v>
      </c>
      <c r="E36" s="5">
        <v>7689338.191500002</v>
      </c>
    </row>
    <row r="37" spans="1:5" ht="11.25">
      <c r="A37" s="4" t="s">
        <v>31</v>
      </c>
      <c r="B37" s="4" t="s">
        <v>3</v>
      </c>
      <c r="C37" s="5">
        <v>5</v>
      </c>
      <c r="D37" s="5">
        <v>9331</v>
      </c>
      <c r="E37" s="5">
        <v>12690473.5</v>
      </c>
    </row>
    <row r="38" spans="1:5" ht="11.25">
      <c r="A38" s="4" t="s">
        <v>19</v>
      </c>
      <c r="B38" s="4" t="s">
        <v>1</v>
      </c>
      <c r="C38" s="5">
        <v>17619</v>
      </c>
      <c r="D38" s="5">
        <v>38751</v>
      </c>
      <c r="E38" s="5">
        <v>3115704.424099936</v>
      </c>
    </row>
    <row r="39" spans="1:5" ht="11.25">
      <c r="A39" s="4" t="s">
        <v>19</v>
      </c>
      <c r="B39" s="4" t="s">
        <v>2</v>
      </c>
      <c r="C39" s="5">
        <v>12</v>
      </c>
      <c r="D39" s="5">
        <v>5977</v>
      </c>
      <c r="E39" s="5">
        <v>613966.1544</v>
      </c>
    </row>
    <row r="40" spans="1:5" ht="11.25">
      <c r="A40" s="4" t="s">
        <v>20</v>
      </c>
      <c r="B40" s="4" t="s">
        <v>1</v>
      </c>
      <c r="C40" s="5">
        <v>26980</v>
      </c>
      <c r="D40" s="5">
        <v>64893</v>
      </c>
      <c r="E40" s="5">
        <v>5165588.881499772</v>
      </c>
    </row>
    <row r="41" spans="1:5" ht="11.25">
      <c r="A41" s="4" t="s">
        <v>20</v>
      </c>
      <c r="B41" s="4" t="s">
        <v>2</v>
      </c>
      <c r="C41" s="5">
        <v>32</v>
      </c>
      <c r="D41" s="5">
        <v>42954</v>
      </c>
      <c r="E41" s="5">
        <v>2664477.5815</v>
      </c>
    </row>
    <row r="42" spans="1:5" ht="11.25">
      <c r="A42" s="4" t="s">
        <v>20</v>
      </c>
      <c r="B42" s="4" t="s">
        <v>3</v>
      </c>
      <c r="C42" s="5">
        <v>1</v>
      </c>
      <c r="D42" s="5" t="s">
        <v>28</v>
      </c>
      <c r="E42" s="5" t="s">
        <v>28</v>
      </c>
    </row>
    <row r="43" spans="1:5" ht="11.25">
      <c r="A43" s="4" t="s">
        <v>21</v>
      </c>
      <c r="B43" s="4" t="s">
        <v>1</v>
      </c>
      <c r="C43" s="5">
        <v>39936</v>
      </c>
      <c r="D43" s="5">
        <v>19417</v>
      </c>
      <c r="E43" s="5">
        <v>2801541.03480032</v>
      </c>
    </row>
    <row r="44" spans="1:5" ht="11.25">
      <c r="A44" s="4" t="s">
        <v>21</v>
      </c>
      <c r="B44" s="4" t="s">
        <v>2</v>
      </c>
      <c r="C44" s="5">
        <v>8</v>
      </c>
      <c r="D44" s="5">
        <v>3284</v>
      </c>
      <c r="E44" s="5">
        <v>501310.22020000004</v>
      </c>
    </row>
    <row r="45" spans="1:5" ht="11.25">
      <c r="A45" s="4" t="s">
        <v>21</v>
      </c>
      <c r="B45" s="4" t="s">
        <v>3</v>
      </c>
      <c r="C45" s="5">
        <v>2</v>
      </c>
      <c r="D45" s="5" t="s">
        <v>28</v>
      </c>
      <c r="E45" s="5" t="s">
        <v>28</v>
      </c>
    </row>
    <row r="46" spans="1:5" ht="11.25">
      <c r="A46" s="4" t="s">
        <v>22</v>
      </c>
      <c r="B46" s="4" t="s">
        <v>1</v>
      </c>
      <c r="C46" s="5">
        <v>44083</v>
      </c>
      <c r="D46" s="5">
        <v>20187</v>
      </c>
      <c r="E46" s="5">
        <v>2910931.4896000368</v>
      </c>
    </row>
    <row r="47" spans="1:5" ht="11.25">
      <c r="A47" s="4" t="s">
        <v>22</v>
      </c>
      <c r="B47" s="4" t="s">
        <v>2</v>
      </c>
      <c r="C47" s="5">
        <v>8</v>
      </c>
      <c r="D47" s="5">
        <v>4157</v>
      </c>
      <c r="E47" s="5">
        <v>480908.13829999993</v>
      </c>
    </row>
    <row r="49" ht="15">
      <c r="B49" s="46" t="s">
        <v>106</v>
      </c>
    </row>
    <row r="50" ht="12.75">
      <c r="B50" s="106" t="s">
        <v>115</v>
      </c>
    </row>
    <row r="51" spans="1:14" ht="12.75">
      <c r="A51" s="200" t="s">
        <v>82</v>
      </c>
      <c r="B51" s="201"/>
      <c r="C51" s="6" t="s">
        <v>99</v>
      </c>
      <c r="D51" s="7"/>
      <c r="E51" s="7"/>
      <c r="F51" s="7"/>
      <c r="G51" s="7"/>
      <c r="H51" s="7"/>
      <c r="I51" s="7"/>
      <c r="J51" s="7"/>
      <c r="K51" s="7"/>
      <c r="L51" s="8"/>
      <c r="M51" s="8"/>
      <c r="N51" s="9"/>
    </row>
    <row r="52" spans="1:14" ht="12.75">
      <c r="A52" s="202"/>
      <c r="B52" s="203"/>
      <c r="C52" s="202" t="s">
        <v>64</v>
      </c>
      <c r="D52" s="206"/>
      <c r="E52" s="203"/>
      <c r="F52" s="10" t="s">
        <v>32</v>
      </c>
      <c r="G52" s="11"/>
      <c r="H52" s="11"/>
      <c r="I52" s="11"/>
      <c r="J52" s="11"/>
      <c r="K52" s="11"/>
      <c r="L52" s="8"/>
      <c r="M52" s="8"/>
      <c r="N52" s="9"/>
    </row>
    <row r="53" spans="1:14" ht="12">
      <c r="A53" s="202"/>
      <c r="B53" s="203"/>
      <c r="C53" s="204"/>
      <c r="D53" s="207"/>
      <c r="E53" s="205"/>
      <c r="F53" s="208" t="s">
        <v>84</v>
      </c>
      <c r="G53" s="209"/>
      <c r="H53" s="210"/>
      <c r="I53" s="198" t="s">
        <v>33</v>
      </c>
      <c r="J53" s="198"/>
      <c r="K53" s="198"/>
      <c r="L53" s="198" t="s">
        <v>34</v>
      </c>
      <c r="M53" s="198"/>
      <c r="N53" s="198"/>
    </row>
    <row r="54" spans="1:14" ht="24">
      <c r="A54" s="204"/>
      <c r="B54" s="205"/>
      <c r="C54" s="12" t="s">
        <v>35</v>
      </c>
      <c r="D54" s="12" t="s">
        <v>36</v>
      </c>
      <c r="E54" s="114" t="s">
        <v>85</v>
      </c>
      <c r="F54" s="12" t="s">
        <v>35</v>
      </c>
      <c r="G54" s="12" t="s">
        <v>36</v>
      </c>
      <c r="H54" s="114" t="s">
        <v>85</v>
      </c>
      <c r="I54" s="12" t="s">
        <v>35</v>
      </c>
      <c r="J54" s="12" t="s">
        <v>36</v>
      </c>
      <c r="K54" s="114" t="s">
        <v>85</v>
      </c>
      <c r="L54" s="12" t="s">
        <v>35</v>
      </c>
      <c r="M54" s="12" t="s">
        <v>36</v>
      </c>
      <c r="N54" s="114" t="s">
        <v>85</v>
      </c>
    </row>
    <row r="55" spans="1:14" ht="12.75">
      <c r="A55" s="13"/>
      <c r="B55" s="14"/>
      <c r="C55" s="15"/>
      <c r="D55" s="16"/>
      <c r="E55" s="17"/>
      <c r="F55" s="18"/>
      <c r="G55" s="19"/>
      <c r="H55" s="20"/>
      <c r="I55" s="21"/>
      <c r="J55" s="21"/>
      <c r="K55" s="22"/>
      <c r="L55" s="146"/>
      <c r="M55" s="146"/>
      <c r="N55" s="147"/>
    </row>
    <row r="56" spans="1:14" ht="12.75">
      <c r="A56" s="13" t="s">
        <v>4</v>
      </c>
      <c r="B56" s="14" t="s">
        <v>62</v>
      </c>
      <c r="C56" s="24">
        <f>F56+I56+L56</f>
        <v>206924</v>
      </c>
      <c r="D56" s="24">
        <f>G56+J56+M56</f>
        <v>37299</v>
      </c>
      <c r="E56" s="24">
        <f>H56+K56+N56</f>
        <v>14335873.68799837</v>
      </c>
      <c r="F56" s="25">
        <f>C2</f>
        <v>206902</v>
      </c>
      <c r="G56" s="25">
        <f>D2</f>
        <v>32578</v>
      </c>
      <c r="H56" s="26">
        <f>E2</f>
        <v>10684194.600798368</v>
      </c>
      <c r="I56" s="24">
        <f>C3</f>
        <v>18</v>
      </c>
      <c r="J56" s="24">
        <f>D3</f>
        <v>1628</v>
      </c>
      <c r="K56" s="25">
        <f>E6</f>
        <v>393969.14900000003</v>
      </c>
      <c r="L56" s="148">
        <f>C4</f>
        <v>4</v>
      </c>
      <c r="M56" s="148">
        <f>D4</f>
        <v>3093</v>
      </c>
      <c r="N56" s="137">
        <f>E4</f>
        <v>3257709.9382</v>
      </c>
    </row>
    <row r="57" spans="1:14" ht="12.75">
      <c r="A57" s="34" t="s">
        <v>16</v>
      </c>
      <c r="B57" s="35" t="s">
        <v>65</v>
      </c>
      <c r="C57" s="24">
        <f aca="true" t="shared" si="0" ref="C57:E73">F57+I57+L57</f>
        <v>684</v>
      </c>
      <c r="D57" s="24"/>
      <c r="E57" s="24"/>
      <c r="F57" s="25">
        <f>C5</f>
        <v>676</v>
      </c>
      <c r="G57" s="25">
        <f>D5</f>
        <v>2364</v>
      </c>
      <c r="H57" s="25">
        <f>E5</f>
        <v>590049.9069999991</v>
      </c>
      <c r="I57" s="24">
        <f>C6</f>
        <v>6</v>
      </c>
      <c r="J57" s="24">
        <f>D6</f>
        <v>605</v>
      </c>
      <c r="K57" s="24">
        <f>E6</f>
        <v>393969.14900000003</v>
      </c>
      <c r="L57" s="148">
        <f>C7</f>
        <v>2</v>
      </c>
      <c r="M57" s="148" t="str">
        <f>D7</f>
        <v>..</v>
      </c>
      <c r="N57" s="137" t="str">
        <f>E7</f>
        <v>..</v>
      </c>
    </row>
    <row r="58" spans="1:14" ht="12">
      <c r="A58" s="34" t="s">
        <v>5</v>
      </c>
      <c r="B58" s="35" t="s">
        <v>40</v>
      </c>
      <c r="C58" s="24">
        <f t="shared" si="0"/>
        <v>54208</v>
      </c>
      <c r="D58" s="24">
        <f t="shared" si="0"/>
        <v>617354</v>
      </c>
      <c r="E58" s="24">
        <f t="shared" si="0"/>
        <v>189551196.7890008</v>
      </c>
      <c r="F58" s="24">
        <f>C8</f>
        <v>53372</v>
      </c>
      <c r="G58" s="24">
        <f>D8</f>
        <v>237909</v>
      </c>
      <c r="H58" s="24">
        <f>E8</f>
        <v>40299021.73420076</v>
      </c>
      <c r="I58" s="24">
        <f>C9</f>
        <v>790</v>
      </c>
      <c r="J58" s="24">
        <f>D9</f>
        <v>224474</v>
      </c>
      <c r="K58" s="24">
        <f>E9</f>
        <v>68707785.20480002</v>
      </c>
      <c r="L58" s="24">
        <f>C10</f>
        <v>46</v>
      </c>
      <c r="M58" s="24">
        <f>D10</f>
        <v>154971</v>
      </c>
      <c r="N58" s="138">
        <f>E10</f>
        <v>80544389.85000001</v>
      </c>
    </row>
    <row r="59" spans="1:14" ht="24">
      <c r="A59" s="34" t="s">
        <v>6</v>
      </c>
      <c r="B59" s="35" t="s">
        <v>66</v>
      </c>
      <c r="C59" s="24">
        <f t="shared" si="0"/>
        <v>1513</v>
      </c>
      <c r="D59" s="24">
        <f t="shared" si="0"/>
        <v>20699</v>
      </c>
      <c r="E59" s="24">
        <f t="shared" si="0"/>
        <v>12220725.21699999</v>
      </c>
      <c r="F59" s="24">
        <f>C11</f>
        <v>1417</v>
      </c>
      <c r="G59" s="24">
        <f>D11</f>
        <v>5172</v>
      </c>
      <c r="H59" s="24">
        <f>E11</f>
        <v>2761034.7016999926</v>
      </c>
      <c r="I59" s="24">
        <f>C12</f>
        <v>96</v>
      </c>
      <c r="J59" s="24">
        <f>D12</f>
        <v>15527</v>
      </c>
      <c r="K59" s="24">
        <f>E12</f>
        <v>9459690.515299998</v>
      </c>
      <c r="L59" s="24"/>
      <c r="M59" s="24"/>
      <c r="N59" s="138"/>
    </row>
    <row r="60" spans="1:14" ht="36">
      <c r="A60" s="34" t="s">
        <v>7</v>
      </c>
      <c r="B60" s="35" t="s">
        <v>79</v>
      </c>
      <c r="C60" s="24">
        <f t="shared" si="0"/>
        <v>1106</v>
      </c>
      <c r="D60" s="24">
        <f t="shared" si="0"/>
        <v>19331</v>
      </c>
      <c r="E60" s="24">
        <f t="shared" si="0"/>
        <v>15769978.131</v>
      </c>
      <c r="F60" s="24">
        <f>C13</f>
        <v>1071</v>
      </c>
      <c r="G60" s="24">
        <f>D13</f>
        <v>6727</v>
      </c>
      <c r="H60" s="24">
        <f>E13</f>
        <v>1556975.9234999977</v>
      </c>
      <c r="I60" s="24">
        <f>C14</f>
        <v>23</v>
      </c>
      <c r="J60" s="24">
        <f>D14</f>
        <v>5985</v>
      </c>
      <c r="K60" s="24">
        <f>E14</f>
        <v>1717533.8266999999</v>
      </c>
      <c r="L60" s="24">
        <f>C15</f>
        <v>12</v>
      </c>
      <c r="M60" s="24">
        <f>D15</f>
        <v>6619</v>
      </c>
      <c r="N60" s="138">
        <f>E15</f>
        <v>12495468.380800001</v>
      </c>
    </row>
    <row r="61" spans="1:14" ht="12">
      <c r="A61" s="34" t="s">
        <v>8</v>
      </c>
      <c r="B61" s="35" t="s">
        <v>44</v>
      </c>
      <c r="C61" s="24">
        <f t="shared" si="0"/>
        <v>78223</v>
      </c>
      <c r="D61" s="24">
        <f t="shared" si="0"/>
        <v>243592</v>
      </c>
      <c r="E61" s="24">
        <f t="shared" si="0"/>
        <v>45295141.306800984</v>
      </c>
      <c r="F61" s="24">
        <f>C16</f>
        <v>78093</v>
      </c>
      <c r="G61" s="24">
        <f>D16</f>
        <v>174916</v>
      </c>
      <c r="H61" s="24">
        <f>E16</f>
        <v>28345435.212300986</v>
      </c>
      <c r="I61" s="24">
        <f>C17</f>
        <v>124</v>
      </c>
      <c r="J61" s="24">
        <f>D17</f>
        <v>32469</v>
      </c>
      <c r="K61" s="24">
        <f>E17</f>
        <v>8486168.594499998</v>
      </c>
      <c r="L61" s="24">
        <f>C18</f>
        <v>6</v>
      </c>
      <c r="M61" s="24">
        <f>D18</f>
        <v>36207</v>
      </c>
      <c r="N61" s="138">
        <f>E18</f>
        <v>8463537.5</v>
      </c>
    </row>
    <row r="62" spans="1:14" ht="24">
      <c r="A62" s="34" t="s">
        <v>9</v>
      </c>
      <c r="B62" s="35" t="s">
        <v>67</v>
      </c>
      <c r="C62" s="24">
        <f t="shared" si="0"/>
        <v>124298</v>
      </c>
      <c r="D62" s="24">
        <f t="shared" si="0"/>
        <v>460592</v>
      </c>
      <c r="E62" s="24">
        <f t="shared" si="0"/>
        <v>219191460.7357979</v>
      </c>
      <c r="F62" s="24">
        <f>C19</f>
        <v>123299</v>
      </c>
      <c r="G62" s="24">
        <f>D19</f>
        <v>270670</v>
      </c>
      <c r="H62" s="24">
        <f>E19</f>
        <v>80988907.67179792</v>
      </c>
      <c r="I62" s="24">
        <f>C20</f>
        <v>961</v>
      </c>
      <c r="J62" s="24">
        <f>D20</f>
        <v>126682</v>
      </c>
      <c r="K62" s="24">
        <f>E20</f>
        <v>75709519.645</v>
      </c>
      <c r="L62" s="24">
        <f>C21</f>
        <v>38</v>
      </c>
      <c r="M62" s="24">
        <f>D21</f>
        <v>63240</v>
      </c>
      <c r="N62" s="138">
        <f>E21</f>
        <v>62493033.41900001</v>
      </c>
    </row>
    <row r="63" spans="1:14" ht="12">
      <c r="A63" s="34" t="s">
        <v>10</v>
      </c>
      <c r="B63" s="35" t="s">
        <v>68</v>
      </c>
      <c r="C63" s="24">
        <f t="shared" si="0"/>
        <v>29117</v>
      </c>
      <c r="D63" s="24">
        <f t="shared" si="0"/>
        <v>211625</v>
      </c>
      <c r="E63" s="24">
        <f t="shared" si="0"/>
        <v>42378290.64139941</v>
      </c>
      <c r="F63" s="24">
        <f>C22</f>
        <v>28912</v>
      </c>
      <c r="G63" s="24">
        <f>D22</f>
        <v>103187</v>
      </c>
      <c r="H63" s="24">
        <f>E22</f>
        <v>15969843.660099413</v>
      </c>
      <c r="I63" s="24">
        <f>C23</f>
        <v>192</v>
      </c>
      <c r="J63" s="24">
        <f>D23</f>
        <v>55394</v>
      </c>
      <c r="K63" s="24">
        <f>E23</f>
        <v>14961607.781300003</v>
      </c>
      <c r="L63" s="24">
        <f>C24</f>
        <v>13</v>
      </c>
      <c r="M63" s="24">
        <f>D24</f>
        <v>53044</v>
      </c>
      <c r="N63" s="138">
        <f>E24</f>
        <v>11446839.2</v>
      </c>
    </row>
    <row r="64" spans="1:14" ht="24">
      <c r="A64" s="34" t="s">
        <v>11</v>
      </c>
      <c r="B64" s="35" t="s">
        <v>69</v>
      </c>
      <c r="C64" s="24">
        <f t="shared" si="0"/>
        <v>26958</v>
      </c>
      <c r="D64" s="24">
        <f t="shared" si="0"/>
        <v>95439</v>
      </c>
      <c r="E64" s="24">
        <f t="shared" si="0"/>
        <v>9562077.316199837</v>
      </c>
      <c r="F64" s="24">
        <f>C25</f>
        <v>26938</v>
      </c>
      <c r="G64" s="24">
        <f>D25</f>
        <v>82271</v>
      </c>
      <c r="H64" s="24">
        <f>E25</f>
        <v>8100134.832699837</v>
      </c>
      <c r="I64" s="24">
        <f>C26</f>
        <v>20</v>
      </c>
      <c r="J64" s="24">
        <f>D26</f>
        <v>13168</v>
      </c>
      <c r="K64" s="24">
        <f>E26</f>
        <v>1461942.4835</v>
      </c>
      <c r="L64" s="24"/>
      <c r="M64" s="24"/>
      <c r="N64" s="138"/>
    </row>
    <row r="65" spans="1:14" ht="12">
      <c r="A65" s="34" t="s">
        <v>17</v>
      </c>
      <c r="B65" s="35" t="s">
        <v>70</v>
      </c>
      <c r="C65" s="24">
        <f t="shared" si="0"/>
        <v>47029</v>
      </c>
      <c r="D65" s="24">
        <f t="shared" si="0"/>
        <v>154898</v>
      </c>
      <c r="E65" s="24">
        <f t="shared" si="0"/>
        <v>35139555.8089007</v>
      </c>
      <c r="F65" s="24">
        <f>C27</f>
        <v>46875</v>
      </c>
      <c r="G65" s="24">
        <f>D27</f>
        <v>80552</v>
      </c>
      <c r="H65" s="24">
        <f>E27</f>
        <v>12472108.130600689</v>
      </c>
      <c r="I65" s="24">
        <f>C28</f>
        <v>147</v>
      </c>
      <c r="J65" s="24">
        <f>D28</f>
        <v>50708</v>
      </c>
      <c r="K65" s="24">
        <f>E28</f>
        <v>12844830.87830001</v>
      </c>
      <c r="L65" s="24">
        <f>C29</f>
        <v>7</v>
      </c>
      <c r="M65" s="24">
        <f>D29</f>
        <v>23638</v>
      </c>
      <c r="N65" s="138">
        <f>E29</f>
        <v>9822616.8</v>
      </c>
    </row>
    <row r="66" spans="1:14" ht="12">
      <c r="A66" s="34" t="s">
        <v>12</v>
      </c>
      <c r="B66" s="35" t="s">
        <v>71</v>
      </c>
      <c r="C66" s="24">
        <f t="shared" si="0"/>
        <v>0</v>
      </c>
      <c r="D66" s="24">
        <f t="shared" si="0"/>
        <v>0</v>
      </c>
      <c r="E66" s="24">
        <f t="shared" si="0"/>
        <v>0</v>
      </c>
      <c r="F66" s="24"/>
      <c r="G66" s="24"/>
      <c r="H66" s="24"/>
      <c r="L66" s="24"/>
      <c r="M66" s="24"/>
      <c r="N66" s="138"/>
    </row>
    <row r="67" spans="1:14" ht="12.75">
      <c r="A67" s="34" t="s">
        <v>18</v>
      </c>
      <c r="B67" s="35" t="s">
        <v>72</v>
      </c>
      <c r="C67" s="24">
        <f t="shared" si="0"/>
        <v>46380</v>
      </c>
      <c r="D67" s="125">
        <f>G67+J67</f>
        <v>51849</v>
      </c>
      <c r="E67" s="125">
        <f>H67+K67</f>
        <v>25077694.25150026</v>
      </c>
      <c r="F67" s="24">
        <f>C30</f>
        <v>46256</v>
      </c>
      <c r="G67" s="24">
        <f>D30</f>
        <v>37011</v>
      </c>
      <c r="H67" s="24">
        <f>E30</f>
        <v>16934929.88890026</v>
      </c>
      <c r="I67" s="24">
        <f>C31</f>
        <v>123</v>
      </c>
      <c r="J67" s="24">
        <f>D31</f>
        <v>14838</v>
      </c>
      <c r="K67" s="24">
        <f>E31</f>
        <v>8142764.362599999</v>
      </c>
      <c r="L67" s="24">
        <f>C32</f>
        <v>1</v>
      </c>
      <c r="M67" s="24" t="str">
        <f>D32</f>
        <v>..</v>
      </c>
      <c r="N67" s="138" t="str">
        <f>E32</f>
        <v>..</v>
      </c>
    </row>
    <row r="68" spans="1:14" ht="24">
      <c r="A68" s="34" t="s">
        <v>13</v>
      </c>
      <c r="B68" s="35" t="s">
        <v>73</v>
      </c>
      <c r="C68" s="24">
        <f t="shared" si="0"/>
        <v>141715</v>
      </c>
      <c r="D68" s="24">
        <f t="shared" si="0"/>
        <v>191064</v>
      </c>
      <c r="E68" s="24">
        <f t="shared" si="0"/>
        <v>31332193.833605163</v>
      </c>
      <c r="F68" s="24">
        <f>C33</f>
        <v>141587</v>
      </c>
      <c r="G68" s="24">
        <f>D33</f>
        <v>151902</v>
      </c>
      <c r="H68" s="24">
        <f>E33</f>
        <v>22302643.976405166</v>
      </c>
      <c r="I68" s="24">
        <f>C34</f>
        <v>128</v>
      </c>
      <c r="J68" s="24">
        <f>D34</f>
        <v>39162</v>
      </c>
      <c r="K68" s="24">
        <f>E34</f>
        <v>9029549.857199999</v>
      </c>
      <c r="L68" s="24"/>
      <c r="M68" s="24"/>
      <c r="N68" s="138"/>
    </row>
    <row r="69" spans="1:14" ht="24">
      <c r="A69" s="34" t="s">
        <v>14</v>
      </c>
      <c r="B69" s="35" t="s">
        <v>74</v>
      </c>
      <c r="C69" s="24">
        <f t="shared" si="0"/>
        <v>29319</v>
      </c>
      <c r="D69" s="24">
        <f t="shared" si="0"/>
        <v>192951</v>
      </c>
      <c r="E69" s="24">
        <f t="shared" si="0"/>
        <v>30187968.787500393</v>
      </c>
      <c r="F69" s="24">
        <f>C35</f>
        <v>29225</v>
      </c>
      <c r="G69" s="24">
        <f>D35</f>
        <v>94754</v>
      </c>
      <c r="H69" s="24">
        <f>E35</f>
        <v>9808157.09600039</v>
      </c>
      <c r="I69" s="24">
        <f>C36</f>
        <v>89</v>
      </c>
      <c r="J69" s="24">
        <f>D36</f>
        <v>88866</v>
      </c>
      <c r="K69" s="24">
        <f>E36</f>
        <v>7689338.191500002</v>
      </c>
      <c r="L69" s="24">
        <f>C37</f>
        <v>5</v>
      </c>
      <c r="M69" s="24">
        <f>D37</f>
        <v>9331</v>
      </c>
      <c r="N69" s="138">
        <f>E37</f>
        <v>12690473.5</v>
      </c>
    </row>
    <row r="70" spans="1:14" ht="12">
      <c r="A70" s="34" t="s">
        <v>19</v>
      </c>
      <c r="B70" s="35" t="s">
        <v>56</v>
      </c>
      <c r="C70" s="24">
        <f t="shared" si="0"/>
        <v>17631</v>
      </c>
      <c r="D70" s="24">
        <f t="shared" si="0"/>
        <v>44728</v>
      </c>
      <c r="E70" s="24">
        <f t="shared" si="0"/>
        <v>3729670.578499936</v>
      </c>
      <c r="F70" s="24">
        <f>C38</f>
        <v>17619</v>
      </c>
      <c r="G70" s="24">
        <f>D38</f>
        <v>38751</v>
      </c>
      <c r="H70" s="24">
        <f>E38</f>
        <v>3115704.424099936</v>
      </c>
      <c r="I70" s="24">
        <f>C39</f>
        <v>12</v>
      </c>
      <c r="J70" s="24">
        <f>D39</f>
        <v>5977</v>
      </c>
      <c r="K70" s="24">
        <f>E39</f>
        <v>613966.1544</v>
      </c>
      <c r="L70" s="24"/>
      <c r="M70" s="24"/>
      <c r="N70" s="138"/>
    </row>
    <row r="71" spans="1:14" ht="24">
      <c r="A71" s="34" t="s">
        <v>20</v>
      </c>
      <c r="B71" s="35" t="s">
        <v>75</v>
      </c>
      <c r="C71" s="24">
        <f t="shared" si="0"/>
        <v>27013</v>
      </c>
      <c r="D71" s="125">
        <f>G71+J71</f>
        <v>107847</v>
      </c>
      <c r="E71" s="125">
        <f>H71+K71</f>
        <v>7830066.462999772</v>
      </c>
      <c r="F71" s="24">
        <f>C40</f>
        <v>26980</v>
      </c>
      <c r="G71" s="24">
        <f>D40</f>
        <v>64893</v>
      </c>
      <c r="H71" s="24">
        <f>E40</f>
        <v>5165588.881499772</v>
      </c>
      <c r="I71" s="24">
        <f>C41</f>
        <v>32</v>
      </c>
      <c r="J71" s="24">
        <f>D41</f>
        <v>42954</v>
      </c>
      <c r="K71" s="24">
        <f>E41</f>
        <v>2664477.5815</v>
      </c>
      <c r="L71" s="24">
        <f>C42</f>
        <v>1</v>
      </c>
      <c r="M71" s="24" t="str">
        <f>D42</f>
        <v>..</v>
      </c>
      <c r="N71" s="138" t="str">
        <f>E42</f>
        <v>..</v>
      </c>
    </row>
    <row r="72" spans="1:14" ht="12.75">
      <c r="A72" s="36" t="s">
        <v>21</v>
      </c>
      <c r="B72" s="35" t="s">
        <v>76</v>
      </c>
      <c r="C72" s="24">
        <f t="shared" si="0"/>
        <v>39946</v>
      </c>
      <c r="D72" s="125">
        <f>G72+J72</f>
        <v>22701</v>
      </c>
      <c r="E72" s="125">
        <f>H72+K72</f>
        <v>3302851.25500032</v>
      </c>
      <c r="F72" s="24">
        <f>C43</f>
        <v>39936</v>
      </c>
      <c r="G72" s="24">
        <f>D43</f>
        <v>19417</v>
      </c>
      <c r="H72" s="24">
        <f>E43</f>
        <v>2801541.03480032</v>
      </c>
      <c r="I72" s="24">
        <f>C44</f>
        <v>8</v>
      </c>
      <c r="J72" s="24">
        <f>D44</f>
        <v>3284</v>
      </c>
      <c r="K72" s="24">
        <f>E44</f>
        <v>501310.22020000004</v>
      </c>
      <c r="L72" s="24">
        <f>C45</f>
        <v>2</v>
      </c>
      <c r="M72" s="24" t="str">
        <f>D45</f>
        <v>..</v>
      </c>
      <c r="N72" s="138" t="str">
        <f>E45</f>
        <v>..</v>
      </c>
    </row>
    <row r="73" spans="1:14" ht="12">
      <c r="A73" s="36" t="s">
        <v>22</v>
      </c>
      <c r="B73" s="35" t="s">
        <v>77</v>
      </c>
      <c r="C73" s="24">
        <f t="shared" si="0"/>
        <v>44091</v>
      </c>
      <c r="D73" s="24">
        <f t="shared" si="0"/>
        <v>24344</v>
      </c>
      <c r="E73" s="24">
        <f t="shared" si="0"/>
        <v>3391839.6279000365</v>
      </c>
      <c r="F73" s="24">
        <f>C46</f>
        <v>44083</v>
      </c>
      <c r="G73" s="24">
        <f>D46</f>
        <v>20187</v>
      </c>
      <c r="H73" s="24">
        <f>E46</f>
        <v>2910931.4896000368</v>
      </c>
      <c r="I73" s="24">
        <f>C47</f>
        <v>8</v>
      </c>
      <c r="J73" s="24">
        <f>D47</f>
        <v>4157</v>
      </c>
      <c r="K73" s="24">
        <f>E47</f>
        <v>480908.13829999993</v>
      </c>
      <c r="L73" s="24"/>
      <c r="M73" s="24"/>
      <c r="N73" s="138"/>
    </row>
    <row r="74" spans="1:14" ht="12.75" thickBot="1">
      <c r="A74" s="37"/>
      <c r="B74" s="38" t="s">
        <v>78</v>
      </c>
      <c r="C74" s="28">
        <f>SUM(C56:C73)</f>
        <v>916155</v>
      </c>
      <c r="D74" s="28">
        <f>SUM(D56:D73)</f>
        <v>2496313</v>
      </c>
      <c r="E74" s="28">
        <f>SUM(E56:E73)</f>
        <v>688296584.4311038</v>
      </c>
      <c r="F74" s="28">
        <f aca="true" t="shared" si="1" ref="F74:N74">SUM(F56:F73)</f>
        <v>913241</v>
      </c>
      <c r="G74" s="28">
        <f t="shared" si="1"/>
        <v>1423261</v>
      </c>
      <c r="H74" s="28">
        <f t="shared" si="1"/>
        <v>264807203.16600382</v>
      </c>
      <c r="I74" s="28">
        <f t="shared" si="1"/>
        <v>2777</v>
      </c>
      <c r="J74" s="28">
        <f t="shared" si="1"/>
        <v>725878</v>
      </c>
      <c r="K74" s="28">
        <f t="shared" si="1"/>
        <v>223259331.73310006</v>
      </c>
      <c r="L74" s="28">
        <f t="shared" si="1"/>
        <v>137</v>
      </c>
      <c r="M74" s="28">
        <f t="shared" si="1"/>
        <v>350143</v>
      </c>
      <c r="N74" s="139">
        <f t="shared" si="1"/>
        <v>201214068.588</v>
      </c>
    </row>
    <row r="75" spans="1:14" ht="13.5" thickBot="1" thickTop="1">
      <c r="A75" s="39"/>
      <c r="B75" s="40" t="s">
        <v>61</v>
      </c>
      <c r="C75" s="30">
        <v>100</v>
      </c>
      <c r="D75" s="30">
        <v>100</v>
      </c>
      <c r="E75" s="30">
        <v>100</v>
      </c>
      <c r="F75" s="31">
        <f>F74*100/C74</f>
        <v>99.68193155088386</v>
      </c>
      <c r="G75" s="31">
        <f>G74*100/D74</f>
        <v>57.01452502150171</v>
      </c>
      <c r="H75" s="31">
        <f>H74*100/E74</f>
        <v>38.47283411770441</v>
      </c>
      <c r="I75" s="31">
        <f>I74*100/C74</f>
        <v>0.30311464763058654</v>
      </c>
      <c r="J75" s="31">
        <f>J74*100/D74</f>
        <v>29.078004240654117</v>
      </c>
      <c r="K75" s="31">
        <f>K74*100/E74</f>
        <v>32.43650147089282</v>
      </c>
      <c r="L75" s="31">
        <f>L74*100/C74</f>
        <v>0.014953801485556483</v>
      </c>
      <c r="M75" s="31">
        <f>M74*100/D74</f>
        <v>14.026406143780848</v>
      </c>
      <c r="N75" s="140">
        <f>N74*100/E74</f>
        <v>29.233628807603193</v>
      </c>
    </row>
    <row r="76" ht="13.5" thickTop="1">
      <c r="A76" s="58" t="s">
        <v>129</v>
      </c>
    </row>
    <row r="79" spans="1:14" ht="15.75" thickBot="1">
      <c r="A79" s="45" t="s">
        <v>81</v>
      </c>
      <c r="B79" s="46" t="s">
        <v>111</v>
      </c>
      <c r="C79"/>
      <c r="D79"/>
      <c r="E79"/>
      <c r="F79"/>
      <c r="G79"/>
      <c r="H79"/>
      <c r="I79"/>
      <c r="J79"/>
      <c r="K79"/>
      <c r="L79"/>
      <c r="M79"/>
      <c r="N79"/>
    </row>
    <row r="80" spans="1:14" ht="12.75">
      <c r="A80" s="47" t="s">
        <v>82</v>
      </c>
      <c r="B80" s="47"/>
      <c r="C80" s="47" t="s">
        <v>92</v>
      </c>
      <c r="D80" s="47"/>
      <c r="E80" s="47"/>
      <c r="F80" s="47"/>
      <c r="G80" s="47"/>
      <c r="H80" s="47"/>
      <c r="I80" s="47"/>
      <c r="J80" s="47"/>
      <c r="K80" s="47"/>
      <c r="L80" s="48"/>
      <c r="M80" s="48"/>
      <c r="N80" s="141"/>
    </row>
    <row r="81" spans="1:14" ht="12.75">
      <c r="A81"/>
      <c r="B81" s="49"/>
      <c r="C81" s="193" t="s">
        <v>32</v>
      </c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5"/>
    </row>
    <row r="82" spans="1:14" ht="12.75">
      <c r="A82" s="49"/>
      <c r="B82" s="49"/>
      <c r="C82" s="196" t="s">
        <v>64</v>
      </c>
      <c r="D82" s="196"/>
      <c r="E82" s="196"/>
      <c r="F82" s="197" t="s">
        <v>84</v>
      </c>
      <c r="G82" s="197"/>
      <c r="H82" s="197"/>
      <c r="I82" s="197" t="s">
        <v>33</v>
      </c>
      <c r="J82" s="197"/>
      <c r="K82" s="197"/>
      <c r="L82" s="197" t="s">
        <v>34</v>
      </c>
      <c r="M82" s="197"/>
      <c r="N82" s="199"/>
    </row>
    <row r="83" spans="1:14" ht="12.75">
      <c r="A83" s="50"/>
      <c r="B83" s="50"/>
      <c r="C83" s="50" t="s">
        <v>35</v>
      </c>
      <c r="D83" s="50" t="s">
        <v>36</v>
      </c>
      <c r="E83" s="50" t="s">
        <v>85</v>
      </c>
      <c r="F83" s="50" t="s">
        <v>35</v>
      </c>
      <c r="G83" s="50" t="s">
        <v>36</v>
      </c>
      <c r="H83" s="50" t="s">
        <v>85</v>
      </c>
      <c r="I83" s="50" t="s">
        <v>35</v>
      </c>
      <c r="J83" s="50" t="s">
        <v>36</v>
      </c>
      <c r="K83" s="50" t="s">
        <v>85</v>
      </c>
      <c r="L83" s="50" t="s">
        <v>35</v>
      </c>
      <c r="M83" s="50" t="s">
        <v>36</v>
      </c>
      <c r="N83" s="142" t="s">
        <v>85</v>
      </c>
    </row>
    <row r="84" spans="1:14" ht="12.75">
      <c r="A84" s="41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41"/>
      <c r="M84" s="41"/>
      <c r="N84" s="143"/>
    </row>
    <row r="85" spans="1:14" ht="12.75">
      <c r="A85" s="41" t="s">
        <v>4</v>
      </c>
      <c r="B85" s="41" t="s">
        <v>62</v>
      </c>
      <c r="C85" s="44">
        <f aca="true" t="shared" si="2" ref="C85:N85">C56*100/C$74</f>
        <v>22.586134442315984</v>
      </c>
      <c r="D85" s="44">
        <f t="shared" si="2"/>
        <v>1.4941635924661691</v>
      </c>
      <c r="E85" s="44">
        <f t="shared" si="2"/>
        <v>2.08280471126373</v>
      </c>
      <c r="F85" s="44">
        <f t="shared" si="2"/>
        <v>22.65579403465241</v>
      </c>
      <c r="G85" s="44">
        <f t="shared" si="2"/>
        <v>2.2889687836594974</v>
      </c>
      <c r="H85" s="44">
        <f t="shared" si="2"/>
        <v>4.034706938882097</v>
      </c>
      <c r="I85" s="44">
        <f t="shared" si="2"/>
        <v>0.6481814908174289</v>
      </c>
      <c r="J85" s="44">
        <f t="shared" si="2"/>
        <v>0.2242801131870645</v>
      </c>
      <c r="K85" s="44">
        <f t="shared" si="2"/>
        <v>0.17646256751810874</v>
      </c>
      <c r="L85" s="44">
        <f t="shared" si="2"/>
        <v>2.9197080291970803</v>
      </c>
      <c r="M85" s="44">
        <f t="shared" si="2"/>
        <v>0.8833533727648418</v>
      </c>
      <c r="N85" s="144">
        <f t="shared" si="2"/>
        <v>1.6190269204636933</v>
      </c>
    </row>
    <row r="86" spans="1:14" ht="12.75">
      <c r="A86" s="41" t="s">
        <v>16</v>
      </c>
      <c r="B86" s="41" t="s">
        <v>65</v>
      </c>
      <c r="C86" s="44">
        <f>C57*100/C$74</f>
        <v>0.07465985559212142</v>
      </c>
      <c r="D86" s="44">
        <f aca="true" t="shared" si="3" ref="D86:F103">D57*100/D$74</f>
        <v>0</v>
      </c>
      <c r="E86" s="44">
        <f t="shared" si="3"/>
        <v>0</v>
      </c>
      <c r="F86" s="44">
        <f aca="true" t="shared" si="4" ref="F86:N86">F57*100/F$74</f>
        <v>0.07402208179440038</v>
      </c>
      <c r="G86" s="44">
        <f t="shared" si="4"/>
        <v>0.16609743399137614</v>
      </c>
      <c r="H86" s="44">
        <f t="shared" si="4"/>
        <v>0.22282245344742577</v>
      </c>
      <c r="I86" s="44">
        <f t="shared" si="4"/>
        <v>0.21606049693914295</v>
      </c>
      <c r="J86" s="44">
        <f t="shared" si="4"/>
        <v>0.08334733936005775</v>
      </c>
      <c r="K86" s="44">
        <f t="shared" si="4"/>
        <v>0.17646256751810874</v>
      </c>
      <c r="L86" s="44">
        <f t="shared" si="4"/>
        <v>1.4598540145985401</v>
      </c>
      <c r="M86" s="44" t="e">
        <f t="shared" si="4"/>
        <v>#VALUE!</v>
      </c>
      <c r="N86" s="144" t="e">
        <f t="shared" si="4"/>
        <v>#VALUE!</v>
      </c>
    </row>
    <row r="87" spans="1:14" ht="12.75">
      <c r="A87" s="41" t="s">
        <v>5</v>
      </c>
      <c r="B87" s="41" t="s">
        <v>40</v>
      </c>
      <c r="C87" s="44">
        <f aca="true" t="shared" si="5" ref="C87:C103">C58*100/C$74</f>
        <v>5.916902707511284</v>
      </c>
      <c r="D87" s="44">
        <f t="shared" si="3"/>
        <v>24.730632737160764</v>
      </c>
      <c r="E87" s="44">
        <f t="shared" si="3"/>
        <v>27.539174401928804</v>
      </c>
      <c r="F87" s="44">
        <f t="shared" si="3"/>
        <v>5.844240457885706</v>
      </c>
      <c r="G87" s="44">
        <f aca="true" t="shared" si="6" ref="G87:N102">G58*100/G$74</f>
        <v>16.715767522611806</v>
      </c>
      <c r="H87" s="44">
        <f t="shared" si="6"/>
        <v>15.218249825680868</v>
      </c>
      <c r="I87" s="44">
        <f t="shared" si="6"/>
        <v>28.44796543032049</v>
      </c>
      <c r="J87" s="44">
        <f t="shared" si="6"/>
        <v>30.924480422329925</v>
      </c>
      <c r="K87" s="44">
        <f t="shared" si="6"/>
        <v>30.77487721182385</v>
      </c>
      <c r="L87" s="44">
        <f t="shared" si="6"/>
        <v>33.57664233576642</v>
      </c>
      <c r="M87" s="44">
        <f t="shared" si="6"/>
        <v>44.25934546742331</v>
      </c>
      <c r="N87" s="144">
        <f t="shared" si="6"/>
        <v>40.02920392953255</v>
      </c>
    </row>
    <row r="88" spans="1:14" ht="12.75">
      <c r="A88" s="41" t="s">
        <v>6</v>
      </c>
      <c r="B88" s="41" t="s">
        <v>66</v>
      </c>
      <c r="C88" s="44">
        <f t="shared" si="5"/>
        <v>0.16514672735508729</v>
      </c>
      <c r="D88" s="44">
        <f t="shared" si="3"/>
        <v>0.8291828789098162</v>
      </c>
      <c r="E88" s="44">
        <f t="shared" si="3"/>
        <v>1.7755028128028207</v>
      </c>
      <c r="F88" s="44">
        <f t="shared" si="3"/>
        <v>0.15516167145364695</v>
      </c>
      <c r="G88" s="44">
        <f aca="true" t="shared" si="7" ref="G88:H102">G59*100/G$74</f>
        <v>0.3633908327425539</v>
      </c>
      <c r="H88" s="44">
        <f t="shared" si="7"/>
        <v>1.0426584581874607</v>
      </c>
      <c r="I88" s="44">
        <f t="shared" si="6"/>
        <v>3.456967951026287</v>
      </c>
      <c r="J88" s="44">
        <f t="shared" si="6"/>
        <v>2.1390646913117632</v>
      </c>
      <c r="K88" s="44">
        <f t="shared" si="6"/>
        <v>4.237086280724328</v>
      </c>
      <c r="L88" s="44">
        <f t="shared" si="6"/>
        <v>0</v>
      </c>
      <c r="M88" s="44">
        <f t="shared" si="6"/>
        <v>0</v>
      </c>
      <c r="N88" s="144">
        <f t="shared" si="6"/>
        <v>0</v>
      </c>
    </row>
    <row r="89" spans="1:14" ht="12.75">
      <c r="A89" s="41" t="s">
        <v>7</v>
      </c>
      <c r="B89" s="41" t="s">
        <v>79</v>
      </c>
      <c r="C89" s="44">
        <f t="shared" si="5"/>
        <v>0.12072193024106183</v>
      </c>
      <c r="D89" s="44">
        <f t="shared" si="3"/>
        <v>0.7743820586601119</v>
      </c>
      <c r="E89" s="44">
        <f t="shared" si="3"/>
        <v>2.291160306139587</v>
      </c>
      <c r="F89" s="44">
        <f t="shared" si="3"/>
        <v>0.1172746295884657</v>
      </c>
      <c r="G89" s="44">
        <f t="shared" si="7"/>
        <v>0.472646970583751</v>
      </c>
      <c r="H89" s="44">
        <f t="shared" si="7"/>
        <v>0.5879658502053481</v>
      </c>
      <c r="I89" s="44">
        <f t="shared" si="6"/>
        <v>0.8282319049333814</v>
      </c>
      <c r="J89" s="44">
        <f t="shared" si="6"/>
        <v>0.8245187207767697</v>
      </c>
      <c r="K89" s="44">
        <f t="shared" si="6"/>
        <v>0.769299904898605</v>
      </c>
      <c r="L89" s="44">
        <f t="shared" si="6"/>
        <v>8.75912408759124</v>
      </c>
      <c r="M89" s="44">
        <f t="shared" si="6"/>
        <v>1.8903705057647875</v>
      </c>
      <c r="N89" s="144">
        <f t="shared" si="6"/>
        <v>6.2100371353184824</v>
      </c>
    </row>
    <row r="90" spans="1:14" ht="12.75">
      <c r="A90" s="41" t="s">
        <v>8</v>
      </c>
      <c r="B90" s="41" t="s">
        <v>44</v>
      </c>
      <c r="C90" s="44">
        <f t="shared" si="5"/>
        <v>8.538184040910108</v>
      </c>
      <c r="D90" s="44">
        <f t="shared" si="3"/>
        <v>9.75807120341079</v>
      </c>
      <c r="E90" s="44">
        <f t="shared" si="3"/>
        <v>6.5807592731611</v>
      </c>
      <c r="F90" s="44">
        <f t="shared" si="3"/>
        <v>8.55119294906821</v>
      </c>
      <c r="G90" s="44">
        <f t="shared" si="7"/>
        <v>12.289804891724005</v>
      </c>
      <c r="H90" s="44">
        <f t="shared" si="7"/>
        <v>10.704178312903235</v>
      </c>
      <c r="I90" s="44">
        <f t="shared" si="6"/>
        <v>4.465250270075622</v>
      </c>
      <c r="J90" s="44">
        <f t="shared" si="6"/>
        <v>4.473065721787959</v>
      </c>
      <c r="K90" s="44">
        <f t="shared" si="6"/>
        <v>3.801036457748141</v>
      </c>
      <c r="L90" s="44">
        <f t="shared" si="6"/>
        <v>4.37956204379562</v>
      </c>
      <c r="M90" s="44">
        <f t="shared" si="6"/>
        <v>10.340632255963992</v>
      </c>
      <c r="N90" s="144">
        <f t="shared" si="6"/>
        <v>4.206235458281841</v>
      </c>
    </row>
    <row r="91" spans="1:14" ht="12.75">
      <c r="A91" s="41" t="s">
        <v>9</v>
      </c>
      <c r="B91" s="41" t="s">
        <v>67</v>
      </c>
      <c r="C91" s="44">
        <f t="shared" si="5"/>
        <v>13.56735486899051</v>
      </c>
      <c r="D91" s="44">
        <f t="shared" si="3"/>
        <v>18.45089137459926</v>
      </c>
      <c r="E91" s="44">
        <f t="shared" si="3"/>
        <v>31.84549592338392</v>
      </c>
      <c r="F91" s="44">
        <f t="shared" si="3"/>
        <v>13.501255418887238</v>
      </c>
      <c r="G91" s="44">
        <f t="shared" si="7"/>
        <v>19.017594102557435</v>
      </c>
      <c r="H91" s="44">
        <f t="shared" si="7"/>
        <v>30.58410296378046</v>
      </c>
      <c r="I91" s="44">
        <f t="shared" si="6"/>
        <v>34.60568959308606</v>
      </c>
      <c r="J91" s="44">
        <f t="shared" si="6"/>
        <v>17.452244041009646</v>
      </c>
      <c r="K91" s="44">
        <f t="shared" si="6"/>
        <v>33.9110213478147</v>
      </c>
      <c r="L91" s="44">
        <f t="shared" si="6"/>
        <v>27.73722627737226</v>
      </c>
      <c r="M91" s="44">
        <f t="shared" si="6"/>
        <v>18.061192141496473</v>
      </c>
      <c r="N91" s="144">
        <f t="shared" si="6"/>
        <v>31.057984095018178</v>
      </c>
    </row>
    <row r="92" spans="1:14" ht="12.75">
      <c r="A92" s="41" t="s">
        <v>10</v>
      </c>
      <c r="B92" s="41" t="s">
        <v>68</v>
      </c>
      <c r="C92" s="44">
        <f t="shared" si="5"/>
        <v>3.178173998941227</v>
      </c>
      <c r="D92" s="44">
        <f t="shared" si="3"/>
        <v>8.477502620865252</v>
      </c>
      <c r="E92" s="44">
        <f t="shared" si="3"/>
        <v>6.156981103781917</v>
      </c>
      <c r="F92" s="44">
        <f t="shared" si="3"/>
        <v>3.1658674982835855</v>
      </c>
      <c r="G92" s="44">
        <f t="shared" si="7"/>
        <v>7.250040575832542</v>
      </c>
      <c r="H92" s="44">
        <f t="shared" si="7"/>
        <v>6.03074367659408</v>
      </c>
      <c r="I92" s="44">
        <f t="shared" si="6"/>
        <v>6.913935902052574</v>
      </c>
      <c r="J92" s="44">
        <f t="shared" si="6"/>
        <v>7.631309944646346</v>
      </c>
      <c r="K92" s="44">
        <f t="shared" si="6"/>
        <v>6.701447892528033</v>
      </c>
      <c r="L92" s="44">
        <f t="shared" si="6"/>
        <v>9.489051094890511</v>
      </c>
      <c r="M92" s="44">
        <f t="shared" si="6"/>
        <v>15.149239025198277</v>
      </c>
      <c r="N92" s="144">
        <f t="shared" si="6"/>
        <v>5.688886110363491</v>
      </c>
    </row>
    <row r="93" spans="1:14" ht="12.75">
      <c r="A93" s="41" t="s">
        <v>11</v>
      </c>
      <c r="B93" s="41" t="s">
        <v>69</v>
      </c>
      <c r="C93" s="44">
        <f t="shared" si="5"/>
        <v>2.9425151857491363</v>
      </c>
      <c r="D93" s="44">
        <f t="shared" si="3"/>
        <v>3.8231984530786005</v>
      </c>
      <c r="E93" s="44">
        <f t="shared" si="3"/>
        <v>1.3892379437133424</v>
      </c>
      <c r="F93" s="44">
        <f t="shared" si="3"/>
        <v>2.9497142594342565</v>
      </c>
      <c r="G93" s="44">
        <f t="shared" si="7"/>
        <v>5.780457695391077</v>
      </c>
      <c r="H93" s="44">
        <f t="shared" si="7"/>
        <v>3.058880096861255</v>
      </c>
      <c r="I93" s="44">
        <f t="shared" si="6"/>
        <v>0.7202016564638098</v>
      </c>
      <c r="J93" s="44">
        <f t="shared" si="6"/>
        <v>1.8140789499061827</v>
      </c>
      <c r="K93" s="44">
        <f t="shared" si="6"/>
        <v>0.654818086281701</v>
      </c>
      <c r="L93" s="44">
        <f t="shared" si="6"/>
        <v>0</v>
      </c>
      <c r="M93" s="44">
        <f t="shared" si="6"/>
        <v>0</v>
      </c>
      <c r="N93" s="144">
        <f t="shared" si="6"/>
        <v>0</v>
      </c>
    </row>
    <row r="94" spans="1:14" ht="12.75">
      <c r="A94" s="41" t="s">
        <v>17</v>
      </c>
      <c r="B94" s="41" t="s">
        <v>70</v>
      </c>
      <c r="C94" s="44">
        <f t="shared" si="5"/>
        <v>5.133301679300992</v>
      </c>
      <c r="D94" s="44">
        <f t="shared" si="3"/>
        <v>6.205071239063371</v>
      </c>
      <c r="E94" s="44">
        <f t="shared" si="3"/>
        <v>5.1052927769421546</v>
      </c>
      <c r="F94" s="44">
        <f t="shared" si="3"/>
        <v>5.13281817176408</v>
      </c>
      <c r="G94" s="44">
        <f t="shared" si="7"/>
        <v>5.659678723719683</v>
      </c>
      <c r="H94" s="44">
        <f t="shared" si="7"/>
        <v>4.7098825037558</v>
      </c>
      <c r="I94" s="44">
        <f t="shared" si="6"/>
        <v>5.293482175009003</v>
      </c>
      <c r="J94" s="44">
        <f t="shared" si="6"/>
        <v>6.985746916148444</v>
      </c>
      <c r="K94" s="44">
        <f t="shared" si="6"/>
        <v>5.753323177396063</v>
      </c>
      <c r="L94" s="44">
        <f t="shared" si="6"/>
        <v>5.109489051094891</v>
      </c>
      <c r="M94" s="44">
        <f t="shared" si="6"/>
        <v>6.7509560379616325</v>
      </c>
      <c r="N94" s="144">
        <f t="shared" si="6"/>
        <v>4.881674958878</v>
      </c>
    </row>
    <row r="95" spans="1:14" ht="12.75">
      <c r="A95" s="41" t="s">
        <v>12</v>
      </c>
      <c r="B95" s="41" t="s">
        <v>71</v>
      </c>
      <c r="C95" s="44">
        <f t="shared" si="5"/>
        <v>0</v>
      </c>
      <c r="D95" s="44">
        <f t="shared" si="3"/>
        <v>0</v>
      </c>
      <c r="E95" s="44">
        <f t="shared" si="3"/>
        <v>0</v>
      </c>
      <c r="F95" s="44">
        <f t="shared" si="3"/>
        <v>0</v>
      </c>
      <c r="G95" s="44">
        <f t="shared" si="7"/>
        <v>0</v>
      </c>
      <c r="H95" s="44">
        <f t="shared" si="7"/>
        <v>0</v>
      </c>
      <c r="I95" s="44">
        <f t="shared" si="6"/>
        <v>0</v>
      </c>
      <c r="J95" s="44">
        <f t="shared" si="6"/>
        <v>0</v>
      </c>
      <c r="K95" s="44">
        <f t="shared" si="6"/>
        <v>0</v>
      </c>
      <c r="L95" s="44">
        <f t="shared" si="6"/>
        <v>0</v>
      </c>
      <c r="M95" s="44">
        <f t="shared" si="6"/>
        <v>0</v>
      </c>
      <c r="N95" s="144">
        <f t="shared" si="6"/>
        <v>0</v>
      </c>
    </row>
    <row r="96" spans="1:14" ht="12.75">
      <c r="A96" s="41" t="s">
        <v>18</v>
      </c>
      <c r="B96" s="41" t="s">
        <v>72</v>
      </c>
      <c r="C96" s="44">
        <f t="shared" si="5"/>
        <v>5.062462137957005</v>
      </c>
      <c r="D96" s="44">
        <f t="shared" si="3"/>
        <v>2.0770231938062254</v>
      </c>
      <c r="E96" s="44">
        <f t="shared" si="3"/>
        <v>3.6434430765376624</v>
      </c>
      <c r="F96" s="44">
        <f t="shared" si="3"/>
        <v>5.065037596866545</v>
      </c>
      <c r="G96" s="44">
        <f t="shared" si="7"/>
        <v>2.6004366029842734</v>
      </c>
      <c r="H96" s="44">
        <f t="shared" si="7"/>
        <v>6.395192308376898</v>
      </c>
      <c r="I96" s="44">
        <f t="shared" si="6"/>
        <v>4.4292401872524305</v>
      </c>
      <c r="J96" s="44">
        <f t="shared" si="6"/>
        <v>2.0441451593794</v>
      </c>
      <c r="K96" s="44">
        <f t="shared" si="6"/>
        <v>3.6472224024814484</v>
      </c>
      <c r="L96" s="44">
        <f t="shared" si="6"/>
        <v>0.7299270072992701</v>
      </c>
      <c r="M96" s="44" t="e">
        <f t="shared" si="6"/>
        <v>#VALUE!</v>
      </c>
      <c r="N96" s="144" t="e">
        <f t="shared" si="6"/>
        <v>#VALUE!</v>
      </c>
    </row>
    <row r="97" spans="1:14" ht="12.75">
      <c r="A97" s="41" t="s">
        <v>13</v>
      </c>
      <c r="B97" s="41" t="s">
        <v>73</v>
      </c>
      <c r="C97" s="44">
        <f t="shared" si="5"/>
        <v>15.468452390698081</v>
      </c>
      <c r="D97" s="44">
        <f t="shared" si="3"/>
        <v>7.653847894875362</v>
      </c>
      <c r="E97" s="44">
        <f t="shared" si="3"/>
        <v>4.5521355971135735</v>
      </c>
      <c r="F97" s="44">
        <f t="shared" si="3"/>
        <v>15.503793631691963</v>
      </c>
      <c r="G97" s="44">
        <f t="shared" si="7"/>
        <v>10.672814051674289</v>
      </c>
      <c r="H97" s="44">
        <f t="shared" si="7"/>
        <v>8.422219527927252</v>
      </c>
      <c r="I97" s="44">
        <f t="shared" si="6"/>
        <v>4.609290601368383</v>
      </c>
      <c r="J97" s="44">
        <f t="shared" si="6"/>
        <v>5.39512149424559</v>
      </c>
      <c r="K97" s="44">
        <f t="shared" si="6"/>
        <v>4.0444221467054104</v>
      </c>
      <c r="L97" s="44">
        <f t="shared" si="6"/>
        <v>0</v>
      </c>
      <c r="M97" s="44">
        <f t="shared" si="6"/>
        <v>0</v>
      </c>
      <c r="N97" s="144">
        <f t="shared" si="6"/>
        <v>0</v>
      </c>
    </row>
    <row r="98" spans="1:14" ht="12.75">
      <c r="A98" s="41" t="s">
        <v>14</v>
      </c>
      <c r="B98" s="41" t="s">
        <v>74</v>
      </c>
      <c r="C98" s="44">
        <f t="shared" si="5"/>
        <v>3.2002226697447482</v>
      </c>
      <c r="D98" s="44">
        <f t="shared" si="3"/>
        <v>7.729439377193485</v>
      </c>
      <c r="E98" s="44">
        <f t="shared" si="3"/>
        <v>4.385895480282178</v>
      </c>
      <c r="F98" s="44">
        <f t="shared" si="3"/>
        <v>3.200141036155845</v>
      </c>
      <c r="G98" s="44">
        <f t="shared" si="7"/>
        <v>6.657528028941986</v>
      </c>
      <c r="H98" s="44">
        <f t="shared" si="7"/>
        <v>3.70388606455384</v>
      </c>
      <c r="I98" s="44">
        <f t="shared" si="6"/>
        <v>3.2048973712639537</v>
      </c>
      <c r="J98" s="44">
        <f t="shared" si="6"/>
        <v>12.242553156315523</v>
      </c>
      <c r="K98" s="44">
        <f t="shared" si="6"/>
        <v>3.4441284634374787</v>
      </c>
      <c r="L98" s="44">
        <f t="shared" si="6"/>
        <v>3.6496350364963503</v>
      </c>
      <c r="M98" s="44">
        <f t="shared" si="6"/>
        <v>2.664911193426686</v>
      </c>
      <c r="N98" s="144">
        <f t="shared" si="6"/>
        <v>6.306951392143777</v>
      </c>
    </row>
    <row r="99" spans="1:14" ht="12.75">
      <c r="A99" s="41" t="s">
        <v>19</v>
      </c>
      <c r="B99" s="41" t="s">
        <v>56</v>
      </c>
      <c r="C99" s="44">
        <f t="shared" si="5"/>
        <v>1.9244560145390246</v>
      </c>
      <c r="D99" s="44">
        <f t="shared" si="3"/>
        <v>1.7917624913222019</v>
      </c>
      <c r="E99" s="44">
        <f t="shared" si="3"/>
        <v>0.5418696914764748</v>
      </c>
      <c r="F99" s="44">
        <f t="shared" si="3"/>
        <v>1.9292826318573082</v>
      </c>
      <c r="G99" s="44">
        <f t="shared" si="7"/>
        <v>2.722691059475388</v>
      </c>
      <c r="H99" s="44">
        <f t="shared" si="7"/>
        <v>1.1765935317653522</v>
      </c>
      <c r="I99" s="44">
        <f t="shared" si="6"/>
        <v>0.4321209938782859</v>
      </c>
      <c r="J99" s="44">
        <f t="shared" si="6"/>
        <v>0.8234166071984549</v>
      </c>
      <c r="K99" s="44">
        <f t="shared" si="6"/>
        <v>0.275001340205559</v>
      </c>
      <c r="L99" s="44">
        <f t="shared" si="6"/>
        <v>0</v>
      </c>
      <c r="M99" s="44">
        <f t="shared" si="6"/>
        <v>0</v>
      </c>
      <c r="N99" s="144">
        <f t="shared" si="6"/>
        <v>0</v>
      </c>
    </row>
    <row r="100" spans="1:14" ht="12.75">
      <c r="A100" s="41" t="s">
        <v>20</v>
      </c>
      <c r="B100" s="41" t="s">
        <v>75</v>
      </c>
      <c r="C100" s="44">
        <f t="shared" si="5"/>
        <v>2.948518536710491</v>
      </c>
      <c r="D100" s="44">
        <f t="shared" si="3"/>
        <v>4.320251506922409</v>
      </c>
      <c r="E100" s="44">
        <f t="shared" si="3"/>
        <v>1.137600656477402</v>
      </c>
      <c r="F100" s="44">
        <f t="shared" si="3"/>
        <v>2.9543132645161574</v>
      </c>
      <c r="G100" s="44">
        <f t="shared" si="7"/>
        <v>4.5594588764815445</v>
      </c>
      <c r="H100" s="44">
        <f t="shared" si="7"/>
        <v>1.9506980247291608</v>
      </c>
      <c r="I100" s="44">
        <f t="shared" si="6"/>
        <v>1.1523226503420958</v>
      </c>
      <c r="J100" s="44">
        <f t="shared" si="6"/>
        <v>5.917523330366811</v>
      </c>
      <c r="K100" s="44">
        <f t="shared" si="6"/>
        <v>1.1934451119316725</v>
      </c>
      <c r="L100" s="44">
        <f t="shared" si="6"/>
        <v>0.7299270072992701</v>
      </c>
      <c r="M100" s="44" t="e">
        <f t="shared" si="6"/>
        <v>#VALUE!</v>
      </c>
      <c r="N100" s="144" t="e">
        <f t="shared" si="6"/>
        <v>#VALUE!</v>
      </c>
    </row>
    <row r="101" spans="1:14" ht="12.75">
      <c r="A101" s="41" t="s">
        <v>21</v>
      </c>
      <c r="B101" s="41" t="s">
        <v>76</v>
      </c>
      <c r="C101" s="44">
        <f t="shared" si="5"/>
        <v>4.3601792273141555</v>
      </c>
      <c r="D101" s="44">
        <f t="shared" si="3"/>
        <v>0.9093811553278776</v>
      </c>
      <c r="E101" s="44">
        <f t="shared" si="3"/>
        <v>0.47985873091760556</v>
      </c>
      <c r="F101" s="44">
        <f t="shared" si="3"/>
        <v>4.372996832161499</v>
      </c>
      <c r="G101" s="44">
        <f t="shared" si="7"/>
        <v>1.3642613687861889</v>
      </c>
      <c r="H101" s="44">
        <f t="shared" si="7"/>
        <v>1.0579549956743715</v>
      </c>
      <c r="I101" s="44">
        <f t="shared" si="6"/>
        <v>0.28808066258552395</v>
      </c>
      <c r="J101" s="44">
        <f t="shared" si="6"/>
        <v>0.4524176238982308</v>
      </c>
      <c r="K101" s="44">
        <f t="shared" si="6"/>
        <v>0.22454166475751242</v>
      </c>
      <c r="L101" s="44">
        <f t="shared" si="6"/>
        <v>1.4598540145985401</v>
      </c>
      <c r="M101" s="44" t="e">
        <f t="shared" si="6"/>
        <v>#VALUE!</v>
      </c>
      <c r="N101" s="144" t="e">
        <f t="shared" si="6"/>
        <v>#VALUE!</v>
      </c>
    </row>
    <row r="102" spans="1:14" ht="12.75">
      <c r="A102" s="41" t="s">
        <v>22</v>
      </c>
      <c r="B102" s="41" t="s">
        <v>77</v>
      </c>
      <c r="C102" s="44">
        <f t="shared" si="5"/>
        <v>4.812613586128985</v>
      </c>
      <c r="D102" s="44">
        <f t="shared" si="3"/>
        <v>0.9751982223383046</v>
      </c>
      <c r="E102" s="44">
        <f t="shared" si="3"/>
        <v>0.4927875140777411</v>
      </c>
      <c r="F102" s="44">
        <f t="shared" si="3"/>
        <v>4.827093833938687</v>
      </c>
      <c r="G102" s="44">
        <f t="shared" si="7"/>
        <v>1.4183624788426017</v>
      </c>
      <c r="H102" s="44">
        <f t="shared" si="7"/>
        <v>1.0992644666751061</v>
      </c>
      <c r="I102" s="44">
        <f t="shared" si="6"/>
        <v>0.28808066258552395</v>
      </c>
      <c r="J102" s="44">
        <f t="shared" si="6"/>
        <v>0.5726857681318348</v>
      </c>
      <c r="K102" s="44">
        <f t="shared" si="6"/>
        <v>0.2154033762292684</v>
      </c>
      <c r="L102" s="44">
        <f t="shared" si="6"/>
        <v>0</v>
      </c>
      <c r="M102" s="44">
        <f t="shared" si="6"/>
        <v>0</v>
      </c>
      <c r="N102" s="144">
        <f t="shared" si="6"/>
        <v>0</v>
      </c>
    </row>
    <row r="103" spans="1:14" ht="13.5" thickBot="1">
      <c r="A103" s="51"/>
      <c r="B103" s="51" t="s">
        <v>78</v>
      </c>
      <c r="C103" s="52">
        <f t="shared" si="5"/>
        <v>100</v>
      </c>
      <c r="D103" s="52">
        <f t="shared" si="3"/>
        <v>100</v>
      </c>
      <c r="E103" s="52">
        <f t="shared" si="3"/>
        <v>100</v>
      </c>
      <c r="F103" s="52">
        <f t="shared" si="3"/>
        <v>100</v>
      </c>
      <c r="G103" s="52">
        <f aca="true" t="shared" si="8" ref="G103:N103">G74*100/G$74</f>
        <v>100</v>
      </c>
      <c r="H103" s="52">
        <f t="shared" si="8"/>
        <v>100</v>
      </c>
      <c r="I103" s="52">
        <f t="shared" si="8"/>
        <v>100</v>
      </c>
      <c r="J103" s="52">
        <f t="shared" si="8"/>
        <v>100</v>
      </c>
      <c r="K103" s="52">
        <f t="shared" si="8"/>
        <v>100</v>
      </c>
      <c r="L103" s="52">
        <f t="shared" si="8"/>
        <v>100</v>
      </c>
      <c r="M103" s="52">
        <f t="shared" si="8"/>
        <v>100</v>
      </c>
      <c r="N103" s="145">
        <f t="shared" si="8"/>
        <v>100</v>
      </c>
    </row>
    <row r="104" spans="1:14" ht="13.5" thickTop="1">
      <c r="A104" s="41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5.75" thickBot="1">
      <c r="A107" s="45" t="s">
        <v>81</v>
      </c>
      <c r="B107" s="46" t="s">
        <v>110</v>
      </c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2.75">
      <c r="A108" s="47" t="s">
        <v>82</v>
      </c>
      <c r="B108" s="47"/>
      <c r="C108" s="47" t="s">
        <v>83</v>
      </c>
      <c r="D108" s="47"/>
      <c r="E108" s="47"/>
      <c r="F108" s="47"/>
      <c r="G108" s="47"/>
      <c r="H108" s="47"/>
      <c r="I108" s="47"/>
      <c r="J108" s="47"/>
      <c r="K108" s="47"/>
      <c r="L108" s="48"/>
      <c r="M108" s="48"/>
      <c r="N108" s="48"/>
    </row>
    <row r="109" spans="1:14" ht="12.75">
      <c r="A109"/>
      <c r="B109" s="49"/>
      <c r="C109" s="193" t="s">
        <v>32</v>
      </c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</row>
    <row r="110" spans="1:14" ht="12.75">
      <c r="A110" s="49"/>
      <c r="B110" s="49"/>
      <c r="C110" s="196" t="s">
        <v>64</v>
      </c>
      <c r="D110" s="196"/>
      <c r="E110" s="196"/>
      <c r="F110" s="197" t="s">
        <v>84</v>
      </c>
      <c r="G110" s="197"/>
      <c r="H110" s="197"/>
      <c r="I110" s="197" t="s">
        <v>33</v>
      </c>
      <c r="J110" s="197"/>
      <c r="K110" s="197"/>
      <c r="L110" s="197" t="s">
        <v>34</v>
      </c>
      <c r="M110" s="197"/>
      <c r="N110" s="197"/>
    </row>
    <row r="111" spans="1:14" ht="12.75">
      <c r="A111" s="50"/>
      <c r="B111" s="50"/>
      <c r="C111" s="50" t="s">
        <v>35</v>
      </c>
      <c r="D111" s="50" t="s">
        <v>36</v>
      </c>
      <c r="E111" s="50" t="s">
        <v>85</v>
      </c>
      <c r="F111" s="50" t="s">
        <v>35</v>
      </c>
      <c r="G111" s="50" t="s">
        <v>36</v>
      </c>
      <c r="H111" s="50" t="s">
        <v>85</v>
      </c>
      <c r="I111" s="50" t="s">
        <v>35</v>
      </c>
      <c r="J111" s="50" t="s">
        <v>36</v>
      </c>
      <c r="K111" s="50" t="s">
        <v>85</v>
      </c>
      <c r="L111" s="50" t="s">
        <v>35</v>
      </c>
      <c r="M111" s="50" t="s">
        <v>36</v>
      </c>
      <c r="N111" s="50" t="s">
        <v>85</v>
      </c>
    </row>
    <row r="112" spans="1:14" ht="12.75">
      <c r="A112" s="41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41"/>
      <c r="M112" s="41"/>
      <c r="N112" s="41"/>
    </row>
    <row r="113" spans="1:14" ht="12.75">
      <c r="A113" s="41" t="s">
        <v>4</v>
      </c>
      <c r="B113" s="41" t="s">
        <v>62</v>
      </c>
      <c r="C113" s="42"/>
      <c r="D113" s="42"/>
      <c r="E113" s="42"/>
      <c r="F113" s="44">
        <f>F85/$C85</f>
        <v>1.0030841750505972</v>
      </c>
      <c r="G113" s="44">
        <f>G85/D85</f>
        <v>1.5319398727159952</v>
      </c>
      <c r="H113" s="44">
        <f>H85/E85</f>
        <v>1.937150860597997</v>
      </c>
      <c r="I113" s="44">
        <f>I85/$C85</f>
        <v>0.028698203868079177</v>
      </c>
      <c r="J113" s="44">
        <f>J85/G85</f>
        <v>0.09798303707248285</v>
      </c>
      <c r="K113" s="44">
        <f>K85/H85</f>
        <v>0.04373615486605863</v>
      </c>
      <c r="L113" s="44">
        <f>L85/$C85</f>
        <v>0.12926993048119362</v>
      </c>
      <c r="M113" s="44">
        <f>M85/J85</f>
        <v>3.93861658179237</v>
      </c>
      <c r="N113" s="44">
        <f>N85/K85</f>
        <v>9.174902888668145</v>
      </c>
    </row>
    <row r="114" spans="1:14" ht="12.75">
      <c r="A114" s="41" t="s">
        <v>16</v>
      </c>
      <c r="B114" s="41" t="s">
        <v>65</v>
      </c>
      <c r="C114" s="42"/>
      <c r="D114" s="42"/>
      <c r="E114" s="42"/>
      <c r="F114" s="44">
        <f aca="true" t="shared" si="9" ref="F114:F131">F86/$C86</f>
        <v>0.9914576074027615</v>
      </c>
      <c r="G114" s="44"/>
      <c r="H114" s="44"/>
      <c r="I114" s="44">
        <f aca="true" t="shared" si="10" ref="I114:I131">I86/$C86</f>
        <v>2.893931353410534</v>
      </c>
      <c r="J114" s="44">
        <f aca="true" t="shared" si="11" ref="J114:K129">J86/G86</f>
        <v>0.5017978746401657</v>
      </c>
      <c r="K114" s="44">
        <f t="shared" si="11"/>
        <v>0.7919424850949526</v>
      </c>
      <c r="L114" s="44">
        <f aca="true" t="shared" si="12" ref="L114:L131">L86/$C86</f>
        <v>19.55339992316558</v>
      </c>
      <c r="M114" s="44"/>
      <c r="N114" s="44"/>
    </row>
    <row r="115" spans="1:14" ht="12.75">
      <c r="A115" s="41" t="s">
        <v>5</v>
      </c>
      <c r="B115" s="41" t="s">
        <v>40</v>
      </c>
      <c r="C115" s="42"/>
      <c r="D115" s="42"/>
      <c r="E115" s="42"/>
      <c r="F115" s="44">
        <f t="shared" si="9"/>
        <v>0.9877195463205208</v>
      </c>
      <c r="G115" s="44">
        <f aca="true" t="shared" si="13" ref="G115:H130">G87/D87</f>
        <v>0.6759134592417583</v>
      </c>
      <c r="H115" s="44">
        <f t="shared" si="13"/>
        <v>0.5526037056729995</v>
      </c>
      <c r="I115" s="44">
        <f t="shared" si="10"/>
        <v>4.807915025238944</v>
      </c>
      <c r="J115" s="44">
        <f t="shared" si="11"/>
        <v>1.8500185756051981</v>
      </c>
      <c r="K115" s="44">
        <f t="shared" si="11"/>
        <v>2.022234985253764</v>
      </c>
      <c r="L115" s="44">
        <f t="shared" si="12"/>
        <v>5.674699077465335</v>
      </c>
      <c r="M115" s="44">
        <f aca="true" t="shared" si="14" ref="M115:N130">M87/J87</f>
        <v>1.4312074079493524</v>
      </c>
      <c r="N115" s="44">
        <f t="shared" si="14"/>
        <v>1.3007104351387353</v>
      </c>
    </row>
    <row r="116" spans="1:14" ht="12.75">
      <c r="A116" s="41" t="s">
        <v>6</v>
      </c>
      <c r="B116" s="41" t="s">
        <v>66</v>
      </c>
      <c r="C116" s="42"/>
      <c r="D116" s="42"/>
      <c r="E116" s="42"/>
      <c r="F116" s="44">
        <f t="shared" si="9"/>
        <v>0.9395382756815329</v>
      </c>
      <c r="G116" s="44">
        <f t="shared" si="13"/>
        <v>0.4382517318981897</v>
      </c>
      <c r="H116" s="44">
        <f t="shared" si="13"/>
        <v>0.5872468636315552</v>
      </c>
      <c r="I116" s="44">
        <f t="shared" si="10"/>
        <v>20.932706365978113</v>
      </c>
      <c r="J116" s="44">
        <f t="shared" si="11"/>
        <v>5.886402458664098</v>
      </c>
      <c r="K116" s="44">
        <f t="shared" si="11"/>
        <v>4.063733667964488</v>
      </c>
      <c r="L116" s="44">
        <f t="shared" si="12"/>
        <v>0</v>
      </c>
      <c r="M116" s="44">
        <f t="shared" si="14"/>
        <v>0</v>
      </c>
      <c r="N116" s="44">
        <f t="shared" si="14"/>
        <v>0</v>
      </c>
    </row>
    <row r="117" spans="1:14" ht="12.75">
      <c r="A117" s="41" t="s">
        <v>7</v>
      </c>
      <c r="B117" s="41" t="s">
        <v>79</v>
      </c>
      <c r="C117" s="42"/>
      <c r="D117" s="42"/>
      <c r="E117" s="42"/>
      <c r="F117" s="44">
        <f t="shared" si="9"/>
        <v>0.9714442881611283</v>
      </c>
      <c r="G117" s="44">
        <f t="shared" si="13"/>
        <v>0.6103537204898015</v>
      </c>
      <c r="H117" s="44">
        <f t="shared" si="13"/>
        <v>0.2566236193206495</v>
      </c>
      <c r="I117" s="44">
        <f t="shared" si="10"/>
        <v>6.860658235662225</v>
      </c>
      <c r="J117" s="44">
        <f t="shared" si="11"/>
        <v>1.7444705500988047</v>
      </c>
      <c r="K117" s="44">
        <f t="shared" si="11"/>
        <v>1.3084091612292206</v>
      </c>
      <c r="L117" s="44">
        <f t="shared" si="12"/>
        <v>72.55619645992002</v>
      </c>
      <c r="M117" s="44">
        <f t="shared" si="14"/>
        <v>2.2926956758287926</v>
      </c>
      <c r="N117" s="44">
        <f t="shared" si="14"/>
        <v>8.072322764861092</v>
      </c>
    </row>
    <row r="118" spans="1:14" ht="12.75">
      <c r="A118" s="41" t="s">
        <v>8</v>
      </c>
      <c r="B118" s="41" t="s">
        <v>44</v>
      </c>
      <c r="C118" s="42"/>
      <c r="D118" s="42"/>
      <c r="E118" s="42"/>
      <c r="F118" s="44">
        <f t="shared" si="9"/>
        <v>1.0015236153373797</v>
      </c>
      <c r="G118" s="44">
        <f t="shared" si="13"/>
        <v>1.259450216701461</v>
      </c>
      <c r="H118" s="44">
        <f t="shared" si="13"/>
        <v>1.6265871259808946</v>
      </c>
      <c r="I118" s="44">
        <f t="shared" si="10"/>
        <v>0.5229742353503612</v>
      </c>
      <c r="J118" s="44">
        <f t="shared" si="11"/>
        <v>0.3639655601693186</v>
      </c>
      <c r="K118" s="44">
        <f t="shared" si="11"/>
        <v>0.35509838743682204</v>
      </c>
      <c r="L118" s="44">
        <f t="shared" si="12"/>
        <v>0.5129383511542099</v>
      </c>
      <c r="M118" s="44">
        <f t="shared" si="14"/>
        <v>2.311755046565841</v>
      </c>
      <c r="N118" s="44">
        <f t="shared" si="14"/>
        <v>1.106602239951614</v>
      </c>
    </row>
    <row r="119" spans="1:14" ht="12.75">
      <c r="A119" s="41" t="s">
        <v>9</v>
      </c>
      <c r="B119" s="41" t="s">
        <v>67</v>
      </c>
      <c r="C119" s="42"/>
      <c r="D119" s="42"/>
      <c r="E119" s="42"/>
      <c r="F119" s="44">
        <f t="shared" si="9"/>
        <v>0.995128051802172</v>
      </c>
      <c r="G119" s="44">
        <f t="shared" si="13"/>
        <v>1.0307141111208502</v>
      </c>
      <c r="H119" s="44">
        <f t="shared" si="13"/>
        <v>0.9603902240166645</v>
      </c>
      <c r="I119" s="44">
        <f t="shared" si="10"/>
        <v>2.5506585423058907</v>
      </c>
      <c r="J119" s="44">
        <f t="shared" si="11"/>
        <v>0.9176893747386645</v>
      </c>
      <c r="K119" s="44">
        <f t="shared" si="11"/>
        <v>1.1087793350674429</v>
      </c>
      <c r="L119" s="44">
        <f t="shared" si="12"/>
        <v>2.04440928576051</v>
      </c>
      <c r="M119" s="44">
        <f t="shared" si="14"/>
        <v>1.0348922521972481</v>
      </c>
      <c r="N119" s="44">
        <f t="shared" si="14"/>
        <v>0.9158669618489571</v>
      </c>
    </row>
    <row r="120" spans="1:14" ht="12.75">
      <c r="A120" s="41" t="s">
        <v>10</v>
      </c>
      <c r="B120" s="41" t="s">
        <v>68</v>
      </c>
      <c r="C120" s="42"/>
      <c r="D120" s="42"/>
      <c r="E120" s="42"/>
      <c r="F120" s="44">
        <f t="shared" si="9"/>
        <v>0.9961278077720913</v>
      </c>
      <c r="G120" s="44">
        <f t="shared" si="13"/>
        <v>0.8552094761950744</v>
      </c>
      <c r="H120" s="44">
        <f t="shared" si="13"/>
        <v>0.979496862982039</v>
      </c>
      <c r="I120" s="44">
        <f t="shared" si="10"/>
        <v>2.175442849999992</v>
      </c>
      <c r="J120" s="44">
        <f t="shared" si="11"/>
        <v>1.0525885841363063</v>
      </c>
      <c r="K120" s="44">
        <f t="shared" si="11"/>
        <v>1.1112141805225486</v>
      </c>
      <c r="L120" s="44">
        <f t="shared" si="12"/>
        <v>2.985692758814238</v>
      </c>
      <c r="M120" s="44">
        <f t="shared" si="14"/>
        <v>1.9851426734182176</v>
      </c>
      <c r="N120" s="44">
        <f t="shared" si="14"/>
        <v>0.8489040281438992</v>
      </c>
    </row>
    <row r="121" spans="1:14" ht="12.75">
      <c r="A121" s="41" t="s">
        <v>11</v>
      </c>
      <c r="B121" s="41" t="s">
        <v>69</v>
      </c>
      <c r="C121" s="42"/>
      <c r="D121" s="42"/>
      <c r="E121" s="42"/>
      <c r="F121" s="44">
        <f t="shared" si="9"/>
        <v>1.0024465714637552</v>
      </c>
      <c r="G121" s="44">
        <f t="shared" si="13"/>
        <v>1.5119428840363778</v>
      </c>
      <c r="H121" s="44">
        <f t="shared" si="13"/>
        <v>2.2018403043938375</v>
      </c>
      <c r="I121" s="44">
        <f t="shared" si="10"/>
        <v>0.24475715875717846</v>
      </c>
      <c r="J121" s="44">
        <f t="shared" si="11"/>
        <v>0.3138296386724877</v>
      </c>
      <c r="K121" s="44">
        <f t="shared" si="11"/>
        <v>0.2140711847298676</v>
      </c>
      <c r="L121" s="44">
        <f t="shared" si="12"/>
        <v>0</v>
      </c>
      <c r="M121" s="44">
        <f t="shared" si="14"/>
        <v>0</v>
      </c>
      <c r="N121" s="44">
        <f t="shared" si="14"/>
        <v>0</v>
      </c>
    </row>
    <row r="122" spans="1:14" ht="12.75">
      <c r="A122" s="41" t="s">
        <v>17</v>
      </c>
      <c r="B122" s="41" t="s">
        <v>70</v>
      </c>
      <c r="C122" s="42"/>
      <c r="D122" s="42"/>
      <c r="E122" s="42"/>
      <c r="F122" s="44">
        <f t="shared" si="9"/>
        <v>0.9999058096392694</v>
      </c>
      <c r="G122" s="44">
        <f t="shared" si="13"/>
        <v>0.9121053579674916</v>
      </c>
      <c r="H122" s="44">
        <f t="shared" si="13"/>
        <v>0.9225489525356492</v>
      </c>
      <c r="I122" s="44">
        <f t="shared" si="10"/>
        <v>1.0312041850869407</v>
      </c>
      <c r="J122" s="44">
        <f t="shared" si="11"/>
        <v>1.234300966037386</v>
      </c>
      <c r="K122" s="44">
        <f t="shared" si="11"/>
        <v>1.2215428246475772</v>
      </c>
      <c r="L122" s="44">
        <f t="shared" si="12"/>
        <v>0.9953611477186076</v>
      </c>
      <c r="M122" s="44">
        <f t="shared" si="14"/>
        <v>0.966390010831331</v>
      </c>
      <c r="N122" s="44">
        <f t="shared" si="14"/>
        <v>0.8484965659598896</v>
      </c>
    </row>
    <row r="123" spans="1:14" ht="12.75">
      <c r="A123" s="41" t="s">
        <v>12</v>
      </c>
      <c r="B123" s="41" t="s">
        <v>71</v>
      </c>
      <c r="C123" s="42"/>
      <c r="D123" s="42"/>
      <c r="E123" s="42"/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1:14" ht="12.75">
      <c r="A124" s="41" t="s">
        <v>18</v>
      </c>
      <c r="B124" s="41" t="s">
        <v>72</v>
      </c>
      <c r="C124" s="42"/>
      <c r="D124" s="42"/>
      <c r="E124" s="42"/>
      <c r="F124" s="44">
        <f t="shared" si="9"/>
        <v>1.0005087364289067</v>
      </c>
      <c r="G124" s="44"/>
      <c r="H124" s="44"/>
      <c r="I124" s="44">
        <f t="shared" si="10"/>
        <v>0.8749181853713347</v>
      </c>
      <c r="J124" s="44">
        <f t="shared" si="11"/>
        <v>0.7860776752002064</v>
      </c>
      <c r="K124" s="44">
        <f t="shared" si="11"/>
        <v>0.5703069159787495</v>
      </c>
      <c r="L124" s="44">
        <f t="shared" si="12"/>
        <v>0.14418419089527013</v>
      </c>
      <c r="M124" s="44"/>
      <c r="N124" s="44"/>
    </row>
    <row r="125" spans="1:14" ht="12.75">
      <c r="A125" s="41" t="s">
        <v>13</v>
      </c>
      <c r="B125" s="41" t="s">
        <v>73</v>
      </c>
      <c r="C125" s="42"/>
      <c r="D125" s="42"/>
      <c r="E125" s="42"/>
      <c r="F125" s="44">
        <f t="shared" si="9"/>
        <v>1.0022847302432876</v>
      </c>
      <c r="G125" s="44">
        <f t="shared" si="13"/>
        <v>1.3944376996073147</v>
      </c>
      <c r="H125" s="44">
        <f t="shared" si="13"/>
        <v>1.8501688599231598</v>
      </c>
      <c r="I125" s="44">
        <f t="shared" si="10"/>
        <v>0.29798007486128153</v>
      </c>
      <c r="J125" s="44">
        <f t="shared" si="11"/>
        <v>0.5055013109123957</v>
      </c>
      <c r="K125" s="44">
        <f t="shared" si="11"/>
        <v>0.48020858792560606</v>
      </c>
      <c r="L125" s="44">
        <f t="shared" si="12"/>
        <v>0</v>
      </c>
      <c r="M125" s="44">
        <f t="shared" si="14"/>
        <v>0</v>
      </c>
      <c r="N125" s="44">
        <f t="shared" si="14"/>
        <v>0</v>
      </c>
    </row>
    <row r="126" spans="1:14" ht="12.75">
      <c r="A126" s="41" t="s">
        <v>14</v>
      </c>
      <c r="B126" s="41" t="s">
        <v>74</v>
      </c>
      <c r="C126" s="42"/>
      <c r="D126" s="42"/>
      <c r="E126" s="42"/>
      <c r="F126" s="44">
        <f t="shared" si="9"/>
        <v>0.9999744912784742</v>
      </c>
      <c r="G126" s="44">
        <f t="shared" si="13"/>
        <v>0.8613209450333119</v>
      </c>
      <c r="H126" s="44">
        <f t="shared" si="13"/>
        <v>0.8444993915622313</v>
      </c>
      <c r="I126" s="44">
        <f t="shared" si="10"/>
        <v>1.0014607425800088</v>
      </c>
      <c r="J126" s="44">
        <f t="shared" si="11"/>
        <v>1.8389037347036314</v>
      </c>
      <c r="K126" s="44">
        <f t="shared" si="11"/>
        <v>0.9298689007736389</v>
      </c>
      <c r="L126" s="44">
        <f t="shared" si="12"/>
        <v>1.1404315927764637</v>
      </c>
      <c r="M126" s="44">
        <f t="shared" si="14"/>
        <v>0.2176760974120784</v>
      </c>
      <c r="N126" s="44">
        <f t="shared" si="14"/>
        <v>1.8312183935929622</v>
      </c>
    </row>
    <row r="127" spans="1:14" ht="12.75">
      <c r="A127" s="41" t="s">
        <v>19</v>
      </c>
      <c r="B127" s="41" t="s">
        <v>56</v>
      </c>
      <c r="C127" s="42"/>
      <c r="D127" s="42"/>
      <c r="E127" s="42"/>
      <c r="F127" s="44">
        <f t="shared" si="9"/>
        <v>1.0025080424191664</v>
      </c>
      <c r="G127" s="44">
        <f t="shared" si="13"/>
        <v>1.5195602501234537</v>
      </c>
      <c r="H127" s="44">
        <f t="shared" si="13"/>
        <v>2.1713588161009625</v>
      </c>
      <c r="I127" s="44">
        <f t="shared" si="10"/>
        <v>0.22454189163777494</v>
      </c>
      <c r="J127" s="44">
        <f t="shared" si="11"/>
        <v>0.3024274841366365</v>
      </c>
      <c r="K127" s="44">
        <f t="shared" si="11"/>
        <v>0.23372671426550257</v>
      </c>
      <c r="L127" s="44">
        <f t="shared" si="12"/>
        <v>0</v>
      </c>
      <c r="M127" s="44">
        <f t="shared" si="14"/>
        <v>0</v>
      </c>
      <c r="N127" s="44">
        <f t="shared" si="14"/>
        <v>0</v>
      </c>
    </row>
    <row r="128" spans="1:14" ht="12.75">
      <c r="A128" s="41" t="s">
        <v>20</v>
      </c>
      <c r="B128" s="41" t="s">
        <v>75</v>
      </c>
      <c r="C128" s="42"/>
      <c r="D128" s="42"/>
      <c r="E128" s="42"/>
      <c r="F128" s="44">
        <f t="shared" si="9"/>
        <v>1.0019653014669974</v>
      </c>
      <c r="G128" s="44"/>
      <c r="H128" s="44"/>
      <c r="I128" s="44">
        <f t="shared" si="10"/>
        <v>0.3908141108814877</v>
      </c>
      <c r="J128" s="44">
        <f t="shared" si="11"/>
        <v>1.297856498035412</v>
      </c>
      <c r="K128" s="44">
        <f t="shared" si="11"/>
        <v>0.6118041320605597</v>
      </c>
      <c r="L128" s="44">
        <f t="shared" si="12"/>
        <v>0.24755720481703727</v>
      </c>
      <c r="M128" s="44"/>
      <c r="N128" s="44"/>
    </row>
    <row r="129" spans="1:14" ht="12.75">
      <c r="A129" s="41" t="s">
        <v>21</v>
      </c>
      <c r="B129" s="41" t="s">
        <v>76</v>
      </c>
      <c r="C129" s="42"/>
      <c r="D129" s="42"/>
      <c r="E129" s="42"/>
      <c r="F129" s="44">
        <f t="shared" si="9"/>
        <v>1.0029396967828865</v>
      </c>
      <c r="G129" s="44"/>
      <c r="H129" s="44"/>
      <c r="I129" s="44">
        <f t="shared" si="10"/>
        <v>0.06607083047890669</v>
      </c>
      <c r="J129" s="44">
        <f t="shared" si="11"/>
        <v>0.3316209300134006</v>
      </c>
      <c r="K129" s="44">
        <f t="shared" si="11"/>
        <v>0.21224122545438048</v>
      </c>
      <c r="L129" s="44">
        <f t="shared" si="12"/>
        <v>0.3348151391239487</v>
      </c>
      <c r="M129" s="44"/>
      <c r="N129" s="44"/>
    </row>
    <row r="130" spans="1:14" ht="12.75">
      <c r="A130" s="41" t="s">
        <v>22</v>
      </c>
      <c r="B130" s="41" t="s">
        <v>77</v>
      </c>
      <c r="C130" s="42"/>
      <c r="D130" s="42"/>
      <c r="E130" s="42"/>
      <c r="F130" s="44">
        <f t="shared" si="9"/>
        <v>1.0030088116468434</v>
      </c>
      <c r="G130" s="44">
        <f t="shared" si="13"/>
        <v>1.4544350536670274</v>
      </c>
      <c r="H130" s="44">
        <f t="shared" si="13"/>
        <v>2.2307068163697195</v>
      </c>
      <c r="I130" s="44">
        <f t="shared" si="10"/>
        <v>0.059859504078165766</v>
      </c>
      <c r="J130" s="44">
        <f>J102/G102</f>
        <v>0.4037654525373177</v>
      </c>
      <c r="K130" s="44">
        <f>K102/H102</f>
        <v>0.19595227787248407</v>
      </c>
      <c r="L130" s="44">
        <f t="shared" si="12"/>
        <v>0</v>
      </c>
      <c r="M130" s="44">
        <f t="shared" si="14"/>
        <v>0</v>
      </c>
      <c r="N130" s="44">
        <f t="shared" si="14"/>
        <v>0</v>
      </c>
    </row>
    <row r="131" spans="1:14" ht="13.5" thickBot="1">
      <c r="A131" s="51"/>
      <c r="B131" s="51" t="s">
        <v>78</v>
      </c>
      <c r="C131" s="53"/>
      <c r="D131" s="53"/>
      <c r="E131" s="53"/>
      <c r="F131" s="52">
        <f t="shared" si="9"/>
        <v>1</v>
      </c>
      <c r="G131" s="52">
        <f>G103/D103</f>
        <v>1</v>
      </c>
      <c r="H131" s="52">
        <f>H103/E103</f>
        <v>1</v>
      </c>
      <c r="I131" s="52">
        <f t="shared" si="10"/>
        <v>1</v>
      </c>
      <c r="J131" s="52">
        <f>J103/G103</f>
        <v>1</v>
      </c>
      <c r="K131" s="52">
        <f>K103/H103</f>
        <v>1</v>
      </c>
      <c r="L131" s="52">
        <f t="shared" si="12"/>
        <v>1</v>
      </c>
      <c r="M131" s="52">
        <f>M103/J103</f>
        <v>1</v>
      </c>
      <c r="N131" s="52">
        <f>N103/K103</f>
        <v>1</v>
      </c>
    </row>
    <row r="132" spans="1:14" ht="13.5" thickTop="1">
      <c r="A132" s="58" t="s">
        <v>96</v>
      </c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4" ht="15">
      <c r="A134" s="154" t="s">
        <v>122</v>
      </c>
    </row>
    <row r="135" ht="15">
      <c r="A135" s="154" t="s">
        <v>123</v>
      </c>
    </row>
    <row r="136" ht="15">
      <c r="A136" s="154" t="s">
        <v>124</v>
      </c>
    </row>
    <row r="137" ht="15">
      <c r="A137" s="154" t="s">
        <v>125</v>
      </c>
    </row>
    <row r="138" ht="15">
      <c r="A138" s="154" t="s">
        <v>126</v>
      </c>
    </row>
    <row r="139" ht="15">
      <c r="A139" s="154" t="s">
        <v>127</v>
      </c>
    </row>
  </sheetData>
  <sheetProtection/>
  <mergeCells count="15">
    <mergeCell ref="C109:N109"/>
    <mergeCell ref="C110:E110"/>
    <mergeCell ref="F110:H110"/>
    <mergeCell ref="I110:K110"/>
    <mergeCell ref="L110:N110"/>
    <mergeCell ref="A51:B54"/>
    <mergeCell ref="C52:E53"/>
    <mergeCell ref="F53:H53"/>
    <mergeCell ref="I53:K53"/>
    <mergeCell ref="C81:N81"/>
    <mergeCell ref="C82:E82"/>
    <mergeCell ref="F82:H82"/>
    <mergeCell ref="L53:N53"/>
    <mergeCell ref="I82:K82"/>
    <mergeCell ref="L82:N82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4"/>
  <sheetViews>
    <sheetView tabSelected="1" zoomScalePageLayoutView="0" workbookViewId="0" topLeftCell="A40">
      <pane xSplit="2" ySplit="11" topLeftCell="I51" activePane="bottomRight" state="frozen"/>
      <selection pane="topLeft" activeCell="A40" sqref="A40"/>
      <selection pane="topRight" activeCell="C40" sqref="C40"/>
      <selection pane="bottomLeft" activeCell="A51" sqref="A51"/>
      <selection pane="bottomRight" activeCell="T56" sqref="T56"/>
    </sheetView>
  </sheetViews>
  <sheetFormatPr defaultColWidth="7.28125" defaultRowHeight="12.75"/>
  <cols>
    <col min="1" max="1" width="11.140625" style="4" customWidth="1"/>
    <col min="2" max="2" width="32.00390625" style="4" customWidth="1"/>
    <col min="3" max="3" width="19.421875" style="5" bestFit="1" customWidth="1"/>
    <col min="4" max="4" width="18.8515625" style="5" bestFit="1" customWidth="1"/>
    <col min="5" max="5" width="18.00390625" style="5" bestFit="1" customWidth="1"/>
    <col min="6" max="6" width="7.28125" style="4" customWidth="1"/>
    <col min="7" max="7" width="8.8515625" style="4" bestFit="1" customWidth="1"/>
    <col min="8" max="8" width="10.8515625" style="4" bestFit="1" customWidth="1"/>
    <col min="9" max="10" width="7.28125" style="4" customWidth="1"/>
    <col min="11" max="11" width="10.8515625" style="4" bestFit="1" customWidth="1"/>
    <col min="12" max="12" width="7.28125" style="4" customWidth="1"/>
    <col min="13" max="13" width="12.28125" style="4" bestFit="1" customWidth="1"/>
    <col min="14" max="14" width="10.8515625" style="4" bestFit="1" customWidth="1"/>
    <col min="15" max="15" width="7.28125" style="4" customWidth="1"/>
    <col min="16" max="16" width="20.421875" style="4" customWidth="1"/>
    <col min="17" max="17" width="7.28125" style="4" customWidth="1"/>
    <col min="18" max="18" width="9.57421875" style="4" bestFit="1" customWidth="1"/>
    <col min="19" max="19" width="7.421875" style="4" bestFit="1" customWidth="1"/>
    <col min="20" max="16384" width="7.28125" style="4" customWidth="1"/>
  </cols>
  <sheetData>
    <row r="1" spans="1:5" s="3" customFormat="1" ht="11.25">
      <c r="A1" s="1" t="s">
        <v>23</v>
      </c>
      <c r="B1" s="1" t="s">
        <v>24</v>
      </c>
      <c r="C1" s="2" t="s">
        <v>25</v>
      </c>
      <c r="D1" s="2" t="s">
        <v>26</v>
      </c>
      <c r="E1" s="2" t="s">
        <v>27</v>
      </c>
    </row>
    <row r="2" spans="1:5" ht="11.25">
      <c r="A2" s="4" t="s">
        <v>4</v>
      </c>
      <c r="B2" s="4" t="s">
        <v>1</v>
      </c>
      <c r="C2" s="5">
        <v>201964</v>
      </c>
      <c r="D2" s="5">
        <v>33368</v>
      </c>
      <c r="E2" s="5">
        <v>9842291.856900377</v>
      </c>
    </row>
    <row r="3" spans="1:5" ht="11.25">
      <c r="A3" s="4" t="s">
        <v>4</v>
      </c>
      <c r="B3" s="4" t="s">
        <v>2</v>
      </c>
      <c r="C3" s="5">
        <v>14</v>
      </c>
      <c r="D3" s="5">
        <v>1382</v>
      </c>
      <c r="E3" s="5">
        <v>1531417.7178</v>
      </c>
    </row>
    <row r="4" spans="1:7" ht="15">
      <c r="A4" s="4" t="s">
        <v>4</v>
      </c>
      <c r="B4" s="4" t="s">
        <v>3</v>
      </c>
      <c r="C4" s="5">
        <v>4</v>
      </c>
      <c r="D4" s="5">
        <v>2910</v>
      </c>
      <c r="E4" s="5">
        <v>2750575.9863</v>
      </c>
      <c r="G4" s="154" t="s">
        <v>122</v>
      </c>
    </row>
    <row r="5" spans="1:7" ht="15">
      <c r="A5" s="4" t="s">
        <v>16</v>
      </c>
      <c r="B5" s="4" t="s">
        <v>1</v>
      </c>
      <c r="C5" s="5">
        <v>688</v>
      </c>
      <c r="D5" s="5">
        <v>2166</v>
      </c>
      <c r="E5" s="5">
        <v>518322.0450999995</v>
      </c>
      <c r="G5" s="154" t="s">
        <v>123</v>
      </c>
    </row>
    <row r="6" spans="1:7" ht="15">
      <c r="A6" s="4" t="s">
        <v>16</v>
      </c>
      <c r="B6" s="4" t="s">
        <v>2</v>
      </c>
      <c r="C6" s="5">
        <v>7</v>
      </c>
      <c r="D6" s="5">
        <v>642</v>
      </c>
      <c r="E6" s="5">
        <v>425592.61650000006</v>
      </c>
      <c r="G6" s="154" t="s">
        <v>124</v>
      </c>
    </row>
    <row r="7" spans="1:7" ht="15">
      <c r="A7" s="4" t="s">
        <v>16</v>
      </c>
      <c r="B7" s="4" t="s">
        <v>3</v>
      </c>
      <c r="C7" s="5">
        <v>2</v>
      </c>
      <c r="D7" s="5" t="s">
        <v>28</v>
      </c>
      <c r="E7" s="5" t="s">
        <v>28</v>
      </c>
      <c r="G7" s="154" t="s">
        <v>125</v>
      </c>
    </row>
    <row r="8" spans="1:7" ht="15">
      <c r="A8" s="4" t="s">
        <v>5</v>
      </c>
      <c r="B8" s="4" t="s">
        <v>1</v>
      </c>
      <c r="C8" s="5">
        <v>53147</v>
      </c>
      <c r="D8" s="5">
        <v>228699</v>
      </c>
      <c r="E8" s="5">
        <v>37001251.30920292</v>
      </c>
      <c r="G8" s="154" t="s">
        <v>126</v>
      </c>
    </row>
    <row r="9" spans="1:7" ht="15">
      <c r="A9" s="4" t="s">
        <v>5</v>
      </c>
      <c r="B9" s="4" t="s">
        <v>2</v>
      </c>
      <c r="C9" s="5">
        <v>677</v>
      </c>
      <c r="D9" s="5">
        <v>192017</v>
      </c>
      <c r="E9" s="5">
        <v>58558343.527399935</v>
      </c>
      <c r="G9" s="154" t="s">
        <v>127</v>
      </c>
    </row>
    <row r="10" spans="1:5" ht="11.25">
      <c r="A10" s="4" t="s">
        <v>5</v>
      </c>
      <c r="B10" s="4" t="s">
        <v>3</v>
      </c>
      <c r="C10" s="5">
        <v>42</v>
      </c>
      <c r="D10" s="5">
        <v>140519</v>
      </c>
      <c r="E10" s="5">
        <v>63026024.3</v>
      </c>
    </row>
    <row r="11" spans="1:5" ht="11.25">
      <c r="A11" s="4" t="s">
        <v>6</v>
      </c>
      <c r="B11" s="4" t="s">
        <v>1</v>
      </c>
      <c r="C11" s="5">
        <v>1517</v>
      </c>
      <c r="D11" s="4">
        <v>5397</v>
      </c>
      <c r="E11" s="5">
        <v>2764422.167599998</v>
      </c>
    </row>
    <row r="12" spans="1:5" ht="11.25">
      <c r="A12" s="4" t="s">
        <v>6</v>
      </c>
      <c r="B12" s="4" t="s">
        <v>2</v>
      </c>
      <c r="C12" s="5">
        <v>105</v>
      </c>
      <c r="D12" s="5">
        <v>15161</v>
      </c>
      <c r="E12" s="5">
        <v>9591449.334900003</v>
      </c>
    </row>
    <row r="13" spans="1:5" ht="11.25">
      <c r="A13" s="4" t="s">
        <v>7</v>
      </c>
      <c r="B13" s="4" t="s">
        <v>1</v>
      </c>
      <c r="C13" s="5">
        <v>1097</v>
      </c>
      <c r="D13" s="5">
        <v>6721</v>
      </c>
      <c r="E13" s="5">
        <v>1493703.490200003</v>
      </c>
    </row>
    <row r="14" spans="1:5" ht="11.25">
      <c r="A14" s="4" t="s">
        <v>7</v>
      </c>
      <c r="B14" s="4" t="s">
        <v>2</v>
      </c>
      <c r="C14" s="5">
        <v>21</v>
      </c>
      <c r="D14" s="5">
        <v>5917</v>
      </c>
      <c r="E14" s="5">
        <v>1483302.7933999998</v>
      </c>
    </row>
    <row r="15" spans="1:5" ht="11.25">
      <c r="A15" s="4" t="s">
        <v>30</v>
      </c>
      <c r="B15" s="4" t="s">
        <v>3</v>
      </c>
      <c r="C15" s="5">
        <v>12</v>
      </c>
      <c r="D15" s="5">
        <v>7147</v>
      </c>
      <c r="E15" s="5">
        <v>11137897.9</v>
      </c>
    </row>
    <row r="16" spans="1:5" ht="11.25">
      <c r="A16" s="4" t="s">
        <v>8</v>
      </c>
      <c r="B16" s="4" t="s">
        <v>1</v>
      </c>
      <c r="C16" s="5">
        <v>81127</v>
      </c>
      <c r="D16" s="5">
        <v>173339</v>
      </c>
      <c r="E16" s="5">
        <v>27093345.837293573</v>
      </c>
    </row>
    <row r="17" spans="1:5" ht="11.25">
      <c r="A17" s="4" t="s">
        <v>8</v>
      </c>
      <c r="B17" s="4" t="s">
        <v>2</v>
      </c>
      <c r="C17" s="5">
        <v>125</v>
      </c>
      <c r="D17" s="5">
        <v>34360</v>
      </c>
      <c r="E17" s="5">
        <v>8662912.767299999</v>
      </c>
    </row>
    <row r="18" spans="1:5" ht="11.25">
      <c r="A18" s="4" t="s">
        <v>8</v>
      </c>
      <c r="B18" s="4" t="s">
        <v>3</v>
      </c>
      <c r="C18" s="5">
        <v>6</v>
      </c>
      <c r="D18" s="5">
        <v>33134</v>
      </c>
      <c r="E18" s="5">
        <v>9235307.3</v>
      </c>
    </row>
    <row r="19" spans="1:5" ht="11.25">
      <c r="A19" s="4" t="s">
        <v>9</v>
      </c>
      <c r="B19" s="4" t="s">
        <v>1</v>
      </c>
      <c r="C19" s="5">
        <v>123069</v>
      </c>
      <c r="D19" s="5">
        <v>266014</v>
      </c>
      <c r="E19" s="5">
        <v>76629198.9713028</v>
      </c>
    </row>
    <row r="20" spans="1:5" ht="11.25">
      <c r="A20" s="4" t="s">
        <v>9</v>
      </c>
      <c r="B20" s="4" t="s">
        <v>2</v>
      </c>
      <c r="C20" s="5">
        <v>939</v>
      </c>
      <c r="D20" s="5">
        <v>124173</v>
      </c>
      <c r="E20" s="5">
        <v>72114144.57849999</v>
      </c>
    </row>
    <row r="21" spans="1:5" ht="11.25">
      <c r="A21" s="4" t="s">
        <v>9</v>
      </c>
      <c r="B21" s="4" t="s">
        <v>3</v>
      </c>
      <c r="C21" s="5">
        <v>34</v>
      </c>
      <c r="D21" s="5">
        <v>62128</v>
      </c>
      <c r="E21" s="5">
        <v>58027278.274799995</v>
      </c>
    </row>
    <row r="22" spans="1:5" ht="11.25">
      <c r="A22" s="4" t="s">
        <v>10</v>
      </c>
      <c r="B22" s="4" t="s">
        <v>1</v>
      </c>
      <c r="C22" s="5">
        <v>28702</v>
      </c>
      <c r="D22" s="5">
        <v>99319</v>
      </c>
      <c r="E22" s="5">
        <v>14711468.984900018</v>
      </c>
    </row>
    <row r="23" spans="1:5" ht="11.25">
      <c r="A23" s="4" t="s">
        <v>10</v>
      </c>
      <c r="B23" s="4" t="s">
        <v>2</v>
      </c>
      <c r="C23" s="5">
        <v>198</v>
      </c>
      <c r="D23" s="5">
        <v>57169</v>
      </c>
      <c r="E23" s="5">
        <v>14636278.883899994</v>
      </c>
    </row>
    <row r="24" spans="1:5" ht="11.25">
      <c r="A24" s="4" t="s">
        <v>10</v>
      </c>
      <c r="B24" s="4" t="s">
        <v>3</v>
      </c>
      <c r="C24" s="5">
        <v>10</v>
      </c>
      <c r="D24" s="5">
        <v>46828</v>
      </c>
      <c r="E24" s="5">
        <v>8999532.3</v>
      </c>
    </row>
    <row r="25" spans="1:5" ht="11.25">
      <c r="A25" s="4" t="s">
        <v>11</v>
      </c>
      <c r="B25" s="4" t="s">
        <v>1</v>
      </c>
      <c r="C25" s="5">
        <v>27528</v>
      </c>
      <c r="D25" s="5">
        <v>82666</v>
      </c>
      <c r="E25" s="5">
        <v>8139154.337600103</v>
      </c>
    </row>
    <row r="26" spans="1:5" ht="11.25">
      <c r="A26" s="4" t="s">
        <v>11</v>
      </c>
      <c r="B26" s="4" t="s">
        <v>2</v>
      </c>
      <c r="C26" s="5">
        <v>19</v>
      </c>
      <c r="D26" s="5">
        <v>12912</v>
      </c>
      <c r="E26" s="5">
        <v>1374446.0101000003</v>
      </c>
    </row>
    <row r="27" spans="1:5" ht="11.25">
      <c r="A27" s="4" t="s">
        <v>17</v>
      </c>
      <c r="B27" s="4" t="s">
        <v>1</v>
      </c>
      <c r="C27" s="5">
        <v>48404</v>
      </c>
      <c r="D27" s="5">
        <v>79887</v>
      </c>
      <c r="E27" s="5">
        <v>12181971.752097532</v>
      </c>
    </row>
    <row r="28" spans="1:5" ht="11.25">
      <c r="A28" s="4" t="s">
        <v>17</v>
      </c>
      <c r="B28" s="4" t="s">
        <v>2</v>
      </c>
      <c r="C28" s="5">
        <v>145</v>
      </c>
      <c r="D28" s="5">
        <v>54169</v>
      </c>
      <c r="E28" s="5">
        <v>12960067.413099999</v>
      </c>
    </row>
    <row r="29" spans="1:5" ht="11.25">
      <c r="A29" s="4" t="s">
        <v>17</v>
      </c>
      <c r="B29" s="4" t="s">
        <v>3</v>
      </c>
      <c r="C29" s="5">
        <v>6</v>
      </c>
      <c r="D29" s="5">
        <v>20997</v>
      </c>
      <c r="E29" s="5">
        <v>9181275.799999999</v>
      </c>
    </row>
    <row r="30" spans="1:5" ht="11.25">
      <c r="A30" s="4" t="s">
        <v>18</v>
      </c>
      <c r="B30" s="4" t="s">
        <v>1</v>
      </c>
      <c r="C30" s="5">
        <v>47641</v>
      </c>
      <c r="D30" s="5">
        <v>36488</v>
      </c>
      <c r="E30" s="5">
        <v>17479561.368501365</v>
      </c>
    </row>
    <row r="31" spans="1:5" ht="11.25">
      <c r="A31" s="4" t="s">
        <v>18</v>
      </c>
      <c r="B31" s="4" t="s">
        <v>2</v>
      </c>
      <c r="C31" s="5">
        <v>117</v>
      </c>
      <c r="D31" s="5">
        <v>15236</v>
      </c>
      <c r="E31" s="5">
        <v>8018096.796999998</v>
      </c>
    </row>
    <row r="32" spans="1:5" ht="11.25">
      <c r="A32" s="4" t="s">
        <v>18</v>
      </c>
      <c r="B32" s="4" t="s">
        <v>3</v>
      </c>
      <c r="C32" s="5">
        <v>1</v>
      </c>
      <c r="D32" s="5" t="s">
        <v>28</v>
      </c>
      <c r="E32" s="5" t="s">
        <v>28</v>
      </c>
    </row>
    <row r="33" spans="1:5" ht="11.25">
      <c r="A33" s="4" t="s">
        <v>13</v>
      </c>
      <c r="B33" s="4" t="s">
        <v>1</v>
      </c>
      <c r="C33" s="5">
        <v>146245</v>
      </c>
      <c r="D33" s="5">
        <v>151565</v>
      </c>
      <c r="E33" s="5">
        <v>21743914.187987715</v>
      </c>
    </row>
    <row r="34" spans="1:5" ht="11.25">
      <c r="A34" s="4" t="s">
        <v>13</v>
      </c>
      <c r="B34" s="4" t="s">
        <v>2</v>
      </c>
      <c r="C34" s="5">
        <v>128</v>
      </c>
      <c r="D34" s="5">
        <v>40454</v>
      </c>
      <c r="E34" s="5">
        <v>8609370.389400002</v>
      </c>
    </row>
    <row r="35" spans="1:5" ht="11.25">
      <c r="A35" s="4" t="s">
        <v>14</v>
      </c>
      <c r="B35" s="4" t="s">
        <v>1</v>
      </c>
      <c r="C35" s="5">
        <v>29877</v>
      </c>
      <c r="D35" s="5">
        <v>92081</v>
      </c>
      <c r="E35" s="5">
        <v>9233527.847300475</v>
      </c>
    </row>
    <row r="36" spans="1:5" ht="11.25">
      <c r="A36" s="4" t="s">
        <v>14</v>
      </c>
      <c r="B36" s="4" t="s">
        <v>2</v>
      </c>
      <c r="C36" s="5">
        <v>93</v>
      </c>
      <c r="D36" s="5">
        <v>78643</v>
      </c>
      <c r="E36" s="5">
        <v>7404809.2557999985</v>
      </c>
    </row>
    <row r="37" spans="1:5" ht="11.25">
      <c r="A37" s="4" t="s">
        <v>31</v>
      </c>
      <c r="B37" s="4" t="s">
        <v>3</v>
      </c>
      <c r="C37" s="5">
        <v>5</v>
      </c>
      <c r="D37" s="5">
        <v>9080</v>
      </c>
      <c r="E37" s="5">
        <v>9678488.4</v>
      </c>
    </row>
    <row r="38" spans="1:5" ht="11.25">
      <c r="A38" s="4" t="s">
        <v>19</v>
      </c>
      <c r="B38" s="4" t="s">
        <v>1</v>
      </c>
      <c r="C38" s="5">
        <v>18377</v>
      </c>
      <c r="D38" s="5">
        <v>41585</v>
      </c>
      <c r="E38" s="5">
        <v>3271651.8633001465</v>
      </c>
    </row>
    <row r="39" spans="1:5" ht="11.25">
      <c r="A39" s="4" t="s">
        <v>19</v>
      </c>
      <c r="B39" s="4" t="s">
        <v>2</v>
      </c>
      <c r="C39" s="5">
        <v>13</v>
      </c>
      <c r="D39" s="5">
        <v>7902</v>
      </c>
      <c r="E39" s="5">
        <v>742384.4467</v>
      </c>
    </row>
    <row r="40" spans="1:5" ht="11.25">
      <c r="A40" s="4" t="s">
        <v>20</v>
      </c>
      <c r="B40" s="4" t="s">
        <v>1</v>
      </c>
      <c r="C40" s="5">
        <v>27829</v>
      </c>
      <c r="D40" s="5">
        <v>69670</v>
      </c>
      <c r="E40" s="5">
        <v>5690512.744999586</v>
      </c>
    </row>
    <row r="41" spans="1:5" ht="11.25">
      <c r="A41" s="4" t="s">
        <v>20</v>
      </c>
      <c r="B41" s="4" t="s">
        <v>2</v>
      </c>
      <c r="C41" s="5">
        <v>36</v>
      </c>
      <c r="D41" s="5">
        <v>50061</v>
      </c>
      <c r="E41" s="5">
        <v>3075042.177099999</v>
      </c>
    </row>
    <row r="42" spans="1:5" ht="11.25">
      <c r="A42" s="4" t="s">
        <v>20</v>
      </c>
      <c r="B42" s="4" t="s">
        <v>3</v>
      </c>
      <c r="C42" s="5">
        <v>1</v>
      </c>
      <c r="D42" s="5" t="s">
        <v>28</v>
      </c>
      <c r="E42" s="5" t="s">
        <v>28</v>
      </c>
    </row>
    <row r="43" spans="1:5" ht="11.25">
      <c r="A43" s="4" t="s">
        <v>21</v>
      </c>
      <c r="B43" s="4" t="s">
        <v>1</v>
      </c>
      <c r="C43" s="5">
        <v>41892</v>
      </c>
      <c r="D43" s="5">
        <v>19318</v>
      </c>
      <c r="E43" s="5">
        <v>2764602.0928997705</v>
      </c>
    </row>
    <row r="44" spans="1:5" ht="11.25">
      <c r="A44" s="4" t="s">
        <v>21</v>
      </c>
      <c r="B44" s="4" t="s">
        <v>2</v>
      </c>
      <c r="C44" s="5">
        <v>10</v>
      </c>
      <c r="D44" s="5">
        <v>3721</v>
      </c>
      <c r="E44" s="5">
        <v>601568.7612000001</v>
      </c>
    </row>
    <row r="45" spans="1:5" ht="11.25">
      <c r="A45" s="4" t="s">
        <v>21</v>
      </c>
      <c r="B45" s="4" t="s">
        <v>3</v>
      </c>
      <c r="C45" s="5">
        <v>2</v>
      </c>
      <c r="D45" s="5" t="s">
        <v>28</v>
      </c>
      <c r="E45" s="5" t="s">
        <v>28</v>
      </c>
    </row>
    <row r="46" spans="1:5" ht="11.25">
      <c r="A46" s="4" t="s">
        <v>22</v>
      </c>
      <c r="B46" s="4" t="s">
        <v>1</v>
      </c>
      <c r="C46" s="5">
        <v>46033</v>
      </c>
      <c r="D46" s="5">
        <v>20689</v>
      </c>
      <c r="E46" s="5">
        <v>2948396.822800081</v>
      </c>
    </row>
    <row r="47" spans="1:5" ht="11.25">
      <c r="A47" s="4" t="s">
        <v>22</v>
      </c>
      <c r="B47" s="4" t="s">
        <v>2</v>
      </c>
      <c r="C47" s="5">
        <v>8</v>
      </c>
      <c r="D47" s="5">
        <v>3822</v>
      </c>
      <c r="E47" s="5">
        <v>485797.2019</v>
      </c>
    </row>
    <row r="50" spans="1:2" ht="15">
      <c r="A50" s="45" t="s">
        <v>117</v>
      </c>
      <c r="B50" s="46" t="s">
        <v>103</v>
      </c>
    </row>
    <row r="51" ht="12.75">
      <c r="B51" s="106" t="s">
        <v>115</v>
      </c>
    </row>
    <row r="52" spans="1:14" ht="13.5" customHeight="1">
      <c r="A52" s="161" t="s">
        <v>82</v>
      </c>
      <c r="B52" s="162"/>
      <c r="C52" s="6" t="s">
        <v>98</v>
      </c>
      <c r="D52" s="7"/>
      <c r="E52" s="7"/>
      <c r="F52" s="7"/>
      <c r="G52" s="7"/>
      <c r="H52" s="7"/>
      <c r="I52" s="7"/>
      <c r="J52" s="7"/>
      <c r="K52" s="7"/>
      <c r="L52" s="8"/>
      <c r="M52" s="8"/>
      <c r="N52" s="9"/>
    </row>
    <row r="53" spans="1:14" ht="12.75">
      <c r="A53" s="163"/>
      <c r="B53" s="164"/>
      <c r="C53" s="202" t="s">
        <v>64</v>
      </c>
      <c r="D53" s="206"/>
      <c r="E53" s="203"/>
      <c r="F53" s="10" t="s">
        <v>32</v>
      </c>
      <c r="G53" s="11"/>
      <c r="H53" s="11"/>
      <c r="I53" s="11"/>
      <c r="J53" s="11"/>
      <c r="K53" s="11"/>
      <c r="L53" s="8"/>
      <c r="M53" s="8"/>
      <c r="N53" s="9"/>
    </row>
    <row r="54" spans="1:14" ht="12">
      <c r="A54" s="163"/>
      <c r="B54" s="164"/>
      <c r="C54" s="204"/>
      <c r="D54" s="207"/>
      <c r="E54" s="205"/>
      <c r="F54" s="208" t="s">
        <v>84</v>
      </c>
      <c r="G54" s="209"/>
      <c r="H54" s="210"/>
      <c r="I54" s="198" t="s">
        <v>33</v>
      </c>
      <c r="J54" s="198"/>
      <c r="K54" s="198"/>
      <c r="L54" s="198" t="s">
        <v>34</v>
      </c>
      <c r="M54" s="198"/>
      <c r="N54" s="198"/>
    </row>
    <row r="55" spans="1:20" ht="24">
      <c r="A55" s="165"/>
      <c r="B55" s="166"/>
      <c r="C55" s="12" t="s">
        <v>35</v>
      </c>
      <c r="D55" s="12" t="s">
        <v>36</v>
      </c>
      <c r="E55" s="114" t="s">
        <v>85</v>
      </c>
      <c r="F55" s="12" t="s">
        <v>35</v>
      </c>
      <c r="G55" s="12" t="s">
        <v>36</v>
      </c>
      <c r="H55" s="114" t="s">
        <v>85</v>
      </c>
      <c r="I55" s="12" t="s">
        <v>35</v>
      </c>
      <c r="J55" s="12" t="s">
        <v>36</v>
      </c>
      <c r="K55" s="114" t="s">
        <v>85</v>
      </c>
      <c r="L55" s="12" t="s">
        <v>35</v>
      </c>
      <c r="M55" s="12" t="s">
        <v>36</v>
      </c>
      <c r="N55" s="114" t="s">
        <v>85</v>
      </c>
      <c r="Q55" s="4" t="s">
        <v>130</v>
      </c>
      <c r="R55" s="4" t="s">
        <v>85</v>
      </c>
      <c r="S55" s="4" t="s">
        <v>133</v>
      </c>
      <c r="T55" s="4" t="s">
        <v>134</v>
      </c>
    </row>
    <row r="56" spans="1:20" ht="12.75">
      <c r="A56" s="13"/>
      <c r="B56" s="14"/>
      <c r="C56" s="15"/>
      <c r="D56" s="16"/>
      <c r="E56" s="17"/>
      <c r="F56" s="18"/>
      <c r="G56" s="19"/>
      <c r="H56" s="20"/>
      <c r="I56" s="21"/>
      <c r="J56" s="21"/>
      <c r="K56" s="22"/>
      <c r="L56"/>
      <c r="M56"/>
      <c r="N56" s="136"/>
      <c r="P56" s="4" t="s">
        <v>40</v>
      </c>
      <c r="Q56" s="5">
        <f>J59</f>
        <v>192017</v>
      </c>
      <c r="R56" s="5">
        <f>K59</f>
        <v>58558343.527399935</v>
      </c>
      <c r="S56" s="155">
        <f>Q56/J75*100</f>
        <v>27.51981035943136</v>
      </c>
      <c r="T56" s="4">
        <f>R56/Q56</f>
        <v>304.96437048490463</v>
      </c>
    </row>
    <row r="57" spans="1:20" ht="12.75">
      <c r="A57" s="13" t="s">
        <v>4</v>
      </c>
      <c r="B57" s="14" t="s">
        <v>62</v>
      </c>
      <c r="C57" s="24">
        <f>F57+I57+L57</f>
        <v>201982</v>
      </c>
      <c r="D57" s="24">
        <f>G57+J57+M57</f>
        <v>37660</v>
      </c>
      <c r="E57" s="24">
        <f>H57+K57+N57</f>
        <v>13018460.459700376</v>
      </c>
      <c r="F57" s="25">
        <f>C2</f>
        <v>201964</v>
      </c>
      <c r="G57" s="25">
        <f>D2</f>
        <v>33368</v>
      </c>
      <c r="H57" s="26">
        <f>E2</f>
        <v>9842291.856900377</v>
      </c>
      <c r="I57" s="24">
        <f>C3</f>
        <v>14</v>
      </c>
      <c r="J57" s="24">
        <f>D3</f>
        <v>1382</v>
      </c>
      <c r="K57" s="25">
        <f>E6</f>
        <v>425592.61650000006</v>
      </c>
      <c r="L57" s="33">
        <f>C4</f>
        <v>4</v>
      </c>
      <c r="M57" s="33">
        <f>D4</f>
        <v>2910</v>
      </c>
      <c r="N57" s="137">
        <f>E4</f>
        <v>2750575.9863</v>
      </c>
      <c r="P57" s="4" t="s">
        <v>131</v>
      </c>
      <c r="Q57" s="5">
        <f>SUM(J57:J62)-J59</f>
        <v>57462</v>
      </c>
      <c r="R57" s="5">
        <f>SUM(K57:K62)-K59</f>
        <v>20588850.12860001</v>
      </c>
      <c r="S57" s="155">
        <f>Q57/J75*100</f>
        <v>8.235434065075722</v>
      </c>
      <c r="T57" s="4">
        <f>R57/Q57</f>
        <v>358.30375080226946</v>
      </c>
    </row>
    <row r="58" spans="1:20" ht="12.75">
      <c r="A58" s="34" t="s">
        <v>16</v>
      </c>
      <c r="B58" s="35" t="s">
        <v>65</v>
      </c>
      <c r="C58" s="24">
        <f aca="true" t="shared" si="0" ref="C58:E74">F58+I58+L58</f>
        <v>697</v>
      </c>
      <c r="D58" s="24"/>
      <c r="E58" s="24"/>
      <c r="F58" s="25">
        <f>C5</f>
        <v>688</v>
      </c>
      <c r="G58" s="25">
        <f>D5</f>
        <v>2166</v>
      </c>
      <c r="H58" s="25">
        <f>E5</f>
        <v>518322.0450999995</v>
      </c>
      <c r="I58" s="24">
        <f>C6</f>
        <v>7</v>
      </c>
      <c r="J58" s="24">
        <f>D6</f>
        <v>642</v>
      </c>
      <c r="K58" s="24">
        <f>E6</f>
        <v>425592.61650000006</v>
      </c>
      <c r="L58" s="33">
        <f>C7</f>
        <v>2</v>
      </c>
      <c r="M58" s="33" t="str">
        <f>D7</f>
        <v>..</v>
      </c>
      <c r="N58" s="137" t="str">
        <f>E7</f>
        <v>..</v>
      </c>
      <c r="P58" s="4" t="s">
        <v>132</v>
      </c>
      <c r="Q58" s="5">
        <f>SUM(J63:J74)</f>
        <v>448262</v>
      </c>
      <c r="R58" s="5">
        <f>SUM(K63:K74)</f>
        <v>130022005.9147</v>
      </c>
      <c r="S58" s="155">
        <f>Q58/J75*100</f>
        <v>64.2447555754929</v>
      </c>
      <c r="T58" s="4">
        <f>R58/Q58</f>
        <v>290.058059605097</v>
      </c>
    </row>
    <row r="59" spans="1:14" ht="12">
      <c r="A59" s="34" t="s">
        <v>5</v>
      </c>
      <c r="B59" s="35" t="s">
        <v>40</v>
      </c>
      <c r="C59" s="24">
        <f t="shared" si="0"/>
        <v>53866</v>
      </c>
      <c r="D59" s="24">
        <f t="shared" si="0"/>
        <v>561235</v>
      </c>
      <c r="E59" s="24">
        <f t="shared" si="0"/>
        <v>158585619.13660285</v>
      </c>
      <c r="F59" s="24">
        <f>C8</f>
        <v>53147</v>
      </c>
      <c r="G59" s="24">
        <f>D8</f>
        <v>228699</v>
      </c>
      <c r="H59" s="24">
        <f>E8</f>
        <v>37001251.30920292</v>
      </c>
      <c r="I59" s="24">
        <f>C9</f>
        <v>677</v>
      </c>
      <c r="J59" s="24">
        <f>D9</f>
        <v>192017</v>
      </c>
      <c r="K59" s="24">
        <f>E9</f>
        <v>58558343.527399935</v>
      </c>
      <c r="L59" s="24">
        <f>C10</f>
        <v>42</v>
      </c>
      <c r="M59" s="24">
        <f>D10</f>
        <v>140519</v>
      </c>
      <c r="N59" s="138">
        <f>E10</f>
        <v>63026024.3</v>
      </c>
    </row>
    <row r="60" spans="1:14" ht="24">
      <c r="A60" s="34" t="s">
        <v>6</v>
      </c>
      <c r="B60" s="35" t="s">
        <v>66</v>
      </c>
      <c r="C60" s="24">
        <f t="shared" si="0"/>
        <v>1622</v>
      </c>
      <c r="D60" s="24">
        <f t="shared" si="0"/>
        <v>20558</v>
      </c>
      <c r="E60" s="24">
        <f t="shared" si="0"/>
        <v>12355871.502500001</v>
      </c>
      <c r="F60" s="24">
        <f>C11</f>
        <v>1517</v>
      </c>
      <c r="G60" s="24">
        <f>D11</f>
        <v>5397</v>
      </c>
      <c r="H60" s="24">
        <f>E11</f>
        <v>2764422.167599998</v>
      </c>
      <c r="I60" s="24">
        <f>C12</f>
        <v>105</v>
      </c>
      <c r="J60" s="24">
        <f>D12</f>
        <v>15161</v>
      </c>
      <c r="K60" s="24">
        <f>E12</f>
        <v>9591449.334900003</v>
      </c>
      <c r="L60" s="24"/>
      <c r="M60" s="24"/>
      <c r="N60" s="138"/>
    </row>
    <row r="61" spans="1:14" ht="36">
      <c r="A61" s="34" t="s">
        <v>7</v>
      </c>
      <c r="B61" s="35" t="s">
        <v>79</v>
      </c>
      <c r="C61" s="24">
        <f t="shared" si="0"/>
        <v>1130</v>
      </c>
      <c r="D61" s="24">
        <f t="shared" si="0"/>
        <v>19785</v>
      </c>
      <c r="E61" s="24">
        <f t="shared" si="0"/>
        <v>14114904.183600003</v>
      </c>
      <c r="F61" s="24">
        <f>C13</f>
        <v>1097</v>
      </c>
      <c r="G61" s="24">
        <f>D13</f>
        <v>6721</v>
      </c>
      <c r="H61" s="24">
        <f>E13</f>
        <v>1493703.490200003</v>
      </c>
      <c r="I61" s="24">
        <f>C14</f>
        <v>21</v>
      </c>
      <c r="J61" s="24">
        <f>D14</f>
        <v>5917</v>
      </c>
      <c r="K61" s="24">
        <f>E14</f>
        <v>1483302.7933999998</v>
      </c>
      <c r="L61" s="24">
        <f>C15</f>
        <v>12</v>
      </c>
      <c r="M61" s="24">
        <f>D15</f>
        <v>7147</v>
      </c>
      <c r="N61" s="138">
        <f>E15</f>
        <v>11137897.9</v>
      </c>
    </row>
    <row r="62" spans="1:14" ht="12">
      <c r="A62" s="34" t="s">
        <v>8</v>
      </c>
      <c r="B62" s="35" t="s">
        <v>44</v>
      </c>
      <c r="C62" s="24">
        <f t="shared" si="0"/>
        <v>81258</v>
      </c>
      <c r="D62" s="24">
        <f t="shared" si="0"/>
        <v>240833</v>
      </c>
      <c r="E62" s="24">
        <f t="shared" si="0"/>
        <v>44991565.90459357</v>
      </c>
      <c r="F62" s="24">
        <f>C16</f>
        <v>81127</v>
      </c>
      <c r="G62" s="24">
        <f>D16</f>
        <v>173339</v>
      </c>
      <c r="H62" s="24">
        <f>E16</f>
        <v>27093345.837293573</v>
      </c>
      <c r="I62" s="24">
        <f>C17</f>
        <v>125</v>
      </c>
      <c r="J62" s="24">
        <f>D17</f>
        <v>34360</v>
      </c>
      <c r="K62" s="24">
        <f>E17</f>
        <v>8662912.767299999</v>
      </c>
      <c r="L62" s="24">
        <f>C18</f>
        <v>6</v>
      </c>
      <c r="M62" s="24">
        <f>D18</f>
        <v>33134</v>
      </c>
      <c r="N62" s="138">
        <f>E18</f>
        <v>9235307.3</v>
      </c>
    </row>
    <row r="63" spans="1:14" ht="24">
      <c r="A63" s="34" t="s">
        <v>9</v>
      </c>
      <c r="B63" s="35" t="s">
        <v>67</v>
      </c>
      <c r="C63" s="24">
        <f t="shared" si="0"/>
        <v>124042</v>
      </c>
      <c r="D63" s="24">
        <f t="shared" si="0"/>
        <v>452315</v>
      </c>
      <c r="E63" s="24">
        <f t="shared" si="0"/>
        <v>206770621.82460278</v>
      </c>
      <c r="F63" s="24">
        <f>C19</f>
        <v>123069</v>
      </c>
      <c r="G63" s="24">
        <f>D19</f>
        <v>266014</v>
      </c>
      <c r="H63" s="24">
        <f>E19</f>
        <v>76629198.9713028</v>
      </c>
      <c r="I63" s="24">
        <f>C20</f>
        <v>939</v>
      </c>
      <c r="J63" s="24">
        <f>D20</f>
        <v>124173</v>
      </c>
      <c r="K63" s="24">
        <f>E20</f>
        <v>72114144.57849999</v>
      </c>
      <c r="L63" s="24">
        <f>C21</f>
        <v>34</v>
      </c>
      <c r="M63" s="24">
        <f>D21</f>
        <v>62128</v>
      </c>
      <c r="N63" s="138">
        <f>E21</f>
        <v>58027278.274799995</v>
      </c>
    </row>
    <row r="64" spans="1:14" ht="12">
      <c r="A64" s="34" t="s">
        <v>10</v>
      </c>
      <c r="B64" s="35" t="s">
        <v>68</v>
      </c>
      <c r="C64" s="24">
        <f t="shared" si="0"/>
        <v>28910</v>
      </c>
      <c r="D64" s="24">
        <f t="shared" si="0"/>
        <v>203316</v>
      </c>
      <c r="E64" s="24">
        <f t="shared" si="0"/>
        <v>38347280.16880001</v>
      </c>
      <c r="F64" s="24">
        <f>C22</f>
        <v>28702</v>
      </c>
      <c r="G64" s="24">
        <f>D22</f>
        <v>99319</v>
      </c>
      <c r="H64" s="24">
        <f>E22</f>
        <v>14711468.984900018</v>
      </c>
      <c r="I64" s="24">
        <f>C23</f>
        <v>198</v>
      </c>
      <c r="J64" s="24">
        <f>D23</f>
        <v>57169</v>
      </c>
      <c r="K64" s="24">
        <f>E23</f>
        <v>14636278.883899994</v>
      </c>
      <c r="L64" s="24">
        <f>C24</f>
        <v>10</v>
      </c>
      <c r="M64" s="24">
        <f>D24</f>
        <v>46828</v>
      </c>
      <c r="N64" s="138">
        <f>E24</f>
        <v>8999532.3</v>
      </c>
    </row>
    <row r="65" spans="1:14" ht="24">
      <c r="A65" s="34" t="s">
        <v>11</v>
      </c>
      <c r="B65" s="35" t="s">
        <v>69</v>
      </c>
      <c r="C65" s="24">
        <f t="shared" si="0"/>
        <v>27547</v>
      </c>
      <c r="D65" s="24">
        <f t="shared" si="0"/>
        <v>95578</v>
      </c>
      <c r="E65" s="24">
        <f t="shared" si="0"/>
        <v>9513600.347700102</v>
      </c>
      <c r="F65" s="24">
        <f>C25</f>
        <v>27528</v>
      </c>
      <c r="G65" s="24">
        <f>D25</f>
        <v>82666</v>
      </c>
      <c r="H65" s="24">
        <f>E25</f>
        <v>8139154.337600103</v>
      </c>
      <c r="I65" s="24">
        <f>C26</f>
        <v>19</v>
      </c>
      <c r="J65" s="24">
        <f>D26</f>
        <v>12912</v>
      </c>
      <c r="K65" s="24">
        <f>E26</f>
        <v>1374446.0101000003</v>
      </c>
      <c r="L65" s="24"/>
      <c r="M65" s="24"/>
      <c r="N65" s="138"/>
    </row>
    <row r="66" spans="1:14" ht="12">
      <c r="A66" s="34" t="s">
        <v>17</v>
      </c>
      <c r="B66" s="35" t="s">
        <v>70</v>
      </c>
      <c r="C66" s="24">
        <f t="shared" si="0"/>
        <v>48555</v>
      </c>
      <c r="D66" s="24">
        <f t="shared" si="0"/>
        <v>155053</v>
      </c>
      <c r="E66" s="24">
        <f t="shared" si="0"/>
        <v>34323314.965197526</v>
      </c>
      <c r="F66" s="24">
        <f>C27</f>
        <v>48404</v>
      </c>
      <c r="G66" s="24">
        <f>D27</f>
        <v>79887</v>
      </c>
      <c r="H66" s="24">
        <f>E27</f>
        <v>12181971.752097532</v>
      </c>
      <c r="I66" s="24">
        <f>C28</f>
        <v>145</v>
      </c>
      <c r="J66" s="24">
        <f>D28</f>
        <v>54169</v>
      </c>
      <c r="K66" s="24">
        <f>E28</f>
        <v>12960067.413099999</v>
      </c>
      <c r="L66" s="24">
        <f>C29</f>
        <v>6</v>
      </c>
      <c r="M66" s="24">
        <f>D29</f>
        <v>20997</v>
      </c>
      <c r="N66" s="138">
        <f>E29</f>
        <v>9181275.799999999</v>
      </c>
    </row>
    <row r="67" spans="1:14" ht="12">
      <c r="A67" s="34" t="s">
        <v>12</v>
      </c>
      <c r="B67" s="35" t="s">
        <v>71</v>
      </c>
      <c r="C67" s="24">
        <f t="shared" si="0"/>
        <v>0</v>
      </c>
      <c r="D67" s="24">
        <f t="shared" si="0"/>
        <v>0</v>
      </c>
      <c r="E67" s="24">
        <f t="shared" si="0"/>
        <v>0</v>
      </c>
      <c r="F67" s="24"/>
      <c r="G67" s="24"/>
      <c r="H67" s="24"/>
      <c r="L67" s="24"/>
      <c r="M67" s="24"/>
      <c r="N67" s="138"/>
    </row>
    <row r="68" spans="1:14" ht="12.75">
      <c r="A68" s="34" t="s">
        <v>18</v>
      </c>
      <c r="B68" s="35" t="s">
        <v>72</v>
      </c>
      <c r="C68" s="24">
        <f t="shared" si="0"/>
        <v>47759</v>
      </c>
      <c r="D68" s="125">
        <f>G68+J68</f>
        <v>51724</v>
      </c>
      <c r="E68" s="125">
        <f>H68+K68</f>
        <v>25497658.165501364</v>
      </c>
      <c r="F68" s="24">
        <f>C30</f>
        <v>47641</v>
      </c>
      <c r="G68" s="24">
        <f>D30</f>
        <v>36488</v>
      </c>
      <c r="H68" s="24">
        <f>E30</f>
        <v>17479561.368501365</v>
      </c>
      <c r="I68" s="24">
        <f>C31</f>
        <v>117</v>
      </c>
      <c r="J68" s="24">
        <f>D31</f>
        <v>15236</v>
      </c>
      <c r="K68" s="24">
        <f>E31</f>
        <v>8018096.796999998</v>
      </c>
      <c r="L68" s="24">
        <f>C32</f>
        <v>1</v>
      </c>
      <c r="M68" s="24" t="str">
        <f>D32</f>
        <v>..</v>
      </c>
      <c r="N68" s="138" t="str">
        <f>E32</f>
        <v>..</v>
      </c>
    </row>
    <row r="69" spans="1:14" ht="24">
      <c r="A69" s="34" t="s">
        <v>13</v>
      </c>
      <c r="B69" s="35" t="s">
        <v>73</v>
      </c>
      <c r="C69" s="24">
        <f t="shared" si="0"/>
        <v>146373</v>
      </c>
      <c r="D69" s="24">
        <f t="shared" si="0"/>
        <v>192019</v>
      </c>
      <c r="E69" s="24">
        <f t="shared" si="0"/>
        <v>30353284.577387717</v>
      </c>
      <c r="F69" s="24">
        <f>C33</f>
        <v>146245</v>
      </c>
      <c r="G69" s="24">
        <f>D33</f>
        <v>151565</v>
      </c>
      <c r="H69" s="24">
        <f>E33</f>
        <v>21743914.187987715</v>
      </c>
      <c r="I69" s="24">
        <f>C34</f>
        <v>128</v>
      </c>
      <c r="J69" s="24">
        <f>D34</f>
        <v>40454</v>
      </c>
      <c r="K69" s="24">
        <f>E34</f>
        <v>8609370.389400002</v>
      </c>
      <c r="L69" s="24"/>
      <c r="M69" s="24"/>
      <c r="N69" s="138"/>
    </row>
    <row r="70" spans="1:14" ht="24">
      <c r="A70" s="34" t="s">
        <v>14</v>
      </c>
      <c r="B70" s="35" t="s">
        <v>74</v>
      </c>
      <c r="C70" s="24">
        <f t="shared" si="0"/>
        <v>29975</v>
      </c>
      <c r="D70" s="24">
        <f t="shared" si="0"/>
        <v>179804</v>
      </c>
      <c r="E70" s="24">
        <f t="shared" si="0"/>
        <v>26316825.503100477</v>
      </c>
      <c r="F70" s="24">
        <f>C35</f>
        <v>29877</v>
      </c>
      <c r="G70" s="24">
        <f>D35</f>
        <v>92081</v>
      </c>
      <c r="H70" s="24">
        <f>E35</f>
        <v>9233527.847300475</v>
      </c>
      <c r="I70" s="24">
        <f>C36</f>
        <v>93</v>
      </c>
      <c r="J70" s="24">
        <f>D36</f>
        <v>78643</v>
      </c>
      <c r="K70" s="24">
        <f>E36</f>
        <v>7404809.2557999985</v>
      </c>
      <c r="L70" s="24">
        <f>C37</f>
        <v>5</v>
      </c>
      <c r="M70" s="24">
        <f>D37</f>
        <v>9080</v>
      </c>
      <c r="N70" s="138">
        <f>E37</f>
        <v>9678488.4</v>
      </c>
    </row>
    <row r="71" spans="1:14" ht="12">
      <c r="A71" s="34" t="s">
        <v>19</v>
      </c>
      <c r="B71" s="35" t="s">
        <v>56</v>
      </c>
      <c r="C71" s="24">
        <f t="shared" si="0"/>
        <v>18390</v>
      </c>
      <c r="D71" s="24">
        <f t="shared" si="0"/>
        <v>49487</v>
      </c>
      <c r="E71" s="24">
        <f t="shared" si="0"/>
        <v>4014036.3100001467</v>
      </c>
      <c r="F71" s="24">
        <f>C38</f>
        <v>18377</v>
      </c>
      <c r="G71" s="24">
        <f>D38</f>
        <v>41585</v>
      </c>
      <c r="H71" s="24">
        <f>E38</f>
        <v>3271651.8633001465</v>
      </c>
      <c r="I71" s="24">
        <f>C39</f>
        <v>13</v>
      </c>
      <c r="J71" s="24">
        <f>D39</f>
        <v>7902</v>
      </c>
      <c r="K71" s="24">
        <f>E39</f>
        <v>742384.4467</v>
      </c>
      <c r="L71" s="24"/>
      <c r="M71" s="24"/>
      <c r="N71" s="138"/>
    </row>
    <row r="72" spans="1:14" ht="19.5" customHeight="1">
      <c r="A72" s="34" t="s">
        <v>20</v>
      </c>
      <c r="B72" s="35" t="s">
        <v>75</v>
      </c>
      <c r="C72" s="24">
        <f t="shared" si="0"/>
        <v>27866</v>
      </c>
      <c r="D72" s="125">
        <f>G72+J72</f>
        <v>119731</v>
      </c>
      <c r="E72" s="125">
        <f>H72+K72</f>
        <v>8765554.922099585</v>
      </c>
      <c r="F72" s="24">
        <f>C40</f>
        <v>27829</v>
      </c>
      <c r="G72" s="24">
        <f>D40</f>
        <v>69670</v>
      </c>
      <c r="H72" s="24">
        <f>E40</f>
        <v>5690512.744999586</v>
      </c>
      <c r="I72" s="24">
        <f>C41</f>
        <v>36</v>
      </c>
      <c r="J72" s="24">
        <f>D41</f>
        <v>50061</v>
      </c>
      <c r="K72" s="24">
        <f>E41</f>
        <v>3075042.177099999</v>
      </c>
      <c r="L72" s="24">
        <f>C42</f>
        <v>1</v>
      </c>
      <c r="M72" s="24" t="str">
        <f>D42</f>
        <v>..</v>
      </c>
      <c r="N72" s="138" t="str">
        <f>E42</f>
        <v>..</v>
      </c>
    </row>
    <row r="73" spans="1:14" ht="12.75">
      <c r="A73" s="36" t="s">
        <v>21</v>
      </c>
      <c r="B73" s="35" t="s">
        <v>76</v>
      </c>
      <c r="C73" s="24">
        <f t="shared" si="0"/>
        <v>41904</v>
      </c>
      <c r="D73" s="125">
        <f>G73+J73</f>
        <v>23039</v>
      </c>
      <c r="E73" s="125">
        <f>H73+K73</f>
        <v>3366170.8540997705</v>
      </c>
      <c r="F73" s="24">
        <f>C43</f>
        <v>41892</v>
      </c>
      <c r="G73" s="24">
        <f>D43</f>
        <v>19318</v>
      </c>
      <c r="H73" s="24">
        <f>E43</f>
        <v>2764602.0928997705</v>
      </c>
      <c r="I73" s="24">
        <f>C44</f>
        <v>10</v>
      </c>
      <c r="J73" s="24">
        <f>D44</f>
        <v>3721</v>
      </c>
      <c r="K73" s="24">
        <f>E44</f>
        <v>601568.7612000001</v>
      </c>
      <c r="L73" s="24">
        <f>C45</f>
        <v>2</v>
      </c>
      <c r="M73" s="24" t="str">
        <f>D45</f>
        <v>..</v>
      </c>
      <c r="N73" s="138" t="str">
        <f>E45</f>
        <v>..</v>
      </c>
    </row>
    <row r="74" spans="1:14" ht="12">
      <c r="A74" s="36" t="s">
        <v>22</v>
      </c>
      <c r="B74" s="35" t="s">
        <v>77</v>
      </c>
      <c r="C74" s="24">
        <f t="shared" si="0"/>
        <v>46041</v>
      </c>
      <c r="D74" s="24">
        <f t="shared" si="0"/>
        <v>24511</v>
      </c>
      <c r="E74" s="24">
        <f t="shared" si="0"/>
        <v>3434194.024700081</v>
      </c>
      <c r="F74" s="24">
        <f>C46</f>
        <v>46033</v>
      </c>
      <c r="G74" s="24">
        <f>D46</f>
        <v>20689</v>
      </c>
      <c r="H74" s="24">
        <f>E46</f>
        <v>2948396.822800081</v>
      </c>
      <c r="I74" s="24">
        <f>C47</f>
        <v>8</v>
      </c>
      <c r="J74" s="24">
        <f>D47</f>
        <v>3822</v>
      </c>
      <c r="K74" s="24">
        <f>E47</f>
        <v>485797.2019</v>
      </c>
      <c r="L74" s="24"/>
      <c r="M74" s="24"/>
      <c r="N74" s="138"/>
    </row>
    <row r="75" spans="1:14" ht="12.75" thickBot="1">
      <c r="A75" s="37"/>
      <c r="B75" s="38" t="s">
        <v>78</v>
      </c>
      <c r="C75" s="28">
        <f>SUM(C57:C74)</f>
        <v>927917</v>
      </c>
      <c r="D75" s="28">
        <f>SUM(D57:D74)</f>
        <v>2426648</v>
      </c>
      <c r="E75" s="28">
        <f>SUM(E57:E74)</f>
        <v>633768962.8501863</v>
      </c>
      <c r="F75" s="28">
        <f aca="true" t="shared" si="1" ref="F75:N75">SUM(F57:F74)</f>
        <v>925137</v>
      </c>
      <c r="G75" s="28">
        <f t="shared" si="1"/>
        <v>1408972</v>
      </c>
      <c r="H75" s="28">
        <f t="shared" si="1"/>
        <v>253507297.67998645</v>
      </c>
      <c r="I75" s="28">
        <f t="shared" si="1"/>
        <v>2655</v>
      </c>
      <c r="J75" s="28">
        <f t="shared" si="1"/>
        <v>697741</v>
      </c>
      <c r="K75" s="28">
        <f t="shared" si="1"/>
        <v>209169199.57069996</v>
      </c>
      <c r="L75" s="28">
        <f t="shared" si="1"/>
        <v>125</v>
      </c>
      <c r="M75" s="28">
        <f t="shared" si="1"/>
        <v>322743</v>
      </c>
      <c r="N75" s="139">
        <f t="shared" si="1"/>
        <v>172036380.26110002</v>
      </c>
    </row>
    <row r="76" spans="1:14" ht="13.5" thickBot="1" thickTop="1">
      <c r="A76" s="39"/>
      <c r="B76" s="40" t="s">
        <v>61</v>
      </c>
      <c r="C76" s="30">
        <v>100</v>
      </c>
      <c r="D76" s="30">
        <v>100</v>
      </c>
      <c r="E76" s="30">
        <v>100</v>
      </c>
      <c r="F76" s="31">
        <f>F75*100/C75</f>
        <v>99.70040423874119</v>
      </c>
      <c r="G76" s="31">
        <f>G75*100/D75</f>
        <v>58.06247960149144</v>
      </c>
      <c r="H76" s="31">
        <f>H75*100/E75</f>
        <v>39.999954642763385</v>
      </c>
      <c r="I76" s="31">
        <f>I75*100/C75</f>
        <v>0.2861247288281172</v>
      </c>
      <c r="J76" s="31">
        <f>J75*100/D75</f>
        <v>28.753284365923694</v>
      </c>
      <c r="K76" s="31">
        <f>K75*100/E75</f>
        <v>33.004014369846075</v>
      </c>
      <c r="L76" s="31">
        <f>L75*100/C75</f>
        <v>0.013471032430702315</v>
      </c>
      <c r="M76" s="31">
        <f>M75*100/D75</f>
        <v>13.299951208415889</v>
      </c>
      <c r="N76" s="140">
        <f>N75*100/E75</f>
        <v>27.144967700440528</v>
      </c>
    </row>
    <row r="77" spans="1:11" ht="13.5" thickTop="1">
      <c r="A77" s="58" t="s">
        <v>129</v>
      </c>
      <c r="D77" s="5" t="s">
        <v>134</v>
      </c>
      <c r="E77" s="157">
        <f>E75/D75</f>
        <v>261.1705376511906</v>
      </c>
      <c r="I77" s="4">
        <f>J75/I75</f>
        <v>262.8026365348399</v>
      </c>
      <c r="J77" s="4">
        <f>K75/I75</f>
        <v>78783.12601532956</v>
      </c>
      <c r="K77" s="4">
        <f>K75/J75</f>
        <v>299.7805769916057</v>
      </c>
    </row>
    <row r="80" spans="1:14" ht="15.75" thickBot="1">
      <c r="A80" s="45" t="s">
        <v>118</v>
      </c>
      <c r="B80" s="46" t="s">
        <v>104</v>
      </c>
      <c r="C80"/>
      <c r="D80"/>
      <c r="E80"/>
      <c r="F80"/>
      <c r="G80"/>
      <c r="H80"/>
      <c r="I80"/>
      <c r="J80"/>
      <c r="K80"/>
      <c r="L80"/>
      <c r="M80"/>
      <c r="N80"/>
    </row>
    <row r="81" spans="1:14" ht="12.75">
      <c r="A81" s="47" t="s">
        <v>82</v>
      </c>
      <c r="B81" s="47"/>
      <c r="C81" s="47" t="s">
        <v>83</v>
      </c>
      <c r="D81" s="47"/>
      <c r="E81" s="47"/>
      <c r="F81" s="47"/>
      <c r="G81" s="47"/>
      <c r="H81" s="47"/>
      <c r="I81" s="47"/>
      <c r="J81" s="47"/>
      <c r="K81" s="47"/>
      <c r="L81" s="48"/>
      <c r="M81" s="48"/>
      <c r="N81" s="141"/>
    </row>
    <row r="82" spans="1:14" ht="12.75">
      <c r="A82"/>
      <c r="B82" s="49"/>
      <c r="C82" s="193" t="s">
        <v>32</v>
      </c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5"/>
    </row>
    <row r="83" spans="1:14" ht="12.75">
      <c r="A83" s="49"/>
      <c r="B83" s="49"/>
      <c r="C83" s="197" t="s">
        <v>64</v>
      </c>
      <c r="D83" s="197"/>
      <c r="E83" s="197"/>
      <c r="F83" s="197" t="s">
        <v>84</v>
      </c>
      <c r="G83" s="197"/>
      <c r="H83" s="197"/>
      <c r="I83" s="197" t="s">
        <v>33</v>
      </c>
      <c r="J83" s="197"/>
      <c r="K83" s="197"/>
      <c r="L83" s="197" t="s">
        <v>34</v>
      </c>
      <c r="M83" s="197"/>
      <c r="N83" s="199"/>
    </row>
    <row r="84" spans="1:14" ht="12.75">
      <c r="A84" s="50"/>
      <c r="B84" s="50"/>
      <c r="C84" s="50" t="s">
        <v>35</v>
      </c>
      <c r="D84" s="50" t="s">
        <v>36</v>
      </c>
      <c r="E84" s="50" t="s">
        <v>85</v>
      </c>
      <c r="F84" s="50" t="s">
        <v>35</v>
      </c>
      <c r="G84" s="50" t="s">
        <v>36</v>
      </c>
      <c r="H84" s="50" t="s">
        <v>85</v>
      </c>
      <c r="I84" s="50" t="s">
        <v>35</v>
      </c>
      <c r="J84" s="50" t="s">
        <v>36</v>
      </c>
      <c r="K84" s="50" t="s">
        <v>85</v>
      </c>
      <c r="L84" s="50" t="s">
        <v>35</v>
      </c>
      <c r="M84" s="50" t="s">
        <v>36</v>
      </c>
      <c r="N84" s="142" t="s">
        <v>85</v>
      </c>
    </row>
    <row r="85" spans="1:14" ht="12.75">
      <c r="A85" s="41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1"/>
      <c r="M85" s="41"/>
      <c r="N85" s="143"/>
    </row>
    <row r="86" spans="1:14" ht="12.75">
      <c r="A86" s="41" t="s">
        <v>4</v>
      </c>
      <c r="B86" s="41" t="s">
        <v>62</v>
      </c>
      <c r="C86" s="44">
        <f aca="true" t="shared" si="2" ref="C86:N86">C57*100/C$75</f>
        <v>21.76724857934492</v>
      </c>
      <c r="D86" s="44">
        <f t="shared" si="2"/>
        <v>1.55193501488473</v>
      </c>
      <c r="E86" s="44">
        <f t="shared" si="2"/>
        <v>2.054133481253759</v>
      </c>
      <c r="F86" s="44">
        <f t="shared" si="2"/>
        <v>21.830712640398126</v>
      </c>
      <c r="G86" s="44">
        <f t="shared" si="2"/>
        <v>2.3682514627686</v>
      </c>
      <c r="H86" s="44">
        <f t="shared" si="2"/>
        <v>3.8824491235454457</v>
      </c>
      <c r="I86" s="44">
        <f t="shared" si="2"/>
        <v>0.527306967984934</v>
      </c>
      <c r="J86" s="44">
        <f t="shared" si="2"/>
        <v>0.19806776439968413</v>
      </c>
      <c r="K86" s="44">
        <f t="shared" si="2"/>
        <v>0.20346810972814772</v>
      </c>
      <c r="L86" s="44">
        <f t="shared" si="2"/>
        <v>3.2</v>
      </c>
      <c r="M86" s="44">
        <f t="shared" si="2"/>
        <v>0.9016462014668017</v>
      </c>
      <c r="N86" s="144">
        <f t="shared" si="2"/>
        <v>1.598833910667874</v>
      </c>
    </row>
    <row r="87" spans="1:14" ht="12.75">
      <c r="A87" s="41" t="s">
        <v>16</v>
      </c>
      <c r="B87" s="41" t="s">
        <v>65</v>
      </c>
      <c r="C87" s="44">
        <f aca="true" t="shared" si="3" ref="C87:C103">C58*100/C$75</f>
        <v>0.07511447683359611</v>
      </c>
      <c r="D87" s="44">
        <f aca="true" t="shared" si="4" ref="D87:F102">D58*100/D$75</f>
        <v>0</v>
      </c>
      <c r="E87" s="44">
        <f t="shared" si="4"/>
        <v>0</v>
      </c>
      <c r="F87" s="44">
        <f>F58*100/F$75</f>
        <v>0.07436736396879598</v>
      </c>
      <c r="G87" s="44">
        <f aca="true" t="shared" si="5" ref="G87:N102">G58*100/G$75</f>
        <v>0.1537291017848474</v>
      </c>
      <c r="H87" s="44">
        <f t="shared" si="5"/>
        <v>0.20446040403708635</v>
      </c>
      <c r="I87" s="44">
        <f aca="true" t="shared" si="6" ref="I87:N87">I58*100/I$75</f>
        <v>0.263653483992467</v>
      </c>
      <c r="J87" s="44">
        <f t="shared" si="6"/>
        <v>0.09201121906266078</v>
      </c>
      <c r="K87" s="44">
        <f t="shared" si="6"/>
        <v>0.20346810972814772</v>
      </c>
      <c r="L87" s="44">
        <f t="shared" si="6"/>
        <v>1.6</v>
      </c>
      <c r="M87" s="44" t="e">
        <f t="shared" si="6"/>
        <v>#VALUE!</v>
      </c>
      <c r="N87" s="144" t="e">
        <f t="shared" si="6"/>
        <v>#VALUE!</v>
      </c>
    </row>
    <row r="88" spans="1:14" ht="12.75">
      <c r="A88" s="41" t="s">
        <v>5</v>
      </c>
      <c r="B88" s="41" t="s">
        <v>40</v>
      </c>
      <c r="C88" s="44">
        <f t="shared" si="3"/>
        <v>5.805045063297687</v>
      </c>
      <c r="D88" s="44">
        <f t="shared" si="4"/>
        <v>23.12799384171087</v>
      </c>
      <c r="E88" s="44">
        <f t="shared" si="4"/>
        <v>25.02262313752498</v>
      </c>
      <c r="F88" s="44">
        <f t="shared" si="4"/>
        <v>5.744770774490697</v>
      </c>
      <c r="G88" s="44">
        <f t="shared" si="5"/>
        <v>16.231621352305083</v>
      </c>
      <c r="H88" s="44">
        <f t="shared" si="5"/>
        <v>14.595734185100756</v>
      </c>
      <c r="I88" s="44">
        <f t="shared" si="5"/>
        <v>25.49905838041431</v>
      </c>
      <c r="J88" s="44">
        <f t="shared" si="5"/>
        <v>27.519810359431364</v>
      </c>
      <c r="K88" s="44">
        <f t="shared" si="5"/>
        <v>27.99568179616569</v>
      </c>
      <c r="L88" s="44">
        <f t="shared" si="5"/>
        <v>33.6</v>
      </c>
      <c r="M88" s="44">
        <f t="shared" si="5"/>
        <v>43.538976832959975</v>
      </c>
      <c r="N88" s="144">
        <f t="shared" si="5"/>
        <v>36.63528853859007</v>
      </c>
    </row>
    <row r="89" spans="1:14" ht="12.75">
      <c r="A89" s="41" t="s">
        <v>6</v>
      </c>
      <c r="B89" s="41" t="s">
        <v>66</v>
      </c>
      <c r="C89" s="44">
        <f t="shared" si="3"/>
        <v>0.17480011682079324</v>
      </c>
      <c r="D89" s="44">
        <f t="shared" si="4"/>
        <v>0.8471768464153021</v>
      </c>
      <c r="E89" s="44">
        <f t="shared" si="4"/>
        <v>1.9495860836941534</v>
      </c>
      <c r="F89" s="44">
        <f t="shared" si="4"/>
        <v>0.16397571386724344</v>
      </c>
      <c r="G89" s="44">
        <f t="shared" si="5"/>
        <v>0.3830452273004715</v>
      </c>
      <c r="H89" s="44">
        <f t="shared" si="5"/>
        <v>1.0904704491346247</v>
      </c>
      <c r="I89" s="44">
        <f t="shared" si="5"/>
        <v>3.9548022598870056</v>
      </c>
      <c r="J89" s="44">
        <f t="shared" si="5"/>
        <v>2.1728693025062307</v>
      </c>
      <c r="K89" s="44">
        <f t="shared" si="5"/>
        <v>4.585497938790963</v>
      </c>
      <c r="L89" s="44">
        <f t="shared" si="5"/>
        <v>0</v>
      </c>
      <c r="M89" s="44">
        <f t="shared" si="5"/>
        <v>0</v>
      </c>
      <c r="N89" s="144">
        <f t="shared" si="5"/>
        <v>0</v>
      </c>
    </row>
    <row r="90" spans="1:14" ht="12.75">
      <c r="A90" s="41" t="s">
        <v>7</v>
      </c>
      <c r="B90" s="41" t="s">
        <v>79</v>
      </c>
      <c r="C90" s="44">
        <f t="shared" si="3"/>
        <v>0.12177813317354892</v>
      </c>
      <c r="D90" s="44">
        <f t="shared" si="4"/>
        <v>0.8153222057752093</v>
      </c>
      <c r="E90" s="44">
        <f t="shared" si="4"/>
        <v>2.2271371763177616</v>
      </c>
      <c r="F90" s="44">
        <f t="shared" si="4"/>
        <v>0.1185770323746645</v>
      </c>
      <c r="G90" s="44">
        <f t="shared" si="5"/>
        <v>0.4770144474127236</v>
      </c>
      <c r="H90" s="44">
        <f t="shared" si="5"/>
        <v>0.5892151838901187</v>
      </c>
      <c r="I90" s="44">
        <f t="shared" si="5"/>
        <v>0.7909604519774012</v>
      </c>
      <c r="J90" s="44">
        <f t="shared" si="5"/>
        <v>0.8480224037286042</v>
      </c>
      <c r="K90" s="44">
        <f t="shared" si="5"/>
        <v>0.7091401585148954</v>
      </c>
      <c r="L90" s="44">
        <f t="shared" si="5"/>
        <v>9.6</v>
      </c>
      <c r="M90" s="44">
        <f t="shared" si="5"/>
        <v>2.2144554645646846</v>
      </c>
      <c r="N90" s="144">
        <f t="shared" si="5"/>
        <v>6.474152666485999</v>
      </c>
    </row>
    <row r="91" spans="1:14" ht="12.75">
      <c r="A91" s="41" t="s">
        <v>8</v>
      </c>
      <c r="B91" s="41" t="s">
        <v>44</v>
      </c>
      <c r="C91" s="44">
        <f t="shared" si="3"/>
        <v>8.75703322603207</v>
      </c>
      <c r="D91" s="44">
        <f t="shared" si="4"/>
        <v>9.924513155595703</v>
      </c>
      <c r="E91" s="44">
        <f t="shared" si="4"/>
        <v>7.0990484769493065</v>
      </c>
      <c r="F91" s="44">
        <f t="shared" si="4"/>
        <v>8.769187698686789</v>
      </c>
      <c r="G91" s="44">
        <f t="shared" si="5"/>
        <v>12.302515592928746</v>
      </c>
      <c r="H91" s="44">
        <f t="shared" si="5"/>
        <v>10.68740272380431</v>
      </c>
      <c r="I91" s="44">
        <f t="shared" si="5"/>
        <v>4.708097928436912</v>
      </c>
      <c r="J91" s="44">
        <f t="shared" si="5"/>
        <v>4.924463375378543</v>
      </c>
      <c r="K91" s="44">
        <f t="shared" si="5"/>
        <v>4.141581449410243</v>
      </c>
      <c r="L91" s="44">
        <f t="shared" si="5"/>
        <v>4.8</v>
      </c>
      <c r="M91" s="44">
        <f t="shared" si="5"/>
        <v>10.266372934502066</v>
      </c>
      <c r="N91" s="144">
        <f t="shared" si="5"/>
        <v>5.36822925824384</v>
      </c>
    </row>
    <row r="92" spans="1:14" ht="12.75">
      <c r="A92" s="41" t="s">
        <v>9</v>
      </c>
      <c r="B92" s="41" t="s">
        <v>67</v>
      </c>
      <c r="C92" s="44">
        <f t="shared" si="3"/>
        <v>13.367790438153412</v>
      </c>
      <c r="D92" s="44">
        <f t="shared" si="4"/>
        <v>18.63949777635652</v>
      </c>
      <c r="E92" s="44">
        <f t="shared" si="4"/>
        <v>32.6255518879804</v>
      </c>
      <c r="F92" s="44">
        <f t="shared" si="4"/>
        <v>13.302786506214755</v>
      </c>
      <c r="G92" s="44">
        <f t="shared" si="5"/>
        <v>18.880006132130376</v>
      </c>
      <c r="H92" s="44">
        <f t="shared" si="5"/>
        <v>30.22761067337606</v>
      </c>
      <c r="I92" s="44">
        <f t="shared" si="5"/>
        <v>35.367231638418076</v>
      </c>
      <c r="J92" s="44">
        <f t="shared" si="5"/>
        <v>17.796431627208378</v>
      </c>
      <c r="K92" s="44">
        <f t="shared" si="5"/>
        <v>34.476464377407126</v>
      </c>
      <c r="L92" s="44">
        <f t="shared" si="5"/>
        <v>27.2</v>
      </c>
      <c r="M92" s="44">
        <f t="shared" si="5"/>
        <v>19.249991479288475</v>
      </c>
      <c r="N92" s="144">
        <f t="shared" si="5"/>
        <v>33.7296554291202</v>
      </c>
    </row>
    <row r="93" spans="1:14" ht="12.75">
      <c r="A93" s="41" t="s">
        <v>10</v>
      </c>
      <c r="B93" s="41" t="s">
        <v>68</v>
      </c>
      <c r="C93" s="44">
        <f t="shared" si="3"/>
        <v>3.1155803805728315</v>
      </c>
      <c r="D93" s="44">
        <f t="shared" si="4"/>
        <v>8.378471043183849</v>
      </c>
      <c r="E93" s="44">
        <f t="shared" si="4"/>
        <v>6.0506718404676345</v>
      </c>
      <c r="F93" s="44">
        <f t="shared" si="4"/>
        <v>3.102459419523811</v>
      </c>
      <c r="G93" s="44">
        <f t="shared" si="5"/>
        <v>7.049040009311754</v>
      </c>
      <c r="H93" s="44">
        <f t="shared" si="5"/>
        <v>5.803173762465395</v>
      </c>
      <c r="I93" s="44">
        <f t="shared" si="5"/>
        <v>7.4576271186440675</v>
      </c>
      <c r="J93" s="44">
        <f t="shared" si="5"/>
        <v>8.193441405908496</v>
      </c>
      <c r="K93" s="44">
        <f t="shared" si="5"/>
        <v>6.997339433310246</v>
      </c>
      <c r="L93" s="44">
        <f t="shared" si="5"/>
        <v>8</v>
      </c>
      <c r="M93" s="44">
        <f t="shared" si="5"/>
        <v>14.50937743033931</v>
      </c>
      <c r="N93" s="144">
        <f t="shared" si="5"/>
        <v>5.231179757642767</v>
      </c>
    </row>
    <row r="94" spans="1:14" ht="12.75">
      <c r="A94" s="41" t="s">
        <v>11</v>
      </c>
      <c r="B94" s="41" t="s">
        <v>69</v>
      </c>
      <c r="C94" s="44">
        <f t="shared" si="3"/>
        <v>2.9686922429484532</v>
      </c>
      <c r="D94" s="44">
        <f t="shared" si="4"/>
        <v>3.9386841437241826</v>
      </c>
      <c r="E94" s="44">
        <f t="shared" si="4"/>
        <v>1.5011149023321575</v>
      </c>
      <c r="F94" s="44">
        <f t="shared" si="4"/>
        <v>2.975559295542174</v>
      </c>
      <c r="G94" s="44">
        <f t="shared" si="5"/>
        <v>5.867114463594734</v>
      </c>
      <c r="H94" s="44">
        <f t="shared" si="5"/>
        <v>3.210619343934832</v>
      </c>
      <c r="I94" s="44">
        <f t="shared" si="5"/>
        <v>0.7156308851224106</v>
      </c>
      <c r="J94" s="44">
        <f t="shared" si="5"/>
        <v>1.8505433964751963</v>
      </c>
      <c r="K94" s="44">
        <f t="shared" si="5"/>
        <v>0.6570977050736537</v>
      </c>
      <c r="L94" s="44">
        <f t="shared" si="5"/>
        <v>0</v>
      </c>
      <c r="M94" s="44">
        <f t="shared" si="5"/>
        <v>0</v>
      </c>
      <c r="N94" s="144">
        <f t="shared" si="5"/>
        <v>0</v>
      </c>
    </row>
    <row r="95" spans="1:14" ht="12.75">
      <c r="A95" s="41" t="s">
        <v>17</v>
      </c>
      <c r="B95" s="41" t="s">
        <v>70</v>
      </c>
      <c r="C95" s="44">
        <f t="shared" si="3"/>
        <v>5.232687837382008</v>
      </c>
      <c r="D95" s="44">
        <f t="shared" si="4"/>
        <v>6.389595854034042</v>
      </c>
      <c r="E95" s="44">
        <f t="shared" si="4"/>
        <v>5.415745638732242</v>
      </c>
      <c r="F95" s="44">
        <f t="shared" si="4"/>
        <v>5.232089949920931</v>
      </c>
      <c r="G95" s="44">
        <f t="shared" si="5"/>
        <v>5.6698784645826885</v>
      </c>
      <c r="H95" s="44">
        <f t="shared" si="5"/>
        <v>4.805373203684013</v>
      </c>
      <c r="I95" s="44">
        <f t="shared" si="5"/>
        <v>5.4613935969868175</v>
      </c>
      <c r="J95" s="44">
        <f t="shared" si="5"/>
        <v>7.763482438325969</v>
      </c>
      <c r="K95" s="44">
        <f t="shared" si="5"/>
        <v>6.195973135480422</v>
      </c>
      <c r="L95" s="44">
        <f t="shared" si="5"/>
        <v>4.8</v>
      </c>
      <c r="M95" s="44">
        <f t="shared" si="5"/>
        <v>6.505795633057882</v>
      </c>
      <c r="N95" s="144">
        <f t="shared" si="5"/>
        <v>5.336822238450702</v>
      </c>
    </row>
    <row r="96" spans="1:14" ht="12.75">
      <c r="A96" s="41" t="s">
        <v>12</v>
      </c>
      <c r="B96" s="41" t="s">
        <v>71</v>
      </c>
      <c r="C96" s="44">
        <f t="shared" si="3"/>
        <v>0</v>
      </c>
      <c r="D96" s="44">
        <f t="shared" si="4"/>
        <v>0</v>
      </c>
      <c r="E96" s="44">
        <f t="shared" si="4"/>
        <v>0</v>
      </c>
      <c r="F96" s="44">
        <f t="shared" si="4"/>
        <v>0</v>
      </c>
      <c r="G96" s="44">
        <f t="shared" si="5"/>
        <v>0</v>
      </c>
      <c r="H96" s="44">
        <f t="shared" si="5"/>
        <v>0</v>
      </c>
      <c r="I96" s="44">
        <f t="shared" si="5"/>
        <v>0</v>
      </c>
      <c r="J96" s="44">
        <f t="shared" si="5"/>
        <v>0</v>
      </c>
      <c r="K96" s="44">
        <f t="shared" si="5"/>
        <v>0</v>
      </c>
      <c r="L96" s="44">
        <f t="shared" si="5"/>
        <v>0</v>
      </c>
      <c r="M96" s="44">
        <f t="shared" si="5"/>
        <v>0</v>
      </c>
      <c r="N96" s="144">
        <f t="shared" si="5"/>
        <v>0</v>
      </c>
    </row>
    <row r="97" spans="1:14" ht="12.75">
      <c r="A97" s="41" t="s">
        <v>18</v>
      </c>
      <c r="B97" s="41" t="s">
        <v>72</v>
      </c>
      <c r="C97" s="44">
        <f t="shared" si="3"/>
        <v>5.146904302863295</v>
      </c>
      <c r="D97" s="44">
        <f t="shared" si="4"/>
        <v>2.1314999126366905</v>
      </c>
      <c r="E97" s="44">
        <f t="shared" si="4"/>
        <v>4.023178738642119</v>
      </c>
      <c r="F97" s="44">
        <f t="shared" si="4"/>
        <v>5.149615678542745</v>
      </c>
      <c r="G97" s="44">
        <f t="shared" si="5"/>
        <v>2.589689504120735</v>
      </c>
      <c r="H97" s="44">
        <f t="shared" si="5"/>
        <v>6.8950919868849665</v>
      </c>
      <c r="I97" s="44">
        <f t="shared" si="5"/>
        <v>4.406779661016949</v>
      </c>
      <c r="J97" s="44">
        <f t="shared" si="5"/>
        <v>2.183618276695794</v>
      </c>
      <c r="K97" s="44">
        <f t="shared" si="5"/>
        <v>3.833306630926726</v>
      </c>
      <c r="L97" s="44">
        <f t="shared" si="5"/>
        <v>0.8</v>
      </c>
      <c r="M97" s="44" t="e">
        <f t="shared" si="5"/>
        <v>#VALUE!</v>
      </c>
      <c r="N97" s="144" t="e">
        <f t="shared" si="5"/>
        <v>#VALUE!</v>
      </c>
    </row>
    <row r="98" spans="1:14" ht="12.75">
      <c r="A98" s="41" t="s">
        <v>13</v>
      </c>
      <c r="B98" s="41" t="s">
        <v>73</v>
      </c>
      <c r="C98" s="44">
        <f t="shared" si="3"/>
        <v>15.77436343983352</v>
      </c>
      <c r="D98" s="44">
        <f t="shared" si="4"/>
        <v>7.912931747826631</v>
      </c>
      <c r="E98" s="44">
        <f t="shared" si="4"/>
        <v>4.7893296069411315</v>
      </c>
      <c r="F98" s="44">
        <f t="shared" si="4"/>
        <v>15.807928987814778</v>
      </c>
      <c r="G98" s="44">
        <f t="shared" si="5"/>
        <v>10.757133569723175</v>
      </c>
      <c r="H98" s="44">
        <f t="shared" si="5"/>
        <v>8.577234023233535</v>
      </c>
      <c r="I98" s="44">
        <f t="shared" si="5"/>
        <v>4.821092278719397</v>
      </c>
      <c r="J98" s="44">
        <f t="shared" si="5"/>
        <v>5.797853358194517</v>
      </c>
      <c r="K98" s="44">
        <f t="shared" si="5"/>
        <v>4.11598380979127</v>
      </c>
      <c r="L98" s="44">
        <f t="shared" si="5"/>
        <v>0</v>
      </c>
      <c r="M98" s="44">
        <f t="shared" si="5"/>
        <v>0</v>
      </c>
      <c r="N98" s="144">
        <f t="shared" si="5"/>
        <v>0</v>
      </c>
    </row>
    <row r="99" spans="1:14" ht="12.75">
      <c r="A99" s="41" t="s">
        <v>14</v>
      </c>
      <c r="B99" s="41" t="s">
        <v>74</v>
      </c>
      <c r="C99" s="44">
        <f t="shared" si="3"/>
        <v>3.230353576882415</v>
      </c>
      <c r="D99" s="44">
        <f t="shared" si="4"/>
        <v>7.409562491140042</v>
      </c>
      <c r="E99" s="44">
        <f t="shared" si="4"/>
        <v>4.152432044754673</v>
      </c>
      <c r="F99" s="44">
        <f t="shared" si="4"/>
        <v>3.2294676356042404</v>
      </c>
      <c r="G99" s="44">
        <f t="shared" si="5"/>
        <v>6.535332142867282</v>
      </c>
      <c r="H99" s="44">
        <f t="shared" si="5"/>
        <v>3.642312442995771</v>
      </c>
      <c r="I99" s="44">
        <f t="shared" si="5"/>
        <v>3.5028248587570623</v>
      </c>
      <c r="J99" s="44">
        <f t="shared" si="5"/>
        <v>11.271087695864225</v>
      </c>
      <c r="K99" s="44">
        <f t="shared" si="5"/>
        <v>3.540104982472405</v>
      </c>
      <c r="L99" s="44">
        <f t="shared" si="5"/>
        <v>4</v>
      </c>
      <c r="M99" s="44">
        <f t="shared" si="5"/>
        <v>2.8133840238208108</v>
      </c>
      <c r="N99" s="144">
        <f t="shared" si="5"/>
        <v>5.625838200798538</v>
      </c>
    </row>
    <row r="100" spans="1:14" ht="12.75">
      <c r="A100" s="41" t="s">
        <v>19</v>
      </c>
      <c r="B100" s="41" t="s">
        <v>56</v>
      </c>
      <c r="C100" s="44">
        <f t="shared" si="3"/>
        <v>1.9818582912049245</v>
      </c>
      <c r="D100" s="44">
        <f t="shared" si="4"/>
        <v>2.0393151375889707</v>
      </c>
      <c r="E100" s="44">
        <f t="shared" si="4"/>
        <v>0.6333595592861189</v>
      </c>
      <c r="F100" s="44">
        <f t="shared" si="4"/>
        <v>1.986408499497912</v>
      </c>
      <c r="G100" s="44">
        <f t="shared" si="5"/>
        <v>2.9514426120604242</v>
      </c>
      <c r="H100" s="44">
        <f t="shared" si="5"/>
        <v>1.2905552988971931</v>
      </c>
      <c r="I100" s="44">
        <f t="shared" si="5"/>
        <v>0.4896421845574388</v>
      </c>
      <c r="J100" s="44">
        <f t="shared" si="5"/>
        <v>1.1325119206123762</v>
      </c>
      <c r="K100" s="44">
        <f t="shared" si="5"/>
        <v>0.35492053716497174</v>
      </c>
      <c r="L100" s="44">
        <f t="shared" si="5"/>
        <v>0</v>
      </c>
      <c r="M100" s="44">
        <f t="shared" si="5"/>
        <v>0</v>
      </c>
      <c r="N100" s="144">
        <f t="shared" si="5"/>
        <v>0</v>
      </c>
    </row>
    <row r="101" spans="1:14" ht="12.75">
      <c r="A101" s="41" t="s">
        <v>20</v>
      </c>
      <c r="B101" s="41" t="s">
        <v>75</v>
      </c>
      <c r="C101" s="44">
        <f t="shared" si="3"/>
        <v>3.0030703177116056</v>
      </c>
      <c r="D101" s="44">
        <f t="shared" si="4"/>
        <v>4.934007734125427</v>
      </c>
      <c r="E101" s="44">
        <f t="shared" si="4"/>
        <v>1.383083652862886</v>
      </c>
      <c r="F101" s="44">
        <f t="shared" si="4"/>
        <v>3.008095017278522</v>
      </c>
      <c r="G101" s="44">
        <f t="shared" si="5"/>
        <v>4.94473985288565</v>
      </c>
      <c r="H101" s="44">
        <f t="shared" si="5"/>
        <v>2.2447135830318277</v>
      </c>
      <c r="I101" s="44">
        <f t="shared" si="5"/>
        <v>1.3559322033898304</v>
      </c>
      <c r="J101" s="44">
        <f t="shared" si="5"/>
        <v>7.1747252920496285</v>
      </c>
      <c r="K101" s="44">
        <f t="shared" si="5"/>
        <v>1.4701218838200045</v>
      </c>
      <c r="L101" s="44">
        <f t="shared" si="5"/>
        <v>0.8</v>
      </c>
      <c r="M101" s="44" t="e">
        <f t="shared" si="5"/>
        <v>#VALUE!</v>
      </c>
      <c r="N101" s="144" t="e">
        <f t="shared" si="5"/>
        <v>#VALUE!</v>
      </c>
    </row>
    <row r="102" spans="1:14" ht="12.75">
      <c r="A102" s="41" t="s">
        <v>21</v>
      </c>
      <c r="B102" s="41" t="s">
        <v>76</v>
      </c>
      <c r="C102" s="44">
        <f t="shared" si="3"/>
        <v>4.515921143809199</v>
      </c>
      <c r="D102" s="44">
        <f t="shared" si="4"/>
        <v>0.9494166438642935</v>
      </c>
      <c r="E102" s="44">
        <f t="shared" si="4"/>
        <v>0.5311353271326864</v>
      </c>
      <c r="F102" s="44">
        <f t="shared" si="4"/>
        <v>4.528194202588374</v>
      </c>
      <c r="G102" s="44">
        <f t="shared" si="5"/>
        <v>1.3710705393719675</v>
      </c>
      <c r="H102" s="44">
        <f t="shared" si="5"/>
        <v>1.0905414235410498</v>
      </c>
      <c r="I102" s="44">
        <f t="shared" si="5"/>
        <v>0.3766478342749529</v>
      </c>
      <c r="J102" s="44">
        <f t="shared" si="5"/>
        <v>0.5332924394581944</v>
      </c>
      <c r="K102" s="44">
        <f t="shared" si="5"/>
        <v>0.28759911231417584</v>
      </c>
      <c r="L102" s="44">
        <f t="shared" si="5"/>
        <v>1.6</v>
      </c>
      <c r="M102" s="44" t="e">
        <f t="shared" si="5"/>
        <v>#VALUE!</v>
      </c>
      <c r="N102" s="144" t="e">
        <f t="shared" si="5"/>
        <v>#VALUE!</v>
      </c>
    </row>
    <row r="103" spans="1:14" ht="12.75">
      <c r="A103" s="41" t="s">
        <v>22</v>
      </c>
      <c r="B103" s="41" t="s">
        <v>77</v>
      </c>
      <c r="C103" s="44">
        <f t="shared" si="3"/>
        <v>4.9617584331357225</v>
      </c>
      <c r="D103" s="44">
        <f aca="true" t="shared" si="7" ref="D103:N103">D74*100/D$75</f>
        <v>1.0100764511375362</v>
      </c>
      <c r="E103" s="44">
        <f t="shared" si="7"/>
        <v>0.541868445127988</v>
      </c>
      <c r="F103" s="44">
        <f t="shared" si="7"/>
        <v>4.975803583685443</v>
      </c>
      <c r="G103" s="44">
        <f t="shared" si="7"/>
        <v>1.4683755248507422</v>
      </c>
      <c r="H103" s="44">
        <f t="shared" si="7"/>
        <v>1.1630421884430222</v>
      </c>
      <c r="I103" s="44">
        <f t="shared" si="7"/>
        <v>0.3013182674199623</v>
      </c>
      <c r="J103" s="44">
        <f t="shared" si="7"/>
        <v>0.5477677247001395</v>
      </c>
      <c r="K103" s="44">
        <f t="shared" si="7"/>
        <v>0.23225082990089022</v>
      </c>
      <c r="L103" s="44">
        <f t="shared" si="7"/>
        <v>0</v>
      </c>
      <c r="M103" s="44">
        <f t="shared" si="7"/>
        <v>0</v>
      </c>
      <c r="N103" s="144">
        <f t="shared" si="7"/>
        <v>0</v>
      </c>
    </row>
    <row r="104" spans="1:14" ht="13.5" thickBot="1">
      <c r="A104" s="51"/>
      <c r="B104" s="51" t="s">
        <v>78</v>
      </c>
      <c r="C104" s="52">
        <f aca="true" t="shared" si="8" ref="C104:N104">C75*100/C$75</f>
        <v>100</v>
      </c>
      <c r="D104" s="52">
        <f t="shared" si="8"/>
        <v>100</v>
      </c>
      <c r="E104" s="52">
        <f t="shared" si="8"/>
        <v>100</v>
      </c>
      <c r="F104" s="52">
        <f t="shared" si="8"/>
        <v>100</v>
      </c>
      <c r="G104" s="52">
        <f t="shared" si="8"/>
        <v>100</v>
      </c>
      <c r="H104" s="52">
        <f t="shared" si="8"/>
        <v>100</v>
      </c>
      <c r="I104" s="52">
        <f t="shared" si="8"/>
        <v>100</v>
      </c>
      <c r="J104" s="52">
        <f t="shared" si="8"/>
        <v>100</v>
      </c>
      <c r="K104" s="52">
        <f t="shared" si="8"/>
        <v>100</v>
      </c>
      <c r="L104" s="52">
        <f t="shared" si="8"/>
        <v>100</v>
      </c>
      <c r="M104" s="52">
        <f t="shared" si="8"/>
        <v>100</v>
      </c>
      <c r="N104" s="145">
        <f t="shared" si="8"/>
        <v>99.99999999999999</v>
      </c>
    </row>
    <row r="105" spans="1:14" ht="13.5" thickTop="1">
      <c r="A105" s="41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5.75" thickBot="1">
      <c r="A108" s="45" t="s">
        <v>119</v>
      </c>
      <c r="B108" s="46" t="s">
        <v>105</v>
      </c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2.75">
      <c r="A109" s="47" t="s">
        <v>82</v>
      </c>
      <c r="B109" s="47"/>
      <c r="C109" s="47" t="s">
        <v>83</v>
      </c>
      <c r="D109" s="47"/>
      <c r="E109" s="47"/>
      <c r="F109" s="47"/>
      <c r="G109" s="47"/>
      <c r="H109" s="47"/>
      <c r="I109" s="47"/>
      <c r="J109" s="47"/>
      <c r="K109" s="47"/>
      <c r="L109" s="48"/>
      <c r="M109" s="48"/>
      <c r="N109" s="141"/>
    </row>
    <row r="110" spans="1:14" ht="12.75">
      <c r="A110"/>
      <c r="B110" s="49"/>
      <c r="C110" s="193" t="s">
        <v>32</v>
      </c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5"/>
    </row>
    <row r="111" spans="1:14" ht="12.75">
      <c r="A111" s="49"/>
      <c r="B111" s="49"/>
      <c r="C111" s="196" t="s">
        <v>64</v>
      </c>
      <c r="D111" s="196"/>
      <c r="E111" s="196"/>
      <c r="F111" s="197" t="s">
        <v>84</v>
      </c>
      <c r="G111" s="197"/>
      <c r="H111" s="197"/>
      <c r="I111" s="197" t="s">
        <v>33</v>
      </c>
      <c r="J111" s="197"/>
      <c r="K111" s="197"/>
      <c r="L111" s="197" t="s">
        <v>34</v>
      </c>
      <c r="M111" s="197"/>
      <c r="N111" s="199"/>
    </row>
    <row r="112" spans="1:14" ht="12.75">
      <c r="A112" s="50"/>
      <c r="B112" s="50"/>
      <c r="C112" s="50" t="s">
        <v>35</v>
      </c>
      <c r="D112" s="50" t="s">
        <v>36</v>
      </c>
      <c r="E112" s="50" t="s">
        <v>85</v>
      </c>
      <c r="F112" s="50" t="s">
        <v>35</v>
      </c>
      <c r="G112" s="50" t="s">
        <v>36</v>
      </c>
      <c r="H112" s="50" t="s">
        <v>85</v>
      </c>
      <c r="I112" s="50" t="s">
        <v>35</v>
      </c>
      <c r="J112" s="50" t="s">
        <v>36</v>
      </c>
      <c r="K112" s="50" t="s">
        <v>85</v>
      </c>
      <c r="L112" s="50" t="s">
        <v>35</v>
      </c>
      <c r="M112" s="50" t="s">
        <v>36</v>
      </c>
      <c r="N112" s="142" t="s">
        <v>85</v>
      </c>
    </row>
    <row r="113" spans="1:14" ht="12.75">
      <c r="A113" s="41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41"/>
      <c r="M113" s="41"/>
      <c r="N113" s="143"/>
    </row>
    <row r="114" spans="1:14" ht="12.75">
      <c r="A114" s="41" t="s">
        <v>4</v>
      </c>
      <c r="B114" s="41" t="s">
        <v>62</v>
      </c>
      <c r="C114" s="42"/>
      <c r="D114" s="42"/>
      <c r="E114" s="42"/>
      <c r="F114" s="44">
        <f aca="true" t="shared" si="9" ref="F114:F123">F86/$C86</f>
        <v>1.0029155757018104</v>
      </c>
      <c r="G114" s="44">
        <f>G86/D86</f>
        <v>1.525999117266197</v>
      </c>
      <c r="H114" s="44">
        <f>H86/E86</f>
        <v>1.8900666188332405</v>
      </c>
      <c r="I114" s="44">
        <f>I86/$C86</f>
        <v>0.024224787347965467</v>
      </c>
      <c r="J114" s="44">
        <f>J86/G86</f>
        <v>0.08363460025825693</v>
      </c>
      <c r="K114" s="44">
        <f>K86/H86</f>
        <v>0.052407154157976706</v>
      </c>
      <c r="L114" s="44">
        <f>L86/$C86</f>
        <v>0.14700985236308187</v>
      </c>
      <c r="M114" s="44">
        <f>M86/J86</f>
        <v>4.552210725453312</v>
      </c>
      <c r="N114" s="144">
        <f>N86/K86</f>
        <v>7.857909098403993</v>
      </c>
    </row>
    <row r="115" spans="1:14" ht="12.75">
      <c r="A115" s="41" t="s">
        <v>16</v>
      </c>
      <c r="B115" s="41" t="s">
        <v>65</v>
      </c>
      <c r="C115" s="42"/>
      <c r="D115" s="42"/>
      <c r="E115" s="42"/>
      <c r="F115" s="44">
        <f t="shared" si="9"/>
        <v>0.9900536767838344</v>
      </c>
      <c r="G115" s="44"/>
      <c r="H115" s="44"/>
      <c r="I115" s="44">
        <f aca="true" t="shared" si="10" ref="I115:I132">I87/$C87</f>
        <v>3.5100222368125973</v>
      </c>
      <c r="J115" s="44">
        <f aca="true" t="shared" si="11" ref="J115:K130">J87/G87</f>
        <v>0.598528307226017</v>
      </c>
      <c r="K115" s="44">
        <f t="shared" si="11"/>
        <v>0.99514676539151</v>
      </c>
      <c r="L115" s="44">
        <f aca="true" t="shared" si="12" ref="L115:L132">L87/$C87</f>
        <v>21.300820659971308</v>
      </c>
      <c r="M115" s="44"/>
      <c r="N115" s="144"/>
    </row>
    <row r="116" spans="1:14" ht="12.75">
      <c r="A116" s="41" t="s">
        <v>5</v>
      </c>
      <c r="B116" s="41" t="s">
        <v>40</v>
      </c>
      <c r="C116" s="42"/>
      <c r="D116" s="42"/>
      <c r="E116" s="42"/>
      <c r="F116" s="44">
        <f t="shared" si="9"/>
        <v>0.9896169128491228</v>
      </c>
      <c r="G116" s="44">
        <f aca="true" t="shared" si="13" ref="G116:H131">G88/D88</f>
        <v>0.7018170907254256</v>
      </c>
      <c r="H116" s="44">
        <f t="shared" si="13"/>
        <v>0.5833015229811129</v>
      </c>
      <c r="I116" s="44">
        <f t="shared" si="10"/>
        <v>4.3925685506959695</v>
      </c>
      <c r="J116" s="44">
        <f t="shared" si="11"/>
        <v>1.6954443282108242</v>
      </c>
      <c r="K116" s="44">
        <f t="shared" si="11"/>
        <v>1.9180728726029779</v>
      </c>
      <c r="L116" s="44">
        <f t="shared" si="12"/>
        <v>5.788068763227268</v>
      </c>
      <c r="M116" s="44">
        <f aca="true" t="shared" si="14" ref="M116:N131">M88/J88</f>
        <v>1.5820958162249346</v>
      </c>
      <c r="N116" s="144">
        <f t="shared" si="14"/>
        <v>1.3086049772007218</v>
      </c>
    </row>
    <row r="117" spans="1:14" ht="12.75">
      <c r="A117" s="41" t="s">
        <v>6</v>
      </c>
      <c r="B117" s="41" t="s">
        <v>66</v>
      </c>
      <c r="C117" s="42"/>
      <c r="D117" s="42"/>
      <c r="E117" s="42"/>
      <c r="F117" s="44">
        <f t="shared" si="9"/>
        <v>0.9380755393622129</v>
      </c>
      <c r="G117" s="44">
        <f t="shared" si="13"/>
        <v>0.45214317284669453</v>
      </c>
      <c r="H117" s="44">
        <f t="shared" si="13"/>
        <v>0.5593343419175202</v>
      </c>
      <c r="I117" s="44">
        <f t="shared" si="10"/>
        <v>22.624711766877745</v>
      </c>
      <c r="J117" s="44">
        <f t="shared" si="11"/>
        <v>5.672618133946283</v>
      </c>
      <c r="K117" s="44">
        <f t="shared" si="11"/>
        <v>4.205063917532036</v>
      </c>
      <c r="L117" s="44">
        <f t="shared" si="12"/>
        <v>0</v>
      </c>
      <c r="M117" s="44">
        <f t="shared" si="14"/>
        <v>0</v>
      </c>
      <c r="N117" s="144">
        <f t="shared" si="14"/>
        <v>0</v>
      </c>
    </row>
    <row r="118" spans="1:14" ht="12.75">
      <c r="A118" s="41" t="s">
        <v>7</v>
      </c>
      <c r="B118" s="41" t="s">
        <v>79</v>
      </c>
      <c r="C118" s="42"/>
      <c r="D118" s="42"/>
      <c r="E118" s="42"/>
      <c r="F118" s="44">
        <f t="shared" si="9"/>
        <v>0.9737136650442617</v>
      </c>
      <c r="G118" s="44">
        <f t="shared" si="13"/>
        <v>0.5850624992596365</v>
      </c>
      <c r="H118" s="44">
        <f t="shared" si="13"/>
        <v>0.26456169388914696</v>
      </c>
      <c r="I118" s="44">
        <f t="shared" si="10"/>
        <v>6.495094245287736</v>
      </c>
      <c r="J118" s="44">
        <f t="shared" si="11"/>
        <v>1.7777709005003703</v>
      </c>
      <c r="K118" s="44">
        <f t="shared" si="11"/>
        <v>1.2035334083432943</v>
      </c>
      <c r="L118" s="44">
        <f t="shared" si="12"/>
        <v>78.83188672566372</v>
      </c>
      <c r="M118" s="44">
        <f t="shared" si="14"/>
        <v>2.6113171713720256</v>
      </c>
      <c r="N118" s="144">
        <f t="shared" si="14"/>
        <v>9.129581210073312</v>
      </c>
    </row>
    <row r="119" spans="1:14" ht="12.75">
      <c r="A119" s="41" t="s">
        <v>8</v>
      </c>
      <c r="B119" s="41" t="s">
        <v>44</v>
      </c>
      <c r="C119" s="42"/>
      <c r="D119" s="42"/>
      <c r="E119" s="42"/>
      <c r="F119" s="44">
        <f t="shared" si="9"/>
        <v>1.0013879669450823</v>
      </c>
      <c r="G119" s="44">
        <f t="shared" si="13"/>
        <v>1.2396089762843694</v>
      </c>
      <c r="H119" s="44">
        <f t="shared" si="13"/>
        <v>1.5054697483059076</v>
      </c>
      <c r="I119" s="44">
        <f t="shared" si="10"/>
        <v>0.537636184186344</v>
      </c>
      <c r="J119" s="44">
        <f t="shared" si="11"/>
        <v>0.40028101067468114</v>
      </c>
      <c r="K119" s="44">
        <f t="shared" si="11"/>
        <v>0.38751992008176117</v>
      </c>
      <c r="L119" s="44">
        <f t="shared" si="12"/>
        <v>0.5481308425016613</v>
      </c>
      <c r="M119" s="44">
        <f t="shared" si="14"/>
        <v>2.0847698829139714</v>
      </c>
      <c r="N119" s="144">
        <f t="shared" si="14"/>
        <v>1.2961786032261349</v>
      </c>
    </row>
    <row r="120" spans="1:14" ht="12.75">
      <c r="A120" s="41" t="s">
        <v>9</v>
      </c>
      <c r="B120" s="41" t="s">
        <v>67</v>
      </c>
      <c r="C120" s="42"/>
      <c r="D120" s="42"/>
      <c r="E120" s="42"/>
      <c r="F120" s="44">
        <f t="shared" si="9"/>
        <v>0.9951372717698261</v>
      </c>
      <c r="G120" s="44">
        <f t="shared" si="13"/>
        <v>1.0129031564401338</v>
      </c>
      <c r="H120" s="44">
        <f t="shared" si="13"/>
        <v>0.9265011294571306</v>
      </c>
      <c r="I120" s="44">
        <f t="shared" si="10"/>
        <v>2.6457051224767407</v>
      </c>
      <c r="J120" s="44">
        <f t="shared" si="11"/>
        <v>0.9426073012191479</v>
      </c>
      <c r="K120" s="44">
        <f t="shared" si="11"/>
        <v>1.1405620096785678</v>
      </c>
      <c r="L120" s="44">
        <f t="shared" si="12"/>
        <v>2.03474165202109</v>
      </c>
      <c r="M120" s="44">
        <f t="shared" si="14"/>
        <v>1.0816770396745041</v>
      </c>
      <c r="N120" s="144">
        <f t="shared" si="14"/>
        <v>0.978338586575707</v>
      </c>
    </row>
    <row r="121" spans="1:14" ht="12.75">
      <c r="A121" s="41" t="s">
        <v>10</v>
      </c>
      <c r="B121" s="41" t="s">
        <v>68</v>
      </c>
      <c r="C121" s="42"/>
      <c r="D121" s="42"/>
      <c r="E121" s="42"/>
      <c r="F121" s="44">
        <f t="shared" si="9"/>
        <v>0.9957885981273871</v>
      </c>
      <c r="G121" s="44">
        <f t="shared" si="13"/>
        <v>0.8413277282907566</v>
      </c>
      <c r="H121" s="44">
        <f t="shared" si="13"/>
        <v>0.9590957691099785</v>
      </c>
      <c r="I121" s="44">
        <f t="shared" si="10"/>
        <v>2.393655822570338</v>
      </c>
      <c r="J121" s="44">
        <f t="shared" si="11"/>
        <v>1.1623485460552065</v>
      </c>
      <c r="K121" s="44">
        <f t="shared" si="11"/>
        <v>1.205778031078209</v>
      </c>
      <c r="L121" s="44">
        <f t="shared" si="12"/>
        <v>2.5677398823936355</v>
      </c>
      <c r="M121" s="44">
        <f t="shared" si="14"/>
        <v>1.7708526504963145</v>
      </c>
      <c r="N121" s="144">
        <f t="shared" si="14"/>
        <v>0.7475955407765666</v>
      </c>
    </row>
    <row r="122" spans="1:14" ht="12.75">
      <c r="A122" s="41" t="s">
        <v>11</v>
      </c>
      <c r="B122" s="41" t="s">
        <v>69</v>
      </c>
      <c r="C122" s="42"/>
      <c r="D122" s="42"/>
      <c r="E122" s="42"/>
      <c r="F122" s="44">
        <f t="shared" si="9"/>
        <v>1.0023131574551158</v>
      </c>
      <c r="G122" s="44">
        <f t="shared" si="13"/>
        <v>1.4896128375623297</v>
      </c>
      <c r="H122" s="44">
        <f t="shared" si="13"/>
        <v>2.138823176658069</v>
      </c>
      <c r="I122" s="44">
        <f t="shared" si="10"/>
        <v>0.24105930374637233</v>
      </c>
      <c r="J122" s="44">
        <f t="shared" si="11"/>
        <v>0.3154094585946399</v>
      </c>
      <c r="K122" s="44">
        <f t="shared" si="11"/>
        <v>0.2046638466546881</v>
      </c>
      <c r="L122" s="44">
        <f t="shared" si="12"/>
        <v>0</v>
      </c>
      <c r="M122" s="44">
        <f t="shared" si="14"/>
        <v>0</v>
      </c>
      <c r="N122" s="144">
        <f t="shared" si="14"/>
        <v>0</v>
      </c>
    </row>
    <row r="123" spans="1:14" ht="12.75">
      <c r="A123" s="41" t="s">
        <v>17</v>
      </c>
      <c r="B123" s="41" t="s">
        <v>70</v>
      </c>
      <c r="C123" s="42"/>
      <c r="D123" s="42"/>
      <c r="E123" s="42"/>
      <c r="F123" s="44">
        <f t="shared" si="9"/>
        <v>0.9998857398951251</v>
      </c>
      <c r="G123" s="44">
        <f t="shared" si="13"/>
        <v>0.887361046630678</v>
      </c>
      <c r="H123" s="44">
        <f t="shared" si="13"/>
        <v>0.8872966945339942</v>
      </c>
      <c r="I123" s="44">
        <f t="shared" si="10"/>
        <v>1.0437071284801187</v>
      </c>
      <c r="J123" s="44">
        <f t="shared" si="11"/>
        <v>1.3692502382231173</v>
      </c>
      <c r="K123" s="44">
        <f t="shared" si="11"/>
        <v>1.2893843772072298</v>
      </c>
      <c r="L123" s="44">
        <f t="shared" si="12"/>
        <v>0.917310596231078</v>
      </c>
      <c r="M123" s="44">
        <f t="shared" si="14"/>
        <v>0.8379996586249403</v>
      </c>
      <c r="N123" s="144">
        <f t="shared" si="14"/>
        <v>0.8613372139866284</v>
      </c>
    </row>
    <row r="124" spans="1:14" ht="12.75">
      <c r="A124" s="41" t="s">
        <v>12</v>
      </c>
      <c r="B124" s="41" t="s">
        <v>71</v>
      </c>
      <c r="C124" s="42"/>
      <c r="D124" s="42"/>
      <c r="E124" s="42"/>
      <c r="F124" s="44"/>
      <c r="G124" s="44"/>
      <c r="H124" s="44"/>
      <c r="I124" s="44"/>
      <c r="J124" s="44"/>
      <c r="K124" s="44"/>
      <c r="L124" s="44"/>
      <c r="M124" s="44"/>
      <c r="N124" s="144"/>
    </row>
    <row r="125" spans="1:14" ht="12.75">
      <c r="A125" s="41" t="s">
        <v>18</v>
      </c>
      <c r="B125" s="41" t="s">
        <v>72</v>
      </c>
      <c r="C125" s="42"/>
      <c r="D125" s="42"/>
      <c r="E125" s="42"/>
      <c r="F125" s="44">
        <f aca="true" t="shared" si="15" ref="F125:F132">F97/$C97</f>
        <v>1.0005267973756462</v>
      </c>
      <c r="G125" s="44"/>
      <c r="H125" s="44"/>
      <c r="I125" s="44">
        <f t="shared" si="10"/>
        <v>0.856200038257054</v>
      </c>
      <c r="J125" s="44">
        <f t="shared" si="11"/>
        <v>0.8431969443522873</v>
      </c>
      <c r="K125" s="44">
        <f t="shared" si="11"/>
        <v>0.5559471343120572</v>
      </c>
      <c r="L125" s="44">
        <f t="shared" si="12"/>
        <v>0.15543323771435752</v>
      </c>
      <c r="M125" s="44"/>
      <c r="N125" s="144"/>
    </row>
    <row r="126" spans="1:14" ht="12.75">
      <c r="A126" s="41" t="s">
        <v>13</v>
      </c>
      <c r="B126" s="41" t="s">
        <v>73</v>
      </c>
      <c r="C126" s="42"/>
      <c r="D126" s="42"/>
      <c r="E126" s="42"/>
      <c r="F126" s="44">
        <f t="shared" si="15"/>
        <v>1.002127854357438</v>
      </c>
      <c r="G126" s="44">
        <f t="shared" si="13"/>
        <v>1.3594371735454098</v>
      </c>
      <c r="H126" s="44">
        <f t="shared" si="13"/>
        <v>1.7909049339186487</v>
      </c>
      <c r="I126" s="44">
        <f t="shared" si="10"/>
        <v>0.30562832516874466</v>
      </c>
      <c r="J126" s="44">
        <f t="shared" si="11"/>
        <v>0.5389775371492128</v>
      </c>
      <c r="K126" s="44">
        <f t="shared" si="11"/>
        <v>0.47987309179650717</v>
      </c>
      <c r="L126" s="44">
        <f t="shared" si="12"/>
        <v>0</v>
      </c>
      <c r="M126" s="44">
        <f t="shared" si="14"/>
        <v>0</v>
      </c>
      <c r="N126" s="144">
        <f t="shared" si="14"/>
        <v>0</v>
      </c>
    </row>
    <row r="127" spans="1:14" ht="12.75">
      <c r="A127" s="41" t="s">
        <v>14</v>
      </c>
      <c r="B127" s="41" t="s">
        <v>74</v>
      </c>
      <c r="C127" s="42"/>
      <c r="D127" s="42"/>
      <c r="E127" s="42"/>
      <c r="F127" s="44">
        <f t="shared" si="15"/>
        <v>0.9997257447963236</v>
      </c>
      <c r="G127" s="44">
        <f t="shared" si="13"/>
        <v>0.8820132296180621</v>
      </c>
      <c r="H127" s="44">
        <f t="shared" si="13"/>
        <v>0.8771516074770491</v>
      </c>
      <c r="I127" s="44">
        <f t="shared" si="10"/>
        <v>1.0843472008217772</v>
      </c>
      <c r="J127" s="44">
        <f t="shared" si="11"/>
        <v>1.724638847646877</v>
      </c>
      <c r="K127" s="44">
        <f t="shared" si="11"/>
        <v>0.9719388541968955</v>
      </c>
      <c r="L127" s="44">
        <f t="shared" si="12"/>
        <v>1.2382545454545455</v>
      </c>
      <c r="M127" s="44">
        <f t="shared" si="14"/>
        <v>0.249610694170461</v>
      </c>
      <c r="N127" s="144">
        <f t="shared" si="14"/>
        <v>1.589172702124065</v>
      </c>
    </row>
    <row r="128" spans="1:14" ht="12.75">
      <c r="A128" s="41" t="s">
        <v>19</v>
      </c>
      <c r="B128" s="41" t="s">
        <v>56</v>
      </c>
      <c r="C128" s="42"/>
      <c r="D128" s="42"/>
      <c r="E128" s="42"/>
      <c r="F128" s="44">
        <f t="shared" si="15"/>
        <v>1.0022959301949996</v>
      </c>
      <c r="G128" s="44">
        <f t="shared" si="13"/>
        <v>1.447271467591732</v>
      </c>
      <c r="H128" s="44">
        <f t="shared" si="13"/>
        <v>2.037634515774613</v>
      </c>
      <c r="I128" s="44">
        <f t="shared" si="10"/>
        <v>0.2470621571332164</v>
      </c>
      <c r="J128" s="44">
        <f t="shared" si="11"/>
        <v>0.3837147014089361</v>
      </c>
      <c r="K128" s="44">
        <f t="shared" si="11"/>
        <v>0.27501381573362943</v>
      </c>
      <c r="L128" s="44">
        <f t="shared" si="12"/>
        <v>0</v>
      </c>
      <c r="M128" s="44">
        <f t="shared" si="14"/>
        <v>0</v>
      </c>
      <c r="N128" s="144">
        <f t="shared" si="14"/>
        <v>0</v>
      </c>
    </row>
    <row r="129" spans="1:14" ht="12.75">
      <c r="A129" s="41" t="s">
        <v>20</v>
      </c>
      <c r="B129" s="41" t="s">
        <v>75</v>
      </c>
      <c r="C129" s="42"/>
      <c r="D129" s="42"/>
      <c r="E129" s="42"/>
      <c r="F129" s="44">
        <f t="shared" si="15"/>
        <v>1.0016731874499514</v>
      </c>
      <c r="G129" s="44">
        <f>G101/D101</f>
        <v>1.0021751321316332</v>
      </c>
      <c r="H129" s="44">
        <f>H101/E101</f>
        <v>1.6229774521486304</v>
      </c>
      <c r="I129" s="44">
        <f t="shared" si="10"/>
        <v>0.4515153026530113</v>
      </c>
      <c r="J129" s="44">
        <f t="shared" si="11"/>
        <v>1.4509813469484352</v>
      </c>
      <c r="K129" s="44">
        <f t="shared" si="11"/>
        <v>0.6549262653965772</v>
      </c>
      <c r="L129" s="44">
        <f t="shared" si="12"/>
        <v>0.2663940285652767</v>
      </c>
      <c r="M129" s="44"/>
      <c r="N129" s="144"/>
    </row>
    <row r="130" spans="1:14" ht="12.75">
      <c r="A130" s="41" t="s">
        <v>21</v>
      </c>
      <c r="B130" s="41" t="s">
        <v>76</v>
      </c>
      <c r="C130" s="42"/>
      <c r="D130" s="42"/>
      <c r="E130" s="42"/>
      <c r="F130" s="44">
        <f t="shared" si="15"/>
        <v>1.0027177309763258</v>
      </c>
      <c r="G130" s="44">
        <f>G102/D102</f>
        <v>1.4441189210581649</v>
      </c>
      <c r="H130" s="44">
        <f>H102/E102</f>
        <v>2.053227055011188</v>
      </c>
      <c r="I130" s="44">
        <f t="shared" si="10"/>
        <v>0.08340443118482996</v>
      </c>
      <c r="J130" s="44">
        <f t="shared" si="11"/>
        <v>0.3889606144571338</v>
      </c>
      <c r="K130" s="44">
        <f t="shared" si="11"/>
        <v>0.2637214012286899</v>
      </c>
      <c r="L130" s="44">
        <f t="shared" si="12"/>
        <v>0.35430202367315766</v>
      </c>
      <c r="M130" s="44"/>
      <c r="N130" s="144"/>
    </row>
    <row r="131" spans="1:14" ht="12.75">
      <c r="A131" s="41" t="s">
        <v>22</v>
      </c>
      <c r="B131" s="41" t="s">
        <v>77</v>
      </c>
      <c r="C131" s="42"/>
      <c r="D131" s="42"/>
      <c r="E131" s="42"/>
      <c r="F131" s="44">
        <f t="shared" si="15"/>
        <v>1.0028306800379325</v>
      </c>
      <c r="G131" s="44">
        <f t="shared" si="13"/>
        <v>1.4537271146130324</v>
      </c>
      <c r="H131" s="44">
        <f t="shared" si="13"/>
        <v>2.1463552618723063</v>
      </c>
      <c r="I131" s="44">
        <f t="shared" si="10"/>
        <v>0.06072812118536286</v>
      </c>
      <c r="J131" s="44">
        <f>J103/G103</f>
        <v>0.37304334989907917</v>
      </c>
      <c r="K131" s="44">
        <f>K103/H103</f>
        <v>0.19969252380415112</v>
      </c>
      <c r="L131" s="44">
        <f t="shared" si="12"/>
        <v>0</v>
      </c>
      <c r="M131" s="44">
        <f t="shared" si="14"/>
        <v>0</v>
      </c>
      <c r="N131" s="144">
        <f t="shared" si="14"/>
        <v>0</v>
      </c>
    </row>
    <row r="132" spans="1:14" ht="13.5" thickBot="1">
      <c r="A132" s="51"/>
      <c r="B132" s="51" t="s">
        <v>78</v>
      </c>
      <c r="C132" s="53"/>
      <c r="D132" s="53"/>
      <c r="E132" s="53"/>
      <c r="F132" s="52">
        <f t="shared" si="15"/>
        <v>1</v>
      </c>
      <c r="G132" s="52">
        <f>G104/D104</f>
        <v>1</v>
      </c>
      <c r="H132" s="52">
        <f>H104/E104</f>
        <v>1</v>
      </c>
      <c r="I132" s="52">
        <f t="shared" si="10"/>
        <v>1</v>
      </c>
      <c r="J132" s="52">
        <f>J104/G104</f>
        <v>1</v>
      </c>
      <c r="K132" s="52">
        <f>K104/H104</f>
        <v>1</v>
      </c>
      <c r="L132" s="52">
        <f t="shared" si="12"/>
        <v>1</v>
      </c>
      <c r="M132" s="52">
        <f>M104/J104</f>
        <v>1</v>
      </c>
      <c r="N132" s="145">
        <f>N104/K104</f>
        <v>0.9999999999999999</v>
      </c>
    </row>
    <row r="133" ht="12" thickTop="1"/>
    <row r="134" ht="15">
      <c r="A134" s="154" t="s">
        <v>122</v>
      </c>
    </row>
    <row r="135" ht="15">
      <c r="A135" s="154" t="s">
        <v>123</v>
      </c>
    </row>
    <row r="136" ht="15">
      <c r="A136" s="154" t="s">
        <v>124</v>
      </c>
    </row>
    <row r="137" ht="15">
      <c r="A137" s="154" t="s">
        <v>125</v>
      </c>
    </row>
    <row r="138" ht="15">
      <c r="A138" s="154" t="s">
        <v>126</v>
      </c>
    </row>
    <row r="139" ht="15">
      <c r="A139" s="154" t="s">
        <v>127</v>
      </c>
    </row>
    <row r="144" ht="11.25">
      <c r="A144" s="4" t="s">
        <v>128</v>
      </c>
    </row>
  </sheetData>
  <sheetProtection/>
  <mergeCells count="15">
    <mergeCell ref="C110:N110"/>
    <mergeCell ref="C111:E111"/>
    <mergeCell ref="F111:H111"/>
    <mergeCell ref="I111:K111"/>
    <mergeCell ref="L111:N111"/>
    <mergeCell ref="A52:B55"/>
    <mergeCell ref="C53:E54"/>
    <mergeCell ref="F54:H54"/>
    <mergeCell ref="I54:K54"/>
    <mergeCell ref="C82:N82"/>
    <mergeCell ref="C83:E83"/>
    <mergeCell ref="F83:H83"/>
    <mergeCell ref="L54:N54"/>
    <mergeCell ref="I83:K83"/>
    <mergeCell ref="L83:N83"/>
  </mergeCells>
  <printOptions/>
  <pageMargins left="0.75" right="0.75" top="1" bottom="1" header="0.5" footer="0.5"/>
  <pageSetup fitToHeight="1" fitToWidth="1" horizontalDpi="600" verticalDpi="600" orientation="landscape" paperSize="9" scale="7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Andreas</cp:lastModifiedBy>
  <cp:lastPrinted>2011-11-14T13:55:58Z</cp:lastPrinted>
  <dcterms:created xsi:type="dcterms:W3CDTF">2011-10-31T14:07:59Z</dcterms:created>
  <dcterms:modified xsi:type="dcterms:W3CDTF">2011-11-17T16:37:54Z</dcterms:modified>
  <cp:category/>
  <cp:version/>
  <cp:contentType/>
  <cp:contentStatus/>
</cp:coreProperties>
</file>