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7535" windowHeight="10440" tabRatio="751" activeTab="0"/>
  </bookViews>
  <sheets>
    <sheet name="1a Code by month" sheetId="1" r:id="rId1"/>
    <sheet name="1b Code by sector" sheetId="2" r:id="rId2"/>
    <sheet name="1c Code by Local authority" sheetId="3" r:id="rId3"/>
    <sheet name="Background Note" sheetId="4" r:id="rId4"/>
    <sheet name="2 SAP by dwelling type" sheetId="5" r:id="rId5"/>
  </sheets>
  <definedNames>
    <definedName name="_xlnm.Print_Area" localSheetId="1">'1b Code by sector'!$A$1:$R$126</definedName>
    <definedName name="_xlnm.Print_Area" localSheetId="4">'2 SAP by dwelling type'!$A$1:$F$50</definedName>
  </definedNames>
  <calcPr fullCalcOnLoad="1"/>
</workbook>
</file>

<file path=xl/sharedStrings.xml><?xml version="1.0" encoding="utf-8"?>
<sst xmlns="http://schemas.openxmlformats.org/spreadsheetml/2006/main" count="1083" uniqueCount="617">
  <si>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</si>
  <si>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</si>
  <si>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</si>
  <si>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</si>
  <si>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</si>
  <si>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</si>
  <si>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</si>
  <si>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</si>
  <si>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</si>
  <si>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</si>
  <si>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</si>
  <si>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</si>
  <si>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</si>
  <si>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</si>
  <si>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</si>
  <si>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</si>
  <si>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</si>
  <si>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</si>
  <si>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</si>
  <si>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</si>
  <si>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</si>
  <si>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</si>
  <si>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</si>
  <si>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</si>
  <si>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</si>
  <si>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</si>
  <si>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</si>
  <si>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</si>
  <si>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</si>
  <si>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</si>
  <si>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</si>
  <si>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</si>
  <si>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</si>
  <si>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</si>
  <si>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</si>
  <si>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</si>
  <si>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</si>
  <si>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</si>
  <si>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</si>
  <si>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</si>
  <si>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</si>
  <si>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</si>
  <si>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</si>
  <si>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</si>
  <si>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</si>
  <si>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</si>
  <si>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</si>
  <si>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</si>
  <si>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</si>
  <si>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</si>
  <si>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</si>
  <si>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</si>
  <si>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</si>
  <si>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</si>
  <si>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</si>
  <si>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</si>
  <si>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</si>
  <si>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</si>
  <si>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</si>
  <si>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</si>
  <si>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</si>
  <si>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</si>
  <si>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</si>
  <si>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</si>
  <si>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</si>
  <si>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</si>
  <si>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</si>
  <si>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</si>
  <si>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</si>
  <si>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</si>
  <si>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</si>
  <si>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</si>
  <si>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</si>
  <si>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</si>
  <si>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</si>
  <si>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</si>
  <si>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</si>
  <si>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</si>
  <si>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</si>
  <si>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</si>
  <si>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</si>
  <si>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</si>
  <si>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</si>
  <si>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</si>
  <si>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</si>
  <si>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</si>
  <si>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</si>
  <si>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</si>
  <si>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</si>
  <si>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</si>
  <si>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</si>
  <si>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</si>
  <si>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</si>
  <si>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</si>
  <si>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</si>
  <si>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</si>
  <si>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</si>
  <si>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</si>
  <si>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</si>
  <si>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</si>
  <si>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</si>
  <si>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</si>
  <si>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</si>
  <si>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</si>
  <si>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</si>
  <si>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</si>
  <si>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</si>
  <si>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</si>
  <si>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</si>
  <si>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</si>
  <si>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</si>
  <si>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</si>
  <si>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</si>
  <si>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</si>
  <si>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</si>
  <si>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</si>
  <si>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</si>
  <si>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</si>
  <si>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</si>
  <si>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</si>
  <si>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</si>
  <si>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</si>
  <si>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</si>
  <si>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</si>
  <si>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</si>
  <si>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</si>
  <si>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</si>
  <si>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</si>
  <si>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</si>
  <si>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</si>
  <si>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</si>
  <si>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</si>
  <si>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</si>
  <si>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</si>
  <si>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</si>
  <si>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</si>
  <si>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</si>
  <si>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</si>
  <si>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</si>
  <si>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</si>
  <si>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</si>
  <si>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</si>
  <si>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</si>
  <si>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</si>
  <si>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</si>
  <si>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</si>
  <si>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</si>
  <si>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</si>
  <si>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</si>
  <si>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</si>
  <si>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</si>
  <si>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</si>
  <si>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</si>
  <si>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</si>
  <si>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</si>
  <si>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</si>
  <si>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</si>
  <si>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</si>
  <si>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</si>
  <si>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</si>
  <si>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</si>
  <si>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</si>
  <si>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</si>
  <si>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</si>
  <si>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</si>
  <si>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</si>
  <si>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</si>
  <si>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</si>
  <si>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</si>
  <si>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</si>
  <si>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</si>
  <si>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</si>
  <si>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</si>
  <si>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</si>
  <si>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</si>
  <si>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</si>
  <si>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</si>
  <si>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</si>
  <si>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</si>
  <si>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</si>
  <si>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</si>
  <si>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</si>
  <si>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</si>
  <si>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</si>
  <si>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</si>
  <si>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</si>
  <si>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</si>
  <si>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</si>
  <si>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</si>
  <si>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</si>
  <si>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</si>
  <si>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</si>
  <si>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</si>
  <si>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</si>
  <si>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</si>
  <si>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</si>
  <si>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</si>
  <si>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</si>
  <si>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</si>
  <si>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</si>
  <si>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</si>
  <si>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</si>
  <si>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</si>
  <si>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</si>
  <si>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</si>
  <si>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</si>
  <si>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</si>
  <si>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</si>
  <si>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</si>
  <si>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</si>
  <si>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</si>
  <si>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</si>
  <si>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</si>
  <si>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</si>
  <si>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</si>
  <si>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</si>
  <si>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</si>
  <si>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</si>
  <si>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</si>
  <si>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</si>
  <si>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</si>
  <si>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</si>
  <si>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</si>
  <si>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</si>
  <si>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</si>
  <si>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</si>
  <si>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</si>
  <si>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</si>
  <si>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</si>
  <si>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</si>
  <si>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</si>
  <si>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</si>
  <si>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</si>
  <si>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</si>
  <si>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</si>
  <si>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</si>
  <si>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</si>
  <si>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</si>
  <si>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</si>
  <si>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</si>
  <si>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</si>
  <si>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</si>
  <si>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</si>
  <si>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</si>
  <si>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</si>
  <si>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</si>
  <si>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</si>
  <si>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</si>
  <si>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</si>
  <si>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</si>
  <si>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</si>
  <si>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</si>
  <si>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</si>
  <si>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</si>
  <si>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</si>
  <si>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</si>
  <si>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</si>
  <si>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</si>
  <si>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</si>
  <si>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</si>
  <si>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</si>
  <si>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</si>
  <si>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</si>
  <si>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</si>
  <si>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</si>
  <si>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</si>
  <si>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</si>
  <si>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</si>
  <si>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</si>
  <si>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</si>
  <si>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</si>
  <si>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</si>
  <si>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</si>
  <si>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</si>
  <si>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</si>
  <si>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</si>
  <si>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</si>
  <si>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</si>
  <si>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</si>
  <si>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</si>
  <si>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</si>
  <si>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</si>
  <si>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</si>
  <si>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</si>
  <si>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</si>
  <si>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</si>
  <si>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</si>
  <si>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</si>
  <si>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</si>
  <si>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</si>
  <si>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</si>
  <si>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</si>
  <si>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</si>
  <si>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</si>
  <si>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</si>
  <si>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</si>
  <si>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</si>
  <si>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</si>
  <si>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</si>
  <si>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</si>
  <si>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</si>
  <si>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</si>
  <si>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</si>
  <si>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</si>
  <si>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</si>
  <si>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</si>
  <si>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</si>
  <si>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</si>
  <si>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</si>
  <si>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</si>
  <si>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</si>
  <si>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</si>
  <si>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</si>
  <si>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</si>
  <si>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</si>
  <si>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</si>
  <si>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</si>
  <si>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</si>
  <si>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</si>
  <si>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</si>
  <si>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</si>
  <si>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</si>
  <si>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</si>
  <si>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</si>
  <si>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</si>
  <si>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</si>
  <si>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</si>
  <si>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</si>
  <si>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</si>
  <si>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</si>
  <si>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</si>
  <si>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</si>
  <si>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</si>
  <si>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</si>
  <si>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</si>
  <si>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</si>
  <si>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</si>
  <si>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</si>
  <si>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</si>
  <si>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</si>
  <si>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</si>
  <si>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</si>
  <si>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</si>
  <si>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</si>
  <si>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</si>
  <si>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</si>
  <si>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</si>
  <si>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</si>
  <si>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</si>
  <si>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</si>
  <si>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</si>
  <si>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</si>
  <si>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</si>
  <si>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</si>
  <si>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</si>
  <si>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</si>
  <si>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</si>
  <si>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</si>
  <si>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</si>
  <si>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</si>
  <si>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</si>
  <si>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</si>
  <si>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</si>
  <si>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</si>
  <si>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</si>
  <si>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</si>
  <si>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</si>
  <si>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</si>
  <si>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</si>
  <si>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</si>
  <si>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</si>
  <si>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</si>
  <si>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</si>
  <si>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</si>
  <si>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</si>
  <si>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</si>
  <si>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</si>
  <si>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</si>
  <si>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</si>
  <si>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</si>
  <si>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</si>
  <si>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</si>
  <si>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</si>
  <si>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</si>
  <si>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</si>
  <si>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</si>
  <si>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</si>
  <si>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</si>
  <si>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</si>
  <si>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</si>
  <si>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</si>
  <si>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</si>
  <si>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</si>
  <si>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</si>
  <si>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</si>
  <si>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</si>
  <si>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</si>
  <si>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</si>
  <si>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</si>
  <si>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</si>
  <si>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</si>
  <si>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</si>
  <si>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</si>
  <si>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</si>
  <si>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</si>
  <si>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</si>
  <si>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</si>
  <si>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</si>
  <si>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</si>
  <si>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</si>
  <si>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</si>
  <si>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</si>
  <si>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</si>
  <si>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</si>
  <si>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</si>
  <si>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</si>
  <si>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</si>
  <si>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</si>
  <si>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</si>
  <si>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</si>
  <si>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</si>
  <si>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</si>
  <si>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</si>
  <si>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</si>
  <si>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</si>
  <si>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</si>
  <si>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</si>
  <si>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</si>
  <si>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</si>
  <si>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</si>
  <si>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</si>
  <si>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</si>
  <si>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</si>
  <si>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</si>
  <si>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</si>
  <si>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</si>
  <si>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</si>
  <si>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</si>
  <si>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</si>
  <si>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</si>
  <si>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</si>
  <si>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</si>
  <si>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</si>
  <si>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</si>
  <si>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</si>
  <si>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</si>
  <si>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</si>
  <si>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</si>
  <si>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</si>
  <si>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</si>
  <si>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</si>
  <si>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</si>
  <si>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</si>
  <si>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</si>
  <si>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</si>
  <si>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</si>
  <si>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</si>
  <si>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</si>
  <si>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</si>
  <si>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</si>
  <si>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</si>
  <si>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</si>
  <si>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</si>
  <si>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</si>
  <si>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</si>
  <si>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</si>
  <si>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</si>
  <si>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</si>
  <si>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</si>
  <si>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</si>
  <si>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</si>
  <si>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</si>
  <si>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</si>
  <si>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</si>
  <si>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</si>
  <si>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</si>
  <si>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</si>
  <si>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</si>
  <si>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</si>
  <si>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</si>
  <si>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</si>
  <si>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</si>
  <si>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</si>
  <si>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</si>
  <si>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</si>
  <si>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</si>
  <si>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</si>
  <si>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</si>
  <si>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</si>
  <si>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</si>
  <si>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</si>
  <si>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</si>
  <si>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</si>
  <si>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</si>
  <si>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</si>
  <si>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</si>
  <si>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</si>
  <si>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</si>
  <si>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</si>
  <si>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</si>
  <si>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</si>
  <si>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</si>
  <si>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</si>
  <si>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</si>
  <si>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</si>
  <si>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</si>
  <si>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</si>
  <si>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</si>
  <si>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</si>
  <si>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</si>
  <si>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</si>
  <si>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</si>
  <si>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</si>
  <si>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</si>
  <si>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</si>
  <si>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</si>
  <si>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</si>
  <si>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</si>
  <si>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</si>
  <si>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</si>
  <si>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</si>
  <si>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</si>
  <si>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</si>
  <si>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</si>
  <si>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</si>
  <si>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</si>
  <si>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</si>
  <si>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</si>
  <si>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</si>
  <si>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</si>
  <si>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</si>
  <si>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</si>
  <si>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</si>
  <si>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</si>
  <si>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</si>
  <si>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</si>
  <si>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</si>
  <si>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</si>
  <si>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</si>
  <si>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</si>
  <si>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</si>
  <si>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</si>
  <si>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</si>
  <si>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</si>
  <si>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</si>
  <si>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</si>
  <si>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</si>
  <si>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</si>
  <si>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</si>
  <si>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</si>
  <si>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</si>
  <si>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</si>
  <si>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</si>
  <si>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</si>
  <si>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</si>
  <si>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</si>
  <si>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</si>
  <si>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</si>
  <si>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</si>
  <si>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</si>
  <si>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</si>
  <si>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</si>
  <si>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</si>
  <si>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</si>
  <si>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</si>
  <si>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</si>
  <si>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</si>
  <si>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</si>
  <si>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</si>
  <si>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</si>
  <si>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</si>
  <si>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</si>
  <si>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</si>
  <si>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</si>
  <si>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</si>
  <si>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</si>
  <si>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</si>
  <si>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</si>
  <si>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Table 1c Code for Sustainable Homes statistics: Number of Code certificates issued by Local Authority</t>
  </si>
  <si>
    <t>WALES</t>
  </si>
  <si>
    <t>ENGLAND</t>
  </si>
  <si>
    <t>Quarter</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</si>
  <si>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</si>
  <si>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</si>
  <si>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</si>
  <si>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</si>
  <si>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</si>
  <si>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</si>
  <si>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</si>
  <si>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</si>
  <si>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</si>
  <si>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</si>
  <si>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</si>
  <si>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Table 2: Average energy efficiency (SAP) rating of new homes in England &amp; Wales, by dwelling type (quarterly)</t>
  </si>
  <si>
    <t>House</t>
  </si>
  <si>
    <t>Bungalow</t>
  </si>
  <si>
    <t>Flat</t>
  </si>
  <si>
    <t>Maisonette</t>
  </si>
  <si>
    <t>Average</t>
  </si>
  <si>
    <t>2008  Q4</t>
  </si>
  <si>
    <t>2009  Q1</t>
  </si>
  <si>
    <t xml:space="preserve">         Q2</t>
  </si>
  <si>
    <t xml:space="preserve">         Q3</t>
  </si>
  <si>
    <t>r</t>
  </si>
  <si>
    <t xml:space="preserve">         Q4</t>
  </si>
  <si>
    <t>2010  Q1</t>
  </si>
  <si>
    <t>2011  Q1</t>
  </si>
  <si>
    <t>2012  Q1</t>
  </si>
  <si>
    <t>p</t>
  </si>
  <si>
    <t>p - Figure provisional and subject to revision</t>
  </si>
  <si>
    <t>r - Figure revised since last published</t>
  </si>
  <si>
    <t>Source: National Energy Performance Certificate Register</t>
  </si>
  <si>
    <t>Contact:</t>
  </si>
  <si>
    <t>david.amos@communities.gsi.gov.uk</t>
  </si>
  <si>
    <t>29.11.2012</t>
  </si>
  <si>
    <t>Telephone:  0303 444 2145</t>
  </si>
  <si>
    <t>February 2013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</si>
</sst>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yyyy"/>
    <numFmt numFmtId="166" formatCode="#\ ##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_-;\-* #,##0.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s>
  <fonts count="44">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b/>
      <sz val="12"/>
      <name val="Arial"/>
      <family val="2"/>
    </font>
    <font>
      <vertAlign val="superscript"/>
      <sz val="9"/>
      <name val="Arial"/>
      <family val="2"/>
    </font>
    <font>
      <b/>
      <sz val="9"/>
      <name val="Arial"/>
      <family val="2"/>
    </font>
    <font>
      <i/>
      <sz val="10"/>
      <color indexed="8"/>
      <name val="Calibri"/>
      <family val="2"/>
    </font>
    <font>
      <sz val="8"/>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77">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6" fontId="0" fillId="0" borderId="0" xfId="0" applyNumberFormat="1" applyFont="1" applyAlignment="1">
      <alignment/>
    </xf>
    <xf numFmtId="166" fontId="0" fillId="0" borderId="0" xfId="0" applyNumberFormat="1" applyFont="1" applyBorder="1" applyAlignment="1">
      <alignment/>
    </xf>
    <xf numFmtId="166"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6"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6"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6" fontId="0" fillId="24" borderId="0" xfId="0" applyNumberFormat="1" applyFont="1" applyFill="1" applyAlignment="1">
      <alignment/>
    </xf>
    <xf numFmtId="166" fontId="0" fillId="24" borderId="0" xfId="0" applyNumberFormat="1" applyFont="1" applyFill="1" applyBorder="1" applyAlignment="1">
      <alignment/>
    </xf>
    <xf numFmtId="166" fontId="2" fillId="24" borderId="0" xfId="0" applyNumberFormat="1" applyFont="1" applyFill="1" applyAlignment="1">
      <alignment/>
    </xf>
    <xf numFmtId="166" fontId="2" fillId="24" borderId="0" xfId="0" applyNumberFormat="1" applyFont="1" applyFill="1" applyAlignment="1">
      <alignment horizontal="right"/>
    </xf>
    <xf numFmtId="166" fontId="0" fillId="24" borderId="10" xfId="0" applyNumberFormat="1" applyFont="1" applyFill="1" applyBorder="1" applyAlignment="1">
      <alignment/>
    </xf>
    <xf numFmtId="166" fontId="0" fillId="24" borderId="10" xfId="0" applyNumberFormat="1" applyFont="1" applyFill="1" applyBorder="1" applyAlignment="1">
      <alignment horizontal="center"/>
    </xf>
    <xf numFmtId="166"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6"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6"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6"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6"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7" applyFont="1" applyFill="1" applyBorder="1">
      <alignment/>
      <protection/>
    </xf>
    <xf numFmtId="0" fontId="0" fillId="0" borderId="0" xfId="67"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6" fontId="6" fillId="0" borderId="0" xfId="0" applyNumberFormat="1" applyFont="1" applyFill="1" applyAlignment="1">
      <alignment/>
    </xf>
    <xf numFmtId="3" fontId="6" fillId="0" borderId="0" xfId="0" applyNumberFormat="1" applyFont="1" applyFill="1" applyBorder="1" applyAlignment="1">
      <alignment/>
    </xf>
    <xf numFmtId="166"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6" fontId="6" fillId="0" borderId="0" xfId="0" applyNumberFormat="1" applyFont="1" applyFill="1" applyBorder="1" applyAlignment="1">
      <alignment/>
    </xf>
    <xf numFmtId="166"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0" fontId="3" fillId="24" borderId="0" xfId="0" applyFont="1" applyFill="1" applyAlignment="1">
      <alignment horizontal="left"/>
    </xf>
    <xf numFmtId="0" fontId="3" fillId="24" borderId="0" xfId="0" applyFont="1" applyFill="1" applyAlignment="1">
      <alignment/>
    </xf>
    <xf numFmtId="0" fontId="3" fillId="24" borderId="0" xfId="0" applyFont="1" applyFill="1" applyAlignment="1">
      <alignment horizontal="right"/>
    </xf>
    <xf numFmtId="0" fontId="0" fillId="24" borderId="0" xfId="0" applyFill="1" applyAlignment="1">
      <alignment horizontal="left"/>
    </xf>
    <xf numFmtId="0" fontId="2" fillId="24" borderId="0" xfId="0" applyFont="1" applyFill="1" applyBorder="1" applyAlignment="1">
      <alignment horizontal="left"/>
    </xf>
    <xf numFmtId="0" fontId="2" fillId="24" borderId="0" xfId="0" applyFont="1" applyFill="1" applyAlignment="1">
      <alignment horizontal="left"/>
    </xf>
    <xf numFmtId="0" fontId="0" fillId="0" borderId="0" xfId="62">
      <alignment/>
      <protection/>
    </xf>
    <xf numFmtId="3" fontId="0" fillId="0" borderId="0" xfId="62" applyNumberFormat="1" applyFill="1" applyAlignment="1">
      <alignment horizontal="center"/>
      <protection/>
    </xf>
    <xf numFmtId="3" fontId="0" fillId="0" borderId="0" xfId="62" applyNumberFormat="1" applyFill="1" applyBorder="1" applyAlignment="1">
      <alignment horizontal="center"/>
      <protection/>
    </xf>
    <xf numFmtId="0" fontId="0" fillId="24" borderId="0" xfId="62" applyFill="1">
      <alignment/>
      <protection/>
    </xf>
    <xf numFmtId="3" fontId="0" fillId="24" borderId="0" xfId="62" applyNumberFormat="1" applyFill="1" applyAlignment="1">
      <alignment horizontal="center"/>
      <protection/>
    </xf>
    <xf numFmtId="3" fontId="0" fillId="24" borderId="0" xfId="62" applyNumberFormat="1" applyFill="1" applyBorder="1" applyAlignment="1">
      <alignment horizontal="center"/>
      <protection/>
    </xf>
    <xf numFmtId="164" fontId="3" fillId="24" borderId="0" xfId="46" applyNumberFormat="1" applyFont="1" applyFill="1" applyAlignment="1">
      <alignment horizontal="right"/>
    </xf>
    <xf numFmtId="0" fontId="3" fillId="24" borderId="0" xfId="62" applyFont="1" applyFill="1" applyAlignment="1">
      <alignment horizontal="left"/>
      <protection/>
    </xf>
    <xf numFmtId="0" fontId="3" fillId="24" borderId="0" xfId="62" applyFont="1" applyFill="1">
      <alignment/>
      <protection/>
    </xf>
    <xf numFmtId="0" fontId="0" fillId="24" borderId="10" xfId="62" applyFont="1" applyFill="1" applyBorder="1">
      <alignment/>
      <protection/>
    </xf>
    <xf numFmtId="3" fontId="2" fillId="24" borderId="0" xfId="62" applyNumberFormat="1" applyFont="1" applyFill="1" applyBorder="1" applyAlignment="1">
      <alignment horizontal="center"/>
      <protection/>
    </xf>
    <xf numFmtId="0" fontId="0" fillId="24" borderId="0" xfId="62" applyFont="1" applyFill="1" applyBorder="1">
      <alignment/>
      <protection/>
    </xf>
    <xf numFmtId="3" fontId="2" fillId="24" borderId="10" xfId="62" applyNumberFormat="1" applyFont="1" applyFill="1" applyBorder="1" applyAlignment="1">
      <alignment horizontal="center"/>
      <protection/>
    </xf>
    <xf numFmtId="0" fontId="2" fillId="24" borderId="10" xfId="62" applyFont="1" applyFill="1" applyBorder="1">
      <alignment/>
      <protection/>
    </xf>
    <xf numFmtId="3" fontId="0" fillId="24" borderId="0" xfId="62" applyNumberFormat="1" applyFont="1" applyFill="1" applyBorder="1" applyAlignment="1">
      <alignment horizontal="center"/>
      <protection/>
    </xf>
    <xf numFmtId="0" fontId="0" fillId="24" borderId="0" xfId="62" applyFont="1" applyFill="1" applyBorder="1" applyAlignment="1">
      <alignment wrapText="1"/>
      <protection/>
    </xf>
    <xf numFmtId="0" fontId="0" fillId="24" borderId="0" xfId="62" applyFont="1" applyFill="1">
      <alignment/>
      <protection/>
    </xf>
    <xf numFmtId="3" fontId="2" fillId="24" borderId="10" xfId="62" applyNumberFormat="1" applyFont="1" applyFill="1" applyBorder="1" applyAlignment="1">
      <alignment horizontal="center" wrapText="1"/>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2" applyFont="1" applyFill="1" applyBorder="1" applyAlignment="1">
      <alignment horizontal="center"/>
      <protection/>
    </xf>
    <xf numFmtId="0" fontId="11" fillId="26" borderId="14" xfId="62" applyFont="1" applyFill="1" applyBorder="1" applyAlignment="1">
      <alignment/>
      <protection/>
    </xf>
    <xf numFmtId="3" fontId="11" fillId="26" borderId="13" xfId="62" applyNumberFormat="1" applyFont="1" applyFill="1" applyBorder="1" applyAlignment="1">
      <alignment/>
      <protection/>
    </xf>
    <xf numFmtId="3" fontId="11" fillId="26" borderId="12" xfId="62" applyNumberFormat="1" applyFont="1" applyFill="1" applyBorder="1" applyAlignment="1">
      <alignment/>
      <protection/>
    </xf>
    <xf numFmtId="0" fontId="11" fillId="26" borderId="12" xfId="62" applyFont="1" applyFill="1" applyBorder="1" applyAlignment="1">
      <alignment horizontal="center"/>
      <protection/>
    </xf>
    <xf numFmtId="0" fontId="11" fillId="26" borderId="16" xfId="62" applyFont="1" applyFill="1" applyBorder="1" applyAlignment="1">
      <alignment/>
      <protection/>
    </xf>
    <xf numFmtId="3" fontId="2" fillId="24" borderId="11" xfId="62" applyNumberFormat="1" applyFont="1" applyFill="1" applyBorder="1" applyAlignment="1">
      <alignment horizontal="center"/>
      <protection/>
    </xf>
    <xf numFmtId="0" fontId="3" fillId="24" borderId="0" xfId="62" applyNumberFormat="1" applyFont="1" applyFill="1" applyAlignment="1">
      <alignment horizontal="left" vertical="top" wrapText="1"/>
      <protection/>
    </xf>
    <xf numFmtId="164" fontId="3" fillId="24" borderId="0" xfId="46" applyNumberFormat="1" applyFont="1" applyFill="1" applyBorder="1" applyAlignment="1">
      <alignment horizontal="right"/>
    </xf>
    <xf numFmtId="3" fontId="3" fillId="24" borderId="0" xfId="62" applyNumberFormat="1" applyFont="1" applyFill="1" applyBorder="1" applyAlignment="1">
      <alignment horizontal="right"/>
      <protection/>
    </xf>
    <xf numFmtId="3" fontId="3" fillId="24" borderId="0" xfId="62" applyNumberFormat="1" applyFont="1" applyFill="1" applyAlignment="1">
      <alignment horizontal="right"/>
      <protection/>
    </xf>
    <xf numFmtId="3" fontId="3" fillId="24" borderId="0" xfId="0" applyNumberFormat="1" applyFont="1" applyFill="1" applyBorder="1" applyAlignment="1">
      <alignment/>
    </xf>
    <xf numFmtId="166" fontId="3" fillId="24" borderId="0" xfId="0" applyNumberFormat="1" applyFont="1" applyFill="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6"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7" fillId="24" borderId="0" xfId="0" applyNumberFormat="1" applyFont="1" applyFill="1" applyBorder="1" applyAlignment="1">
      <alignment/>
    </xf>
    <xf numFmtId="0" fontId="0" fillId="27" borderId="0" xfId="0" applyFont="1" applyFill="1" applyBorder="1" applyAlignment="1">
      <alignment wrapText="1"/>
    </xf>
    <xf numFmtId="0" fontId="0" fillId="24" borderId="0" xfId="0" applyFill="1" applyBorder="1" applyAlignment="1">
      <alignmen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8" fillId="7" borderId="0" xfId="0" applyNumberFormat="1" applyFont="1" applyFill="1" applyBorder="1" applyAlignment="1">
      <alignment horizontal="center" vertical="center"/>
    </xf>
    <xf numFmtId="166" fontId="18" fillId="7" borderId="0" xfId="0" applyNumberFormat="1" applyFont="1" applyFill="1" applyAlignment="1">
      <alignment horizontal="center" vertical="center"/>
    </xf>
    <xf numFmtId="166" fontId="19" fillId="7" borderId="0" xfId="0" applyNumberFormat="1" applyFont="1" applyFill="1" applyAlignment="1">
      <alignment horizontal="center" vertical="center"/>
    </xf>
    <xf numFmtId="166" fontId="18" fillId="7" borderId="0" xfId="0" applyNumberFormat="1" applyFont="1" applyFill="1" applyBorder="1" applyAlignment="1">
      <alignment horizontal="center" vertical="center"/>
    </xf>
    <xf numFmtId="166" fontId="19" fillId="7" borderId="0" xfId="0" applyNumberFormat="1" applyFont="1" applyFill="1" applyBorder="1" applyAlignment="1">
      <alignment horizontal="center"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67" applyFont="1" applyFill="1" applyBorder="1" applyAlignment="1">
      <alignment horizontal="center" vertical="center"/>
      <protection/>
    </xf>
    <xf numFmtId="0" fontId="18"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0" fontId="0" fillId="24" borderId="0" xfId="0" applyFill="1" applyBorder="1" applyAlignment="1" applyProtection="1">
      <alignment/>
      <protection locked="0"/>
    </xf>
    <xf numFmtId="3" fontId="0" fillId="24" borderId="0" xfId="62" applyNumberFormat="1" applyFont="1" applyFill="1" applyBorder="1" applyAlignment="1" applyProtection="1">
      <alignment horizontal="center"/>
      <protection locked="0"/>
    </xf>
    <xf numFmtId="0" fontId="0" fillId="24" borderId="0" xfId="62" applyFont="1" applyFill="1" applyBorder="1" applyAlignment="1" applyProtection="1">
      <alignment horizontal="center"/>
      <protection locked="0"/>
    </xf>
    <xf numFmtId="3" fontId="0" fillId="24" borderId="10" xfId="62" applyNumberFormat="1" applyFont="1" applyFill="1" applyBorder="1" applyAlignment="1" applyProtection="1">
      <alignment horizontal="center"/>
      <protection locked="0"/>
    </xf>
    <xf numFmtId="3" fontId="0" fillId="24" borderId="0" xfId="62" applyNumberFormat="1" applyFont="1" applyFill="1" applyBorder="1" applyAlignment="1" applyProtection="1">
      <alignment horizontal="center"/>
      <protection locked="0"/>
    </xf>
    <xf numFmtId="3" fontId="0" fillId="24" borderId="0" xfId="62" applyNumberFormat="1" applyFill="1" applyAlignment="1" applyProtection="1">
      <alignment horizontal="center"/>
      <protection locked="0"/>
    </xf>
    <xf numFmtId="3" fontId="0" fillId="24" borderId="10" xfId="62" applyNumberFormat="1" applyFont="1" applyFill="1" applyBorder="1" applyAlignment="1" applyProtection="1">
      <alignment horizontal="center"/>
      <protection locked="0"/>
    </xf>
    <xf numFmtId="17" fontId="3" fillId="25" borderId="0" xfId="0" applyNumberFormat="1" applyFont="1" applyFill="1" applyBorder="1" applyAlignment="1">
      <alignment horizontal="left" vertical="top" wrapText="1"/>
    </xf>
    <xf numFmtId="3" fontId="0" fillId="0" borderId="0" xfId="62" applyNumberFormat="1">
      <alignment/>
      <protection/>
    </xf>
    <xf numFmtId="0" fontId="0" fillId="0" borderId="0" xfId="62" applyFont="1">
      <alignment/>
      <protection/>
    </xf>
    <xf numFmtId="0" fontId="39"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17" xfId="0" applyFill="1" applyBorder="1" applyAlignment="1">
      <alignment horizontal="left"/>
    </xf>
    <xf numFmtId="164" fontId="0" fillId="24" borderId="17" xfId="48" applyNumberFormat="1" applyFont="1" applyFill="1" applyBorder="1" applyAlignment="1">
      <alignment horizontal="right"/>
    </xf>
    <xf numFmtId="164" fontId="2" fillId="24" borderId="0" xfId="48" applyNumberFormat="1" applyFont="1" applyFill="1" applyBorder="1" applyAlignment="1">
      <alignment horizontal="right"/>
    </xf>
    <xf numFmtId="0" fontId="2" fillId="24" borderId="0" xfId="0" applyFont="1" applyFill="1" applyAlignment="1">
      <alignment/>
    </xf>
    <xf numFmtId="0" fontId="0" fillId="24" borderId="0" xfId="0" applyFont="1" applyFill="1" applyAlignment="1">
      <alignment horizontal="left"/>
    </xf>
    <xf numFmtId="181" fontId="0" fillId="24" borderId="0" xfId="0" applyNumberFormat="1" applyFont="1" applyFill="1" applyBorder="1" applyAlignment="1">
      <alignment wrapText="1"/>
    </xf>
    <xf numFmtId="181" fontId="2" fillId="24" borderId="0" xfId="0" applyNumberFormat="1" applyFont="1" applyFill="1" applyBorder="1" applyAlignment="1">
      <alignment wrapText="1"/>
    </xf>
    <xf numFmtId="16" fontId="2" fillId="24" borderId="0" xfId="0" applyNumberFormat="1" applyFont="1" applyFill="1" applyAlignment="1">
      <alignment horizontal="left"/>
    </xf>
    <xf numFmtId="181" fontId="0" fillId="24" borderId="0" xfId="0" applyNumberFormat="1" applyFont="1" applyFill="1" applyAlignment="1">
      <alignment wrapText="1"/>
    </xf>
    <xf numFmtId="181" fontId="2"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164" fontId="6" fillId="24" borderId="0" xfId="48" applyNumberFormat="1" applyFont="1" applyFill="1" applyAlignment="1">
      <alignment horizontal="right"/>
    </xf>
    <xf numFmtId="0" fontId="6" fillId="24" borderId="0" xfId="0" applyFont="1" applyFill="1" applyAlignment="1">
      <alignment horizontal="left"/>
    </xf>
    <xf numFmtId="0" fontId="40" fillId="24" borderId="0" xfId="0" applyFont="1" applyFill="1" applyBorder="1" applyAlignment="1">
      <alignment horizontal="center"/>
    </xf>
    <xf numFmtId="164" fontId="41" fillId="24" borderId="0" xfId="48" applyNumberFormat="1" applyFont="1" applyFill="1" applyAlignment="1">
      <alignment/>
    </xf>
    <xf numFmtId="0" fontId="38" fillId="24" borderId="0" xfId="58" applyFill="1" applyAlignment="1">
      <alignment horizontal="left"/>
    </xf>
    <xf numFmtId="164" fontId="6" fillId="5" borderId="0" xfId="48" applyNumberFormat="1" applyFont="1" applyFill="1" applyAlignment="1">
      <alignment horizontal="left"/>
    </xf>
    <xf numFmtId="164" fontId="6" fillId="5" borderId="0" xfId="48" applyNumberFormat="1" applyFont="1" applyFill="1" applyAlignment="1">
      <alignment horizontal="right"/>
    </xf>
    <xf numFmtId="0" fontId="6" fillId="24" borderId="0" xfId="0" applyFont="1" applyFill="1" applyAlignment="1">
      <alignment/>
    </xf>
    <xf numFmtId="164" fontId="6" fillId="24" borderId="0" xfId="48" applyNumberFormat="1" applyFont="1" applyFill="1" applyAlignment="1">
      <alignment horizontal="left"/>
    </xf>
    <xf numFmtId="164" fontId="6" fillId="5" borderId="0" xfId="48" applyNumberFormat="1" applyFont="1" applyFill="1" applyAlignment="1" quotePrefix="1">
      <alignment horizontal="right"/>
    </xf>
    <xf numFmtId="164" fontId="0" fillId="24" borderId="0" xfId="48" applyNumberFormat="1" applyFill="1" applyAlignment="1">
      <alignment horizontal="right"/>
    </xf>
    <xf numFmtId="0" fontId="0" fillId="24" borderId="0" xfId="0" applyFill="1" applyAlignment="1">
      <alignment wrapText="1"/>
    </xf>
    <xf numFmtId="181" fontId="2" fillId="24" borderId="0" xfId="0" applyNumberFormat="1" applyFont="1" applyFill="1" applyAlignment="1">
      <alignment/>
    </xf>
    <xf numFmtId="166" fontId="3" fillId="24" borderId="0" xfId="0" applyNumberFormat="1" applyFont="1" applyFill="1" applyAlignment="1">
      <alignment horizontal="left" vertical="top" wrapText="1"/>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6" fontId="3" fillId="24" borderId="0" xfId="0" applyNumberFormat="1" applyFont="1" applyFill="1" applyAlignment="1">
      <alignment horizontal="left" wrapText="1"/>
    </xf>
    <xf numFmtId="166" fontId="3" fillId="24" borderId="0" xfId="0" applyNumberFormat="1" applyFont="1" applyFill="1" applyAlignment="1">
      <alignment horizontal="left"/>
    </xf>
    <xf numFmtId="166" fontId="2" fillId="24" borderId="11" xfId="0" applyNumberFormat="1" applyFont="1" applyFill="1" applyBorder="1" applyAlignment="1">
      <alignment horizontal="center"/>
    </xf>
    <xf numFmtId="166" fontId="2" fillId="24" borderId="0" xfId="0" applyNumberFormat="1" applyFont="1" applyFill="1" applyBorder="1" applyAlignment="1">
      <alignment horizontal="center"/>
    </xf>
    <xf numFmtId="166" fontId="0" fillId="24" borderId="11" xfId="0" applyNumberFormat="1" applyFont="1" applyFill="1" applyBorder="1" applyAlignment="1">
      <alignment horizontal="center"/>
    </xf>
    <xf numFmtId="17" fontId="3" fillId="25" borderId="0" xfId="0" applyNumberFormat="1" applyFont="1" applyFill="1" applyBorder="1" applyAlignment="1">
      <alignment horizontal="left" vertical="top" wrapText="1"/>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0" fontId="2" fillId="24" borderId="10" xfId="0" applyFont="1" applyFill="1" applyBorder="1" applyAlignment="1">
      <alignment horizontal="center"/>
    </xf>
    <xf numFmtId="3" fontId="2" fillId="24" borderId="10" xfId="62" applyNumberFormat="1" applyFont="1" applyFill="1" applyBorder="1" applyAlignment="1">
      <alignment horizontal="center" wrapText="1"/>
      <protection/>
    </xf>
    <xf numFmtId="0" fontId="3" fillId="24" borderId="0" xfId="62" applyNumberFormat="1" applyFont="1" applyFill="1" applyAlignment="1">
      <alignment horizontal="left" vertical="top"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2_121127 SAP Stats 2012Q3 - for publication" xfId="65"/>
    <cellStyle name="Normal 4" xfId="66"/>
    <cellStyle name="Normal_Sheet1" xfId="67"/>
    <cellStyle name="Note" xfId="68"/>
    <cellStyle name="Output" xfId="69"/>
    <cellStyle name="Percent" xfId="70"/>
    <cellStyle name="Title" xfId="71"/>
    <cellStyle name="Total" xfId="72"/>
    <cellStyle name="Warning Text" xfId="73"/>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1" sqref="A1:S2"/>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4" hidden="1" customWidth="1"/>
    <col min="22" max="16384" width="0" style="30" hidden="1" customWidth="1"/>
  </cols>
  <sheetData>
    <row r="1" spans="1:27" s="22" customFormat="1" ht="12.75">
      <c r="A1" s="264" t="s">
        <v>43</v>
      </c>
      <c r="B1" s="265"/>
      <c r="C1" s="265"/>
      <c r="D1" s="265"/>
      <c r="E1" s="265"/>
      <c r="F1" s="265"/>
      <c r="G1" s="265"/>
      <c r="H1" s="265"/>
      <c r="I1" s="265"/>
      <c r="J1" s="265"/>
      <c r="K1" s="265"/>
      <c r="L1" s="265"/>
      <c r="M1" s="265"/>
      <c r="N1" s="265"/>
      <c r="O1" s="265"/>
      <c r="P1" s="265"/>
      <c r="Q1" s="265"/>
      <c r="R1" s="265"/>
      <c r="S1" s="265"/>
      <c r="T1" s="40"/>
      <c r="U1" s="193" t="s">
        <v>588</v>
      </c>
      <c r="V1" s="19"/>
      <c r="W1" s="19"/>
      <c r="X1" s="19"/>
      <c r="Y1" s="19"/>
      <c r="Z1" s="19"/>
      <c r="AA1" s="19"/>
    </row>
    <row r="2" spans="1:27" s="22" customFormat="1" ht="12.75">
      <c r="A2" s="265"/>
      <c r="B2" s="265"/>
      <c r="C2" s="265"/>
      <c r="D2" s="265"/>
      <c r="E2" s="265"/>
      <c r="F2" s="265"/>
      <c r="G2" s="265"/>
      <c r="H2" s="265"/>
      <c r="I2" s="265"/>
      <c r="J2" s="265"/>
      <c r="K2" s="265"/>
      <c r="L2" s="265"/>
      <c r="M2" s="265"/>
      <c r="N2" s="265"/>
      <c r="O2" s="265"/>
      <c r="P2" s="265"/>
      <c r="Q2" s="265"/>
      <c r="R2" s="265"/>
      <c r="S2" s="265"/>
      <c r="T2" s="40"/>
      <c r="U2" s="195"/>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196"/>
      <c r="V3" s="16"/>
      <c r="W3" s="16"/>
      <c r="X3" s="16"/>
      <c r="Y3" s="1"/>
      <c r="Z3" s="1"/>
      <c r="AA3" s="1"/>
    </row>
    <row r="4" spans="1:27" s="22" customFormat="1" ht="12.75">
      <c r="A4" s="34" t="s">
        <v>11</v>
      </c>
      <c r="B4" s="34"/>
      <c r="C4" s="268" t="s">
        <v>12</v>
      </c>
      <c r="D4" s="268"/>
      <c r="E4" s="268"/>
      <c r="F4" s="268"/>
      <c r="G4" s="268"/>
      <c r="H4" s="268"/>
      <c r="I4" s="268"/>
      <c r="J4" s="268"/>
      <c r="K4" s="268"/>
      <c r="L4" s="268"/>
      <c r="M4" s="268"/>
      <c r="N4" s="268"/>
      <c r="O4" s="268"/>
      <c r="P4" s="268"/>
      <c r="Q4" s="268"/>
      <c r="R4" s="268"/>
      <c r="S4" s="268"/>
      <c r="T4" s="32"/>
      <c r="U4" s="196"/>
      <c r="V4" s="16"/>
      <c r="W4" s="16"/>
      <c r="X4" s="16"/>
      <c r="Y4" s="1"/>
      <c r="Z4" s="1"/>
      <c r="AA4" s="1"/>
    </row>
    <row r="5" spans="1:27" s="22" customFormat="1" ht="12.75">
      <c r="A5" s="32"/>
      <c r="B5" s="32"/>
      <c r="C5" s="269" t="s">
        <v>13</v>
      </c>
      <c r="D5" s="269"/>
      <c r="E5" s="269"/>
      <c r="F5" s="269"/>
      <c r="G5" s="269"/>
      <c r="H5" s="269"/>
      <c r="I5" s="269"/>
      <c r="J5" s="269"/>
      <c r="K5" s="32"/>
      <c r="L5" s="269" t="s">
        <v>14</v>
      </c>
      <c r="M5" s="269"/>
      <c r="N5" s="269"/>
      <c r="O5" s="269"/>
      <c r="P5" s="269"/>
      <c r="Q5" s="269"/>
      <c r="R5" s="269"/>
      <c r="S5" s="269"/>
      <c r="T5" s="32"/>
      <c r="U5" s="196"/>
      <c r="V5" s="16"/>
      <c r="W5" s="16"/>
      <c r="X5" s="16"/>
      <c r="Y5" s="1"/>
      <c r="Z5" s="1"/>
      <c r="AA5" s="1"/>
    </row>
    <row r="6" spans="1:27" s="22" customFormat="1" ht="12.75">
      <c r="A6" s="32"/>
      <c r="B6" s="32"/>
      <c r="C6" s="270" t="s">
        <v>15</v>
      </c>
      <c r="D6" s="270"/>
      <c r="E6" s="270"/>
      <c r="F6" s="270"/>
      <c r="G6" s="270"/>
      <c r="H6" s="270"/>
      <c r="I6" s="270"/>
      <c r="J6" s="270"/>
      <c r="K6" s="35"/>
      <c r="L6" s="270" t="s">
        <v>15</v>
      </c>
      <c r="M6" s="270"/>
      <c r="N6" s="270"/>
      <c r="O6" s="270"/>
      <c r="P6" s="270"/>
      <c r="Q6" s="270"/>
      <c r="R6" s="270"/>
      <c r="S6" s="270"/>
      <c r="T6" s="32"/>
      <c r="U6" s="196"/>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96"/>
      <c r="V7" s="16"/>
      <c r="W7" s="16"/>
      <c r="X7" s="16"/>
      <c r="Y7" s="1"/>
      <c r="Z7" s="1"/>
      <c r="AA7" s="1"/>
    </row>
    <row r="8" spans="1:27" s="22" customFormat="1" ht="12.75">
      <c r="A8" s="39" t="s">
        <v>17</v>
      </c>
      <c r="B8" s="40"/>
      <c r="C8" s="41">
        <f>C12+C27+C42+C57+C72+C87</f>
        <v>929</v>
      </c>
      <c r="D8" s="41">
        <f aca="true" t="shared" si="0" ref="D8:S8">D12+D27+D42+D57+D72+D87</f>
        <v>552</v>
      </c>
      <c r="E8" s="41">
        <f t="shared" si="0"/>
        <v>1370</v>
      </c>
      <c r="F8" s="41">
        <f t="shared" si="0"/>
        <v>105735</v>
      </c>
      <c r="G8" s="41">
        <f t="shared" si="0"/>
        <v>28505</v>
      </c>
      <c r="H8" s="41">
        <f t="shared" si="0"/>
        <v>587</v>
      </c>
      <c r="I8" s="41">
        <f t="shared" si="0"/>
        <v>363</v>
      </c>
      <c r="J8" s="41">
        <f t="shared" si="0"/>
        <v>138041</v>
      </c>
      <c r="K8" s="41"/>
      <c r="L8" s="41">
        <f t="shared" si="0"/>
        <v>588</v>
      </c>
      <c r="M8" s="41">
        <f t="shared" si="0"/>
        <v>274</v>
      </c>
      <c r="N8" s="41">
        <f t="shared" si="0"/>
        <v>638</v>
      </c>
      <c r="O8" s="41">
        <f t="shared" si="0"/>
        <v>73459</v>
      </c>
      <c r="P8" s="41">
        <f t="shared" si="0"/>
        <v>12868</v>
      </c>
      <c r="Q8" s="41">
        <f t="shared" si="0"/>
        <v>331</v>
      </c>
      <c r="R8" s="41">
        <f t="shared" si="0"/>
        <v>207</v>
      </c>
      <c r="S8" s="41">
        <f t="shared" si="0"/>
        <v>88365</v>
      </c>
      <c r="T8" s="32"/>
      <c r="U8" s="196"/>
      <c r="V8" s="16"/>
      <c r="W8" s="16"/>
      <c r="X8" s="16"/>
      <c r="Y8" s="1"/>
      <c r="Z8" s="1"/>
      <c r="AA8" s="1"/>
    </row>
    <row r="9" spans="1:27" s="22" customFormat="1" ht="25.5">
      <c r="A9" s="42" t="s">
        <v>18</v>
      </c>
      <c r="B9" s="40"/>
      <c r="C9" s="43">
        <f>(C8/$J$8)*100</f>
        <v>0.6729884599503047</v>
      </c>
      <c r="D9" s="43">
        <f aca="true" t="shared" si="1" ref="D9:J9">(D8/$J$8)*100</f>
        <v>0.3998811947175115</v>
      </c>
      <c r="E9" s="43">
        <f t="shared" si="1"/>
        <v>0.9924587622517947</v>
      </c>
      <c r="F9" s="43">
        <f t="shared" si="1"/>
        <v>76.59680819466679</v>
      </c>
      <c r="G9" s="43">
        <f>(G8/$J$8)*100</f>
        <v>20.649662056925116</v>
      </c>
      <c r="H9" s="43">
        <f t="shared" si="1"/>
        <v>0.4252359806144551</v>
      </c>
      <c r="I9" s="43">
        <f t="shared" si="1"/>
        <v>0.2629653508740157</v>
      </c>
      <c r="J9" s="43">
        <f t="shared" si="1"/>
        <v>100</v>
      </c>
      <c r="K9" s="123"/>
      <c r="L9" s="43">
        <f>(L8/$S$8)*100</f>
        <v>0.6654218299100323</v>
      </c>
      <c r="M9" s="43">
        <f aca="true" t="shared" si="2" ref="M9:R9">(M8/$S$8)*100</f>
        <v>0.31007751937984496</v>
      </c>
      <c r="N9" s="43">
        <f t="shared" si="2"/>
        <v>0.7220053188479602</v>
      </c>
      <c r="O9" s="43">
        <f t="shared" si="2"/>
        <v>83.13133027782493</v>
      </c>
      <c r="P9" s="43">
        <f t="shared" si="2"/>
        <v>14.562326713065127</v>
      </c>
      <c r="Q9" s="43">
        <f>(Q8/$S$8)*100</f>
        <v>0.3745826967690828</v>
      </c>
      <c r="R9" s="43">
        <f t="shared" si="2"/>
        <v>0.23425564420302158</v>
      </c>
      <c r="S9" s="43">
        <f>(S8/$S$8)*100</f>
        <v>100</v>
      </c>
      <c r="T9" s="32"/>
      <c r="U9" s="196"/>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196"/>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96"/>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197"/>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197"/>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196"/>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196"/>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196"/>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196"/>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196"/>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196"/>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196"/>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196"/>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196"/>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196"/>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196"/>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196"/>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196"/>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197"/>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197"/>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196"/>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198"/>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199"/>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199"/>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198"/>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198"/>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198"/>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198"/>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198"/>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198"/>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198"/>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11"/>
      <c r="L40" s="212">
        <v>1</v>
      </c>
      <c r="M40" s="212">
        <v>24</v>
      </c>
      <c r="N40" s="212">
        <v>9</v>
      </c>
      <c r="O40" s="212">
        <v>1172</v>
      </c>
      <c r="P40" s="212">
        <v>42</v>
      </c>
      <c r="Q40" s="212">
        <v>0</v>
      </c>
      <c r="R40" s="212">
        <v>0</v>
      </c>
      <c r="S40" s="47">
        <f t="shared" si="12"/>
        <v>1248</v>
      </c>
      <c r="T40" s="33"/>
      <c r="U40" s="198"/>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196"/>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197"/>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97"/>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196"/>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198"/>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199"/>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199"/>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199"/>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199"/>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199"/>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199"/>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199"/>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199"/>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199"/>
      <c r="W54" s="28"/>
      <c r="X54" s="28"/>
      <c r="Y54" s="20"/>
      <c r="Z54" s="20"/>
      <c r="AA54" s="20"/>
    </row>
    <row r="55" spans="1:27" s="22" customFormat="1" ht="12.75">
      <c r="A55" s="207">
        <v>40603</v>
      </c>
      <c r="B55" s="59"/>
      <c r="C55" s="210">
        <v>27</v>
      </c>
      <c r="D55" s="210">
        <v>13</v>
      </c>
      <c r="E55" s="210">
        <v>140</v>
      </c>
      <c r="F55" s="210">
        <v>3953</v>
      </c>
      <c r="G55" s="210">
        <v>858</v>
      </c>
      <c r="H55" s="210">
        <v>28</v>
      </c>
      <c r="I55" s="210">
        <v>2</v>
      </c>
      <c r="J55" s="47">
        <f t="shared" si="15"/>
        <v>5021</v>
      </c>
      <c r="K55" s="209"/>
      <c r="L55" s="210">
        <v>5</v>
      </c>
      <c r="M55" s="210">
        <v>3</v>
      </c>
      <c r="N55" s="210">
        <v>33</v>
      </c>
      <c r="O55" s="210">
        <v>2428</v>
      </c>
      <c r="P55" s="210">
        <v>288</v>
      </c>
      <c r="Q55" s="210">
        <v>10</v>
      </c>
      <c r="R55" s="210">
        <v>1</v>
      </c>
      <c r="S55" s="47">
        <f t="shared" si="16"/>
        <v>2768</v>
      </c>
      <c r="T55" s="32"/>
      <c r="U55" s="196"/>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196"/>
      <c r="V56" s="24"/>
      <c r="W56" s="16"/>
      <c r="X56" s="16"/>
      <c r="Y56" s="1"/>
      <c r="Z56" s="1"/>
      <c r="AA56" s="1"/>
    </row>
    <row r="57" spans="1:25" s="4" customFormat="1" ht="12.75">
      <c r="A57" s="61" t="s">
        <v>587</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197"/>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197"/>
      <c r="W58" s="18"/>
      <c r="X58" s="18"/>
      <c r="Y58" s="26"/>
    </row>
    <row r="59" spans="1:27" s="22" customFormat="1" ht="12.75">
      <c r="A59" s="57">
        <v>40634</v>
      </c>
      <c r="B59" s="55"/>
      <c r="C59" s="189">
        <v>221</v>
      </c>
      <c r="D59" s="189">
        <v>15</v>
      </c>
      <c r="E59" s="189">
        <v>25</v>
      </c>
      <c r="F59" s="189">
        <v>3343</v>
      </c>
      <c r="G59" s="189">
        <v>879</v>
      </c>
      <c r="H59" s="189">
        <v>11</v>
      </c>
      <c r="I59" s="189">
        <v>3</v>
      </c>
      <c r="J59" s="41">
        <f t="shared" si="19"/>
        <v>4497</v>
      </c>
      <c r="K59" s="56"/>
      <c r="L59" s="189">
        <v>24</v>
      </c>
      <c r="M59" s="189">
        <v>15</v>
      </c>
      <c r="N59" s="189">
        <v>23</v>
      </c>
      <c r="O59" s="189">
        <v>2145</v>
      </c>
      <c r="P59" s="189">
        <v>230</v>
      </c>
      <c r="Q59" s="189">
        <v>13</v>
      </c>
      <c r="R59" s="189">
        <v>0</v>
      </c>
      <c r="S59" s="41">
        <f t="shared" si="20"/>
        <v>2450</v>
      </c>
      <c r="T59" s="32"/>
      <c r="U59" s="196"/>
      <c r="W59" s="16"/>
      <c r="X59" s="16"/>
      <c r="Y59" s="25"/>
      <c r="Z59" s="1"/>
      <c r="AA59" s="1"/>
    </row>
    <row r="60" spans="1:27" s="22" customFormat="1" ht="12.75">
      <c r="A60" s="57">
        <v>40664</v>
      </c>
      <c r="B60" s="55"/>
      <c r="C60" s="189">
        <v>7</v>
      </c>
      <c r="D60" s="189">
        <v>0</v>
      </c>
      <c r="E60" s="189">
        <v>79</v>
      </c>
      <c r="F60" s="189">
        <v>3612</v>
      </c>
      <c r="G60" s="189">
        <v>1106</v>
      </c>
      <c r="H60" s="189">
        <v>5</v>
      </c>
      <c r="I60" s="189">
        <v>6</v>
      </c>
      <c r="J60" s="41">
        <f t="shared" si="19"/>
        <v>4815</v>
      </c>
      <c r="K60" s="56"/>
      <c r="L60" s="189">
        <v>55</v>
      </c>
      <c r="M60" s="189">
        <v>0</v>
      </c>
      <c r="N60" s="189">
        <v>8</v>
      </c>
      <c r="O60" s="189">
        <v>2060</v>
      </c>
      <c r="P60" s="189">
        <v>248</v>
      </c>
      <c r="Q60" s="189">
        <v>12</v>
      </c>
      <c r="R60" s="189">
        <v>0</v>
      </c>
      <c r="S60" s="41">
        <f t="shared" si="20"/>
        <v>2383</v>
      </c>
      <c r="T60" s="33"/>
      <c r="U60" s="198"/>
      <c r="W60" s="17"/>
      <c r="X60" s="17"/>
      <c r="Y60" s="27"/>
      <c r="Z60" s="2"/>
      <c r="AA60" s="2"/>
    </row>
    <row r="61" spans="1:27" s="22" customFormat="1" ht="12.75">
      <c r="A61" s="57">
        <v>40695</v>
      </c>
      <c r="B61" s="55"/>
      <c r="C61" s="189">
        <v>0</v>
      </c>
      <c r="D61" s="189">
        <v>0</v>
      </c>
      <c r="E61" s="189">
        <v>31</v>
      </c>
      <c r="F61" s="189">
        <v>3086</v>
      </c>
      <c r="G61" s="189">
        <v>1831</v>
      </c>
      <c r="H61" s="189">
        <v>15</v>
      </c>
      <c r="I61" s="189">
        <v>16</v>
      </c>
      <c r="J61" s="41">
        <f t="shared" si="19"/>
        <v>4979</v>
      </c>
      <c r="K61" s="56"/>
      <c r="L61" s="189">
        <v>0</v>
      </c>
      <c r="M61" s="189">
        <v>38</v>
      </c>
      <c r="N61" s="189">
        <v>45</v>
      </c>
      <c r="O61" s="189">
        <v>2408</v>
      </c>
      <c r="P61" s="189">
        <v>341</v>
      </c>
      <c r="Q61" s="189">
        <v>3</v>
      </c>
      <c r="R61" s="189">
        <v>0</v>
      </c>
      <c r="S61" s="41">
        <f t="shared" si="20"/>
        <v>2835</v>
      </c>
      <c r="T61" s="70"/>
      <c r="U61" s="199"/>
      <c r="W61" s="28"/>
      <c r="X61" s="28"/>
      <c r="Y61" s="20"/>
      <c r="Z61" s="20"/>
      <c r="AA61" s="20"/>
    </row>
    <row r="62" spans="1:27" s="22" customFormat="1" ht="12.75">
      <c r="A62" s="57">
        <v>40725</v>
      </c>
      <c r="B62" s="55"/>
      <c r="C62" s="189">
        <v>8</v>
      </c>
      <c r="D62" s="189">
        <v>17</v>
      </c>
      <c r="E62" s="189">
        <v>4</v>
      </c>
      <c r="F62" s="189">
        <v>3190</v>
      </c>
      <c r="G62" s="189">
        <v>1294</v>
      </c>
      <c r="H62" s="189">
        <v>1</v>
      </c>
      <c r="I62" s="189">
        <v>0</v>
      </c>
      <c r="J62" s="41">
        <f t="shared" si="19"/>
        <v>4514</v>
      </c>
      <c r="K62" s="56"/>
      <c r="L62" s="189">
        <v>34</v>
      </c>
      <c r="M62" s="189">
        <v>11</v>
      </c>
      <c r="N62" s="189">
        <v>28</v>
      </c>
      <c r="O62" s="189">
        <v>2393</v>
      </c>
      <c r="P62" s="189">
        <v>294</v>
      </c>
      <c r="Q62" s="189">
        <v>13</v>
      </c>
      <c r="R62" s="189">
        <v>3</v>
      </c>
      <c r="S62" s="41">
        <f t="shared" si="20"/>
        <v>2776</v>
      </c>
      <c r="T62" s="70"/>
      <c r="U62" s="199"/>
      <c r="W62" s="28"/>
      <c r="X62" s="28"/>
      <c r="Y62" s="20"/>
      <c r="Z62" s="20"/>
      <c r="AA62" s="20"/>
    </row>
    <row r="63" spans="1:27" s="22" customFormat="1" ht="12.75">
      <c r="A63" s="57">
        <v>40756</v>
      </c>
      <c r="B63" s="55"/>
      <c r="C63" s="189">
        <v>31</v>
      </c>
      <c r="D63" s="189">
        <v>2</v>
      </c>
      <c r="E63" s="189">
        <v>153</v>
      </c>
      <c r="F63" s="189">
        <v>2863</v>
      </c>
      <c r="G63" s="189">
        <v>1314</v>
      </c>
      <c r="H63" s="189">
        <v>0</v>
      </c>
      <c r="I63" s="189">
        <v>0</v>
      </c>
      <c r="J63" s="41">
        <f t="shared" si="19"/>
        <v>4363</v>
      </c>
      <c r="K63" s="56"/>
      <c r="L63" s="189">
        <v>24</v>
      </c>
      <c r="M63" s="189">
        <v>18</v>
      </c>
      <c r="N63" s="189">
        <v>21</v>
      </c>
      <c r="O63" s="189">
        <v>2714</v>
      </c>
      <c r="P63" s="189">
        <v>553</v>
      </c>
      <c r="Q63" s="189">
        <v>2</v>
      </c>
      <c r="R63" s="189">
        <v>0</v>
      </c>
      <c r="S63" s="41">
        <f t="shared" si="20"/>
        <v>3332</v>
      </c>
      <c r="T63" s="70"/>
      <c r="U63" s="199"/>
      <c r="W63" s="28"/>
      <c r="X63" s="28"/>
      <c r="Y63" s="20"/>
      <c r="Z63" s="20"/>
      <c r="AA63" s="20"/>
    </row>
    <row r="64" spans="1:27" s="22" customFormat="1" ht="12.75">
      <c r="A64" s="57">
        <v>40787</v>
      </c>
      <c r="B64" s="55"/>
      <c r="C64" s="189">
        <v>18</v>
      </c>
      <c r="D64" s="189">
        <v>10</v>
      </c>
      <c r="E64" s="189">
        <v>96</v>
      </c>
      <c r="F64" s="189">
        <v>2896</v>
      </c>
      <c r="G64" s="189">
        <v>1759</v>
      </c>
      <c r="H64" s="189">
        <v>22</v>
      </c>
      <c r="I64" s="189">
        <v>12</v>
      </c>
      <c r="J64" s="41">
        <f t="shared" si="19"/>
        <v>4813</v>
      </c>
      <c r="K64" s="56"/>
      <c r="L64" s="189">
        <v>4</v>
      </c>
      <c r="M64" s="189">
        <v>1</v>
      </c>
      <c r="N64" s="189">
        <v>20</v>
      </c>
      <c r="O64" s="189">
        <v>3601</v>
      </c>
      <c r="P64" s="189">
        <v>563</v>
      </c>
      <c r="Q64" s="189">
        <v>16</v>
      </c>
      <c r="R64" s="189">
        <v>0</v>
      </c>
      <c r="S64" s="41">
        <f t="shared" si="20"/>
        <v>4205</v>
      </c>
      <c r="T64" s="70"/>
      <c r="U64" s="199"/>
      <c r="W64" s="28"/>
      <c r="X64" s="28"/>
      <c r="Y64" s="20"/>
      <c r="Z64" s="20"/>
      <c r="AA64" s="20"/>
    </row>
    <row r="65" spans="1:27" s="22" customFormat="1" ht="12.75">
      <c r="A65" s="57">
        <v>40817</v>
      </c>
      <c r="B65" s="55"/>
      <c r="C65" s="189">
        <v>30</v>
      </c>
      <c r="D65" s="189">
        <v>0</v>
      </c>
      <c r="E65" s="189">
        <v>100</v>
      </c>
      <c r="F65" s="189">
        <v>3606</v>
      </c>
      <c r="G65" s="189">
        <v>858</v>
      </c>
      <c r="H65" s="189">
        <v>11</v>
      </c>
      <c r="I65" s="189">
        <v>23</v>
      </c>
      <c r="J65" s="41">
        <f t="shared" si="19"/>
        <v>4628</v>
      </c>
      <c r="K65" s="56"/>
      <c r="L65" s="189">
        <v>0</v>
      </c>
      <c r="M65" s="189">
        <v>10</v>
      </c>
      <c r="N65" s="189">
        <v>12</v>
      </c>
      <c r="O65" s="189">
        <v>2667</v>
      </c>
      <c r="P65" s="189">
        <v>509</v>
      </c>
      <c r="Q65" s="189">
        <v>1</v>
      </c>
      <c r="R65" s="189">
        <v>52</v>
      </c>
      <c r="S65" s="41">
        <f t="shared" si="20"/>
        <v>3251</v>
      </c>
      <c r="T65" s="70"/>
      <c r="U65" s="199"/>
      <c r="W65" s="28"/>
      <c r="X65" s="28"/>
      <c r="Y65" s="20"/>
      <c r="Z65" s="20"/>
      <c r="AA65" s="20"/>
    </row>
    <row r="66" spans="1:27" s="22" customFormat="1" ht="12.75">
      <c r="A66" s="57">
        <v>40848</v>
      </c>
      <c r="B66" s="55"/>
      <c r="C66" s="189">
        <v>0</v>
      </c>
      <c r="D66" s="189">
        <v>65</v>
      </c>
      <c r="E66" s="189">
        <v>96</v>
      </c>
      <c r="F66" s="189">
        <v>3029</v>
      </c>
      <c r="G66" s="189">
        <v>2015</v>
      </c>
      <c r="H66" s="189">
        <v>0</v>
      </c>
      <c r="I66" s="189">
        <v>0</v>
      </c>
      <c r="J66" s="41">
        <f t="shared" si="19"/>
        <v>5205</v>
      </c>
      <c r="K66" s="56"/>
      <c r="L66" s="189">
        <v>22</v>
      </c>
      <c r="M66" s="189">
        <v>0</v>
      </c>
      <c r="N66" s="189">
        <v>43</v>
      </c>
      <c r="O66" s="189">
        <v>3086</v>
      </c>
      <c r="P66" s="189">
        <v>580</v>
      </c>
      <c r="Q66" s="189">
        <v>0</v>
      </c>
      <c r="R66" s="189">
        <v>2</v>
      </c>
      <c r="S66" s="41">
        <f t="shared" si="20"/>
        <v>3733</v>
      </c>
      <c r="T66" s="70"/>
      <c r="U66" s="199"/>
      <c r="W66" s="28"/>
      <c r="X66" s="28"/>
      <c r="Y66" s="20"/>
      <c r="Z66" s="20"/>
      <c r="AA66" s="20"/>
    </row>
    <row r="67" spans="1:27" s="22" customFormat="1" ht="12.75">
      <c r="A67" s="57">
        <v>40878</v>
      </c>
      <c r="B67" s="55"/>
      <c r="C67" s="189">
        <v>4</v>
      </c>
      <c r="D67" s="189">
        <v>0</v>
      </c>
      <c r="E67" s="189">
        <v>107</v>
      </c>
      <c r="F67" s="189">
        <v>3048</v>
      </c>
      <c r="G67" s="189">
        <v>1195</v>
      </c>
      <c r="H67" s="189">
        <v>0</v>
      </c>
      <c r="I67" s="189">
        <v>0</v>
      </c>
      <c r="J67" s="41">
        <f t="shared" si="19"/>
        <v>4354</v>
      </c>
      <c r="K67" s="56"/>
      <c r="L67" s="189">
        <v>65</v>
      </c>
      <c r="M67" s="189">
        <v>0</v>
      </c>
      <c r="N67" s="189">
        <v>109</v>
      </c>
      <c r="O67" s="189">
        <v>2945</v>
      </c>
      <c r="P67" s="189">
        <v>746</v>
      </c>
      <c r="Q67" s="189">
        <v>49</v>
      </c>
      <c r="R67" s="189">
        <v>41</v>
      </c>
      <c r="S67" s="41">
        <f t="shared" si="20"/>
        <v>3955</v>
      </c>
      <c r="T67" s="70"/>
      <c r="U67" s="199"/>
      <c r="W67" s="28"/>
      <c r="X67" s="28"/>
      <c r="Y67" s="20"/>
      <c r="Z67" s="20"/>
      <c r="AA67" s="20"/>
    </row>
    <row r="68" spans="1:27" s="22" customFormat="1" ht="12.75">
      <c r="A68" s="57">
        <v>40909</v>
      </c>
      <c r="B68" s="55"/>
      <c r="C68" s="206">
        <v>43</v>
      </c>
      <c r="D68" s="206">
        <v>4</v>
      </c>
      <c r="E68" s="206">
        <v>13</v>
      </c>
      <c r="F68" s="206">
        <v>2781</v>
      </c>
      <c r="G68" s="206">
        <v>1246</v>
      </c>
      <c r="H68" s="206">
        <v>14</v>
      </c>
      <c r="I68" s="206">
        <v>1</v>
      </c>
      <c r="J68" s="41">
        <f>SUM(C68:I68)</f>
        <v>4102</v>
      </c>
      <c r="K68" s="56"/>
      <c r="L68" s="206">
        <v>1</v>
      </c>
      <c r="M68" s="206">
        <v>0</v>
      </c>
      <c r="N68" s="206">
        <v>16</v>
      </c>
      <c r="O68" s="206">
        <v>2629</v>
      </c>
      <c r="P68" s="206">
        <v>574</v>
      </c>
      <c r="Q68" s="206">
        <v>0</v>
      </c>
      <c r="R68" s="206">
        <v>0</v>
      </c>
      <c r="S68" s="41">
        <f>SUM(L68:R68)</f>
        <v>3220</v>
      </c>
      <c r="T68" s="70"/>
      <c r="U68" s="199">
        <f>IF(C68="","Hide","")</f>
      </c>
      <c r="W68" s="28"/>
      <c r="X68" s="28"/>
      <c r="Y68" s="20"/>
      <c r="Z68" s="20"/>
      <c r="AA68" s="20"/>
    </row>
    <row r="69" spans="1:27" s="22" customFormat="1" ht="12.75">
      <c r="A69" s="57">
        <v>40940</v>
      </c>
      <c r="B69" s="55"/>
      <c r="C69" s="206">
        <v>33</v>
      </c>
      <c r="D69" s="206">
        <v>0</v>
      </c>
      <c r="E69" s="206">
        <v>3</v>
      </c>
      <c r="F69" s="206">
        <v>2667</v>
      </c>
      <c r="G69" s="206">
        <v>1362</v>
      </c>
      <c r="H69" s="206">
        <v>3</v>
      </c>
      <c r="I69" s="206">
        <v>0</v>
      </c>
      <c r="J69" s="41">
        <f>SUM(C69:I69)</f>
        <v>4068</v>
      </c>
      <c r="K69" s="56"/>
      <c r="L69" s="206">
        <v>3</v>
      </c>
      <c r="M69" s="206">
        <v>12</v>
      </c>
      <c r="N69" s="206">
        <v>1</v>
      </c>
      <c r="O69" s="206">
        <v>2526</v>
      </c>
      <c r="P69" s="206">
        <v>935</v>
      </c>
      <c r="Q69" s="206">
        <v>1</v>
      </c>
      <c r="R69" s="206">
        <v>13</v>
      </c>
      <c r="S69" s="41">
        <f>SUM(L69:R69)</f>
        <v>3491</v>
      </c>
      <c r="T69" s="70"/>
      <c r="U69" s="199">
        <f aca="true" t="shared" si="21" ref="U69:U100">IF(C69="","Hide","")</f>
      </c>
      <c r="W69" s="28"/>
      <c r="X69" s="28"/>
      <c r="Y69" s="20"/>
      <c r="Z69" s="20"/>
      <c r="AA69" s="20"/>
    </row>
    <row r="70" spans="1:27" s="22" customFormat="1" ht="12.75">
      <c r="A70" s="207">
        <v>40969</v>
      </c>
      <c r="B70" s="59"/>
      <c r="C70" s="208">
        <v>19</v>
      </c>
      <c r="D70" s="208">
        <v>0</v>
      </c>
      <c r="E70" s="208">
        <v>0</v>
      </c>
      <c r="F70" s="208">
        <v>2804</v>
      </c>
      <c r="G70" s="208">
        <v>1372</v>
      </c>
      <c r="H70" s="208">
        <v>23</v>
      </c>
      <c r="I70" s="208">
        <v>2</v>
      </c>
      <c r="J70" s="47">
        <f>SUM(C70:I70)</f>
        <v>4220</v>
      </c>
      <c r="K70" s="209"/>
      <c r="L70" s="208">
        <v>2</v>
      </c>
      <c r="M70" s="208">
        <v>1</v>
      </c>
      <c r="N70" s="208">
        <v>9</v>
      </c>
      <c r="O70" s="208">
        <v>3210</v>
      </c>
      <c r="P70" s="208">
        <v>726</v>
      </c>
      <c r="Q70" s="208">
        <v>26</v>
      </c>
      <c r="R70" s="208">
        <v>0</v>
      </c>
      <c r="S70" s="47">
        <f>SUM(L70:R70)</f>
        <v>3974</v>
      </c>
      <c r="T70" s="32"/>
      <c r="U70" s="199">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199"/>
      <c r="V71" s="24"/>
      <c r="W71" s="16"/>
      <c r="X71" s="16"/>
      <c r="Y71" s="1"/>
      <c r="Z71" s="1"/>
      <c r="AA71" s="1"/>
    </row>
    <row r="72" spans="1:25" s="4" customFormat="1" ht="12.75">
      <c r="A72" s="61" t="s">
        <v>589</v>
      </c>
      <c r="B72" s="62"/>
      <c r="C72" s="49">
        <f>SUM(C74:C85)</f>
        <v>185</v>
      </c>
      <c r="D72" s="49">
        <f aca="true" t="shared" si="22" ref="D72:I72">SUM(D74:D85)</f>
        <v>77</v>
      </c>
      <c r="E72" s="49">
        <f t="shared" si="22"/>
        <v>54</v>
      </c>
      <c r="F72" s="49">
        <f t="shared" si="22"/>
        <v>18856</v>
      </c>
      <c r="G72" s="49">
        <f t="shared" si="22"/>
        <v>5542</v>
      </c>
      <c r="H72" s="49">
        <f t="shared" si="22"/>
        <v>83</v>
      </c>
      <c r="I72" s="49">
        <f t="shared" si="22"/>
        <v>8</v>
      </c>
      <c r="J72" s="49">
        <f>SUM(J74:J85)</f>
        <v>24805</v>
      </c>
      <c r="K72" s="49"/>
      <c r="L72" s="49">
        <f>SUM(L74:L85)</f>
        <v>191</v>
      </c>
      <c r="M72" s="49">
        <f aca="true" t="shared" si="23" ref="M72:R72">SUM(M74:M85)</f>
        <v>80</v>
      </c>
      <c r="N72" s="49">
        <f t="shared" si="23"/>
        <v>94</v>
      </c>
      <c r="O72" s="49">
        <f t="shared" si="23"/>
        <v>18483</v>
      </c>
      <c r="P72" s="49">
        <f t="shared" si="23"/>
        <v>4696</v>
      </c>
      <c r="Q72" s="49">
        <f t="shared" si="23"/>
        <v>94</v>
      </c>
      <c r="R72" s="49">
        <f t="shared" si="23"/>
        <v>65</v>
      </c>
      <c r="S72" s="49">
        <f>SUM(S74:S85)</f>
        <v>23703</v>
      </c>
      <c r="T72" s="34"/>
      <c r="U72" s="199">
        <f t="shared" si="21"/>
      </c>
      <c r="W72" s="18"/>
      <c r="X72" s="18"/>
      <c r="Y72" s="26"/>
    </row>
    <row r="73" spans="1:25" s="4" customFormat="1" ht="25.5">
      <c r="A73" s="42" t="s">
        <v>18</v>
      </c>
      <c r="B73" s="62"/>
      <c r="C73" s="43">
        <f>(C72/J72)*100</f>
        <v>0.7458173755291272</v>
      </c>
      <c r="D73" s="43">
        <f>(D72/J72)*100</f>
        <v>0.31042128603104213</v>
      </c>
      <c r="E73" s="43">
        <f>(E72/J72)*100</f>
        <v>0.21769804474904253</v>
      </c>
      <c r="F73" s="43">
        <f>(F72/J72)*100</f>
        <v>76.01693207014715</v>
      </c>
      <c r="G73" s="43">
        <f>(G72/J72)*100</f>
        <v>22.34226970368877</v>
      </c>
      <c r="H73" s="43">
        <f>(H72/J72)*100</f>
        <v>0.33460995766982465</v>
      </c>
      <c r="I73" s="43">
        <f>(I72/J72)*100</f>
        <v>0.03225156218504334</v>
      </c>
      <c r="J73" s="50">
        <f aca="true" t="shared" si="24" ref="J73:J82">SUM(C73:I73)</f>
        <v>100</v>
      </c>
      <c r="K73" s="50"/>
      <c r="L73" s="43">
        <f>(L72/S72)*100</f>
        <v>0.8058051723410539</v>
      </c>
      <c r="M73" s="43">
        <f>(M72/S72)*100</f>
        <v>0.33751001982871365</v>
      </c>
      <c r="N73" s="43">
        <f>(N72/S72)*100</f>
        <v>0.39657427329873857</v>
      </c>
      <c r="O73" s="43">
        <f>(O72/S72)*100</f>
        <v>77.97747120617643</v>
      </c>
      <c r="P73" s="43">
        <f>(P72/S72)*100</f>
        <v>19.81183816394549</v>
      </c>
      <c r="Q73" s="43">
        <f>(Q72/S72)*100</f>
        <v>0.39657427329873857</v>
      </c>
      <c r="R73" s="43">
        <f>(R72/S72)*100</f>
        <v>0.2742268911108299</v>
      </c>
      <c r="S73" s="50">
        <f aca="true" t="shared" si="25" ref="S73:S82">SUM(L73:R73)</f>
        <v>100</v>
      </c>
      <c r="T73" s="34"/>
      <c r="U73" s="199"/>
      <c r="W73" s="18"/>
      <c r="X73" s="18"/>
      <c r="Y73" s="26"/>
    </row>
    <row r="74" spans="1:27" s="22" customFormat="1" ht="12.75">
      <c r="A74" s="57">
        <v>41000</v>
      </c>
      <c r="B74" s="55"/>
      <c r="C74" s="205">
        <v>38</v>
      </c>
      <c r="D74" s="205">
        <v>21</v>
      </c>
      <c r="E74" s="205">
        <v>2</v>
      </c>
      <c r="F74" s="205">
        <v>2786</v>
      </c>
      <c r="G74" s="205">
        <v>725</v>
      </c>
      <c r="H74" s="205">
        <v>0</v>
      </c>
      <c r="I74" s="205">
        <v>4</v>
      </c>
      <c r="J74" s="41">
        <f t="shared" si="24"/>
        <v>3576</v>
      </c>
      <c r="K74" s="56"/>
      <c r="L74" s="205">
        <v>29</v>
      </c>
      <c r="M74" s="205">
        <v>39</v>
      </c>
      <c r="N74" s="205">
        <v>23</v>
      </c>
      <c r="O74" s="205">
        <v>2860</v>
      </c>
      <c r="P74" s="205">
        <v>625</v>
      </c>
      <c r="Q74" s="205">
        <v>1</v>
      </c>
      <c r="R74" s="205">
        <v>42</v>
      </c>
      <c r="S74" s="41">
        <f t="shared" si="25"/>
        <v>3619</v>
      </c>
      <c r="T74" s="32"/>
      <c r="U74" s="199">
        <f t="shared" si="21"/>
      </c>
      <c r="W74" s="16"/>
      <c r="X74" s="16"/>
      <c r="Y74" s="25"/>
      <c r="Z74" s="1"/>
      <c r="AA74" s="1"/>
    </row>
    <row r="75" spans="1:27" s="22" customFormat="1" ht="12.75">
      <c r="A75" s="57">
        <v>41030</v>
      </c>
      <c r="B75" s="55"/>
      <c r="C75" s="205">
        <v>44</v>
      </c>
      <c r="D75" s="205">
        <v>40</v>
      </c>
      <c r="E75" s="205">
        <v>2</v>
      </c>
      <c r="F75" s="205">
        <v>3353</v>
      </c>
      <c r="G75" s="205">
        <v>647</v>
      </c>
      <c r="H75" s="205">
        <v>0</v>
      </c>
      <c r="I75" s="205">
        <v>0</v>
      </c>
      <c r="J75" s="41">
        <f t="shared" si="24"/>
        <v>4086</v>
      </c>
      <c r="K75" s="56"/>
      <c r="L75" s="205">
        <v>127</v>
      </c>
      <c r="M75" s="205">
        <v>36</v>
      </c>
      <c r="N75" s="205">
        <v>7</v>
      </c>
      <c r="O75" s="205">
        <v>3386</v>
      </c>
      <c r="P75" s="205">
        <v>620</v>
      </c>
      <c r="Q75" s="205">
        <v>18</v>
      </c>
      <c r="R75" s="205">
        <v>2</v>
      </c>
      <c r="S75" s="41">
        <f t="shared" si="25"/>
        <v>4196</v>
      </c>
      <c r="T75" s="33"/>
      <c r="U75" s="199">
        <f t="shared" si="21"/>
      </c>
      <c r="W75" s="17"/>
      <c r="X75" s="17"/>
      <c r="Y75" s="27"/>
      <c r="Z75" s="2"/>
      <c r="AA75" s="2"/>
    </row>
    <row r="76" spans="1:27" s="22" customFormat="1" ht="12.75">
      <c r="A76" s="57">
        <v>41061</v>
      </c>
      <c r="B76" s="55"/>
      <c r="C76" s="205">
        <v>4</v>
      </c>
      <c r="D76" s="205">
        <v>14</v>
      </c>
      <c r="E76" s="205">
        <v>13</v>
      </c>
      <c r="F76" s="205">
        <v>2943</v>
      </c>
      <c r="G76" s="205">
        <v>1339</v>
      </c>
      <c r="H76" s="205">
        <v>31</v>
      </c>
      <c r="I76" s="205">
        <v>2</v>
      </c>
      <c r="J76" s="41">
        <f t="shared" si="24"/>
        <v>4346</v>
      </c>
      <c r="K76" s="56"/>
      <c r="L76" s="205">
        <v>20</v>
      </c>
      <c r="M76" s="205">
        <v>1</v>
      </c>
      <c r="N76" s="205">
        <v>8</v>
      </c>
      <c r="O76" s="205">
        <v>2936</v>
      </c>
      <c r="P76" s="205">
        <v>385</v>
      </c>
      <c r="Q76" s="205">
        <v>4</v>
      </c>
      <c r="R76" s="205">
        <v>14</v>
      </c>
      <c r="S76" s="41">
        <f t="shared" si="25"/>
        <v>3368</v>
      </c>
      <c r="T76" s="70"/>
      <c r="U76" s="199">
        <f t="shared" si="21"/>
      </c>
      <c r="W76" s="28"/>
      <c r="X76" s="28"/>
      <c r="Y76" s="20"/>
      <c r="Z76" s="20"/>
      <c r="AA76" s="20"/>
    </row>
    <row r="77" spans="1:27" s="22" customFormat="1" ht="12.75">
      <c r="A77" s="57">
        <v>41091</v>
      </c>
      <c r="B77" s="55"/>
      <c r="C77" s="205">
        <v>99</v>
      </c>
      <c r="D77" s="205">
        <v>0</v>
      </c>
      <c r="E77" s="205">
        <v>4</v>
      </c>
      <c r="F77" s="205">
        <v>3023</v>
      </c>
      <c r="G77" s="205">
        <v>888</v>
      </c>
      <c r="H77" s="205">
        <v>1</v>
      </c>
      <c r="I77" s="205">
        <v>0</v>
      </c>
      <c r="J77" s="41">
        <f t="shared" si="24"/>
        <v>4015</v>
      </c>
      <c r="K77" s="56"/>
      <c r="L77" s="205">
        <v>13</v>
      </c>
      <c r="M77" s="205">
        <v>0</v>
      </c>
      <c r="N77" s="205">
        <v>19</v>
      </c>
      <c r="O77" s="205">
        <v>3306</v>
      </c>
      <c r="P77" s="205">
        <v>1593</v>
      </c>
      <c r="Q77" s="205">
        <v>7</v>
      </c>
      <c r="R77" s="205">
        <v>0</v>
      </c>
      <c r="S77" s="41">
        <f t="shared" si="25"/>
        <v>4938</v>
      </c>
      <c r="T77" s="70"/>
      <c r="U77" s="199">
        <f t="shared" si="21"/>
      </c>
      <c r="W77" s="28"/>
      <c r="X77" s="28"/>
      <c r="Y77" s="20"/>
      <c r="Z77" s="20"/>
      <c r="AA77" s="20"/>
    </row>
    <row r="78" spans="1:27" s="22" customFormat="1" ht="12.75">
      <c r="A78" s="57">
        <v>41122</v>
      </c>
      <c r="B78" s="55"/>
      <c r="C78" s="205">
        <v>0</v>
      </c>
      <c r="D78" s="205">
        <v>1</v>
      </c>
      <c r="E78" s="205">
        <v>33</v>
      </c>
      <c r="F78" s="205">
        <v>3456</v>
      </c>
      <c r="G78" s="205">
        <v>723</v>
      </c>
      <c r="H78" s="205">
        <v>26</v>
      </c>
      <c r="I78" s="205">
        <v>2</v>
      </c>
      <c r="J78" s="41">
        <f t="shared" si="24"/>
        <v>4241</v>
      </c>
      <c r="K78" s="56"/>
      <c r="L78" s="205">
        <v>2</v>
      </c>
      <c r="M78" s="205">
        <v>0</v>
      </c>
      <c r="N78" s="205">
        <v>13</v>
      </c>
      <c r="O78" s="205">
        <v>3313</v>
      </c>
      <c r="P78" s="205">
        <v>657</v>
      </c>
      <c r="Q78" s="205">
        <v>3</v>
      </c>
      <c r="R78" s="205">
        <v>1</v>
      </c>
      <c r="S78" s="41">
        <f t="shared" si="25"/>
        <v>3989</v>
      </c>
      <c r="T78" s="70"/>
      <c r="U78" s="199">
        <f t="shared" si="21"/>
      </c>
      <c r="W78" s="28"/>
      <c r="X78" s="28"/>
      <c r="Y78" s="20"/>
      <c r="Z78" s="20"/>
      <c r="AA78" s="20"/>
    </row>
    <row r="79" spans="1:27" s="22" customFormat="1" ht="12.75">
      <c r="A79" s="57">
        <v>41153</v>
      </c>
      <c r="B79" s="55"/>
      <c r="C79" s="205">
        <v>0</v>
      </c>
      <c r="D79" s="205">
        <v>1</v>
      </c>
      <c r="E79" s="205">
        <v>0</v>
      </c>
      <c r="F79" s="205">
        <v>3295</v>
      </c>
      <c r="G79" s="205">
        <v>1220</v>
      </c>
      <c r="H79" s="205">
        <v>25</v>
      </c>
      <c r="I79" s="205">
        <v>0</v>
      </c>
      <c r="J79" s="41">
        <f t="shared" si="24"/>
        <v>4541</v>
      </c>
      <c r="K79" s="56"/>
      <c r="L79" s="205">
        <v>0</v>
      </c>
      <c r="M79" s="205">
        <v>4</v>
      </c>
      <c r="N79" s="205">
        <v>24</v>
      </c>
      <c r="O79" s="205">
        <v>2682</v>
      </c>
      <c r="P79" s="205">
        <v>816</v>
      </c>
      <c r="Q79" s="205">
        <v>61</v>
      </c>
      <c r="R79" s="205">
        <v>6</v>
      </c>
      <c r="S79" s="41">
        <f t="shared" si="25"/>
        <v>3593</v>
      </c>
      <c r="T79" s="70"/>
      <c r="U79" s="199">
        <f t="shared" si="21"/>
      </c>
      <c r="W79" s="28"/>
      <c r="X79" s="28"/>
      <c r="Y79" s="20"/>
      <c r="Z79" s="20"/>
      <c r="AA79" s="20"/>
    </row>
    <row r="80" spans="1:27" s="22" customFormat="1" ht="12.75" hidden="1">
      <c r="A80" s="57">
        <v>41183</v>
      </c>
      <c r="B80" s="55"/>
      <c r="C80" s="205"/>
      <c r="D80" s="205"/>
      <c r="E80" s="205"/>
      <c r="F80" s="205"/>
      <c r="G80" s="205"/>
      <c r="H80" s="205"/>
      <c r="I80" s="205"/>
      <c r="J80" s="41">
        <f t="shared" si="24"/>
        <v>0</v>
      </c>
      <c r="K80" s="56"/>
      <c r="L80" s="205"/>
      <c r="M80" s="205"/>
      <c r="N80" s="205"/>
      <c r="O80" s="205"/>
      <c r="P80" s="205"/>
      <c r="Q80" s="205"/>
      <c r="R80" s="205"/>
      <c r="S80" s="41">
        <f t="shared" si="25"/>
        <v>0</v>
      </c>
      <c r="T80" s="70"/>
      <c r="U80" s="199" t="str">
        <f t="shared" si="21"/>
        <v>Hide</v>
      </c>
      <c r="W80" s="28"/>
      <c r="X80" s="28"/>
      <c r="Y80" s="20"/>
      <c r="Z80" s="20"/>
      <c r="AA80" s="20"/>
    </row>
    <row r="81" spans="1:27" s="22" customFormat="1" ht="12.75" hidden="1">
      <c r="A81" s="57">
        <v>41214</v>
      </c>
      <c r="B81" s="55"/>
      <c r="C81" s="205"/>
      <c r="D81" s="205"/>
      <c r="E81" s="205"/>
      <c r="F81" s="205"/>
      <c r="G81" s="205"/>
      <c r="H81" s="205"/>
      <c r="I81" s="205"/>
      <c r="J81" s="41">
        <f t="shared" si="24"/>
        <v>0</v>
      </c>
      <c r="K81" s="56"/>
      <c r="L81" s="205"/>
      <c r="M81" s="205"/>
      <c r="N81" s="205"/>
      <c r="O81" s="205"/>
      <c r="P81" s="205"/>
      <c r="Q81" s="205"/>
      <c r="R81" s="205"/>
      <c r="S81" s="41">
        <f t="shared" si="25"/>
        <v>0</v>
      </c>
      <c r="T81" s="70"/>
      <c r="U81" s="199" t="str">
        <f t="shared" si="21"/>
        <v>Hide</v>
      </c>
      <c r="W81" s="28"/>
      <c r="X81" s="28"/>
      <c r="Y81" s="20"/>
      <c r="Z81" s="20"/>
      <c r="AA81" s="20"/>
    </row>
    <row r="82" spans="1:27" s="22" customFormat="1" ht="12.75" hidden="1">
      <c r="A82" s="57">
        <v>41244</v>
      </c>
      <c r="B82" s="55"/>
      <c r="C82" s="205"/>
      <c r="D82" s="205"/>
      <c r="E82" s="205"/>
      <c r="F82" s="205"/>
      <c r="G82" s="205"/>
      <c r="H82" s="205"/>
      <c r="I82" s="205"/>
      <c r="J82" s="41">
        <f t="shared" si="24"/>
        <v>0</v>
      </c>
      <c r="K82" s="56"/>
      <c r="L82" s="205"/>
      <c r="M82" s="205"/>
      <c r="N82" s="205"/>
      <c r="O82" s="205"/>
      <c r="P82" s="205"/>
      <c r="Q82" s="205"/>
      <c r="R82" s="205"/>
      <c r="S82" s="41">
        <f t="shared" si="25"/>
        <v>0</v>
      </c>
      <c r="T82" s="70"/>
      <c r="U82" s="199" t="str">
        <f t="shared" si="21"/>
        <v>Hide</v>
      </c>
      <c r="W82" s="28"/>
      <c r="X82" s="28"/>
      <c r="Y82" s="20"/>
      <c r="Z82" s="20"/>
      <c r="AA82" s="20"/>
    </row>
    <row r="83" spans="1:27" s="22" customFormat="1" ht="12.75" hidden="1">
      <c r="A83" s="57">
        <v>41275</v>
      </c>
      <c r="B83" s="55"/>
      <c r="C83" s="206"/>
      <c r="D83" s="206"/>
      <c r="E83" s="206"/>
      <c r="F83" s="206"/>
      <c r="G83" s="206"/>
      <c r="H83" s="206"/>
      <c r="I83" s="206"/>
      <c r="J83" s="41">
        <f>SUM(C83:I83)</f>
        <v>0</v>
      </c>
      <c r="K83" s="56"/>
      <c r="L83" s="206"/>
      <c r="M83" s="206"/>
      <c r="N83" s="206"/>
      <c r="O83" s="206"/>
      <c r="P83" s="206"/>
      <c r="Q83" s="206"/>
      <c r="R83" s="206"/>
      <c r="S83" s="41">
        <f>SUM(L83:R83)</f>
        <v>0</v>
      </c>
      <c r="T83" s="70"/>
      <c r="U83" s="199" t="str">
        <f t="shared" si="21"/>
        <v>Hide</v>
      </c>
      <c r="W83" s="28"/>
      <c r="X83" s="28"/>
      <c r="Y83" s="20"/>
      <c r="Z83" s="20"/>
      <c r="AA83" s="20"/>
    </row>
    <row r="84" spans="1:27" s="22" customFormat="1" ht="12.75" hidden="1">
      <c r="A84" s="57">
        <v>41306</v>
      </c>
      <c r="B84" s="55"/>
      <c r="C84" s="206"/>
      <c r="D84" s="206"/>
      <c r="E84" s="206"/>
      <c r="F84" s="206"/>
      <c r="G84" s="206"/>
      <c r="H84" s="206"/>
      <c r="I84" s="206"/>
      <c r="J84" s="41">
        <f>SUM(C84:I84)</f>
        <v>0</v>
      </c>
      <c r="K84" s="56"/>
      <c r="L84" s="206"/>
      <c r="M84" s="206"/>
      <c r="N84" s="206"/>
      <c r="O84" s="206"/>
      <c r="P84" s="206"/>
      <c r="Q84" s="206"/>
      <c r="R84" s="206"/>
      <c r="S84" s="41">
        <f>SUM(L84:R84)</f>
        <v>0</v>
      </c>
      <c r="T84" s="70"/>
      <c r="U84" s="199" t="str">
        <f t="shared" si="21"/>
        <v>Hide</v>
      </c>
      <c r="W84" s="28"/>
      <c r="X84" s="28"/>
      <c r="Y84" s="20"/>
      <c r="Z84" s="20"/>
      <c r="AA84" s="20"/>
    </row>
    <row r="85" spans="1:27" s="22" customFormat="1" ht="12.75" hidden="1">
      <c r="A85" s="207">
        <v>41334</v>
      </c>
      <c r="B85" s="59"/>
      <c r="C85" s="208"/>
      <c r="D85" s="208"/>
      <c r="E85" s="208"/>
      <c r="F85" s="208"/>
      <c r="G85" s="208"/>
      <c r="H85" s="208"/>
      <c r="I85" s="208"/>
      <c r="J85" s="47">
        <f>SUM(C85:I85)</f>
        <v>0</v>
      </c>
      <c r="K85" s="209"/>
      <c r="L85" s="208"/>
      <c r="M85" s="208"/>
      <c r="N85" s="208"/>
      <c r="O85" s="208"/>
      <c r="P85" s="208"/>
      <c r="Q85" s="208"/>
      <c r="R85" s="208"/>
      <c r="S85" s="47">
        <f>SUM(L85:R85)</f>
        <v>0</v>
      </c>
      <c r="T85" s="32"/>
      <c r="U85" s="199" t="str">
        <f t="shared" si="21"/>
        <v>Hide</v>
      </c>
      <c r="V85" s="24"/>
      <c r="W85" s="16"/>
      <c r="X85" s="16"/>
      <c r="Y85" s="1"/>
      <c r="Z85" s="1"/>
      <c r="AA85" s="1"/>
    </row>
    <row r="86" spans="1:27" s="22" customFormat="1" ht="12.75" hidden="1">
      <c r="A86" s="55"/>
      <c r="B86" s="55"/>
      <c r="C86" s="55"/>
      <c r="D86" s="66"/>
      <c r="E86" s="66"/>
      <c r="F86" s="66"/>
      <c r="G86" s="66"/>
      <c r="H86" s="66"/>
      <c r="I86" s="67"/>
      <c r="J86" s="67"/>
      <c r="K86" s="66"/>
      <c r="L86" s="66"/>
      <c r="M86" s="66"/>
      <c r="N86" s="66"/>
      <c r="O86" s="67"/>
      <c r="P86" s="66"/>
      <c r="Q86" s="66"/>
      <c r="R86" s="66"/>
      <c r="S86" s="67"/>
      <c r="T86" s="32"/>
      <c r="U86" s="199"/>
      <c r="V86" s="24"/>
      <c r="W86" s="16"/>
      <c r="X86" s="16"/>
      <c r="Y86" s="1"/>
      <c r="Z86" s="1"/>
      <c r="AA86" s="1"/>
    </row>
    <row r="87" spans="1:25" s="4" customFormat="1" ht="12.75" hidden="1">
      <c r="A87" s="61" t="s">
        <v>590</v>
      </c>
      <c r="B87" s="62"/>
      <c r="C87" s="49">
        <f>SUM(C89:C100)</f>
        <v>0</v>
      </c>
      <c r="D87" s="49">
        <f aca="true" t="shared" si="26" ref="D87:I87">SUM(D89:D100)</f>
        <v>0</v>
      </c>
      <c r="E87" s="49">
        <f t="shared" si="26"/>
        <v>0</v>
      </c>
      <c r="F87" s="49">
        <f t="shared" si="26"/>
        <v>0</v>
      </c>
      <c r="G87" s="49">
        <f t="shared" si="26"/>
        <v>0</v>
      </c>
      <c r="H87" s="49">
        <f t="shared" si="26"/>
        <v>0</v>
      </c>
      <c r="I87" s="49">
        <f t="shared" si="26"/>
        <v>0</v>
      </c>
      <c r="J87" s="49">
        <f>SUM(J89:J100)</f>
        <v>0</v>
      </c>
      <c r="K87" s="49"/>
      <c r="L87" s="49">
        <f>SUM(L89:L100)</f>
        <v>0</v>
      </c>
      <c r="M87" s="49">
        <f aca="true" t="shared" si="27" ref="M87:R87">SUM(M89:M100)</f>
        <v>0</v>
      </c>
      <c r="N87" s="49">
        <f t="shared" si="27"/>
        <v>0</v>
      </c>
      <c r="O87" s="49">
        <f t="shared" si="27"/>
        <v>0</v>
      </c>
      <c r="P87" s="49">
        <f t="shared" si="27"/>
        <v>0</v>
      </c>
      <c r="Q87" s="49">
        <f t="shared" si="27"/>
        <v>0</v>
      </c>
      <c r="R87" s="49">
        <f t="shared" si="27"/>
        <v>0</v>
      </c>
      <c r="S87" s="49">
        <f>SUM(S89:S100)</f>
        <v>0</v>
      </c>
      <c r="T87" s="34"/>
      <c r="U87" s="199">
        <f t="shared" si="21"/>
      </c>
      <c r="W87" s="18"/>
      <c r="X87" s="18"/>
      <c r="Y87" s="26"/>
    </row>
    <row r="88" spans="1:25" s="4" customFormat="1" ht="25.5" hidden="1">
      <c r="A88" s="42" t="s">
        <v>18</v>
      </c>
      <c r="B88" s="62"/>
      <c r="C88" s="43" t="e">
        <f>(C87/J87)*100</f>
        <v>#DIV/0!</v>
      </c>
      <c r="D88" s="43" t="e">
        <f>(D87/J87)*100</f>
        <v>#DIV/0!</v>
      </c>
      <c r="E88" s="43" t="e">
        <f>(E87/J87)*100</f>
        <v>#DIV/0!</v>
      </c>
      <c r="F88" s="43" t="e">
        <f>(F87/J87)*100</f>
        <v>#DIV/0!</v>
      </c>
      <c r="G88" s="43" t="e">
        <f>(G87/J87)*100</f>
        <v>#DIV/0!</v>
      </c>
      <c r="H88" s="43" t="e">
        <f>(H87/J87)*100</f>
        <v>#DIV/0!</v>
      </c>
      <c r="I88" s="43" t="e">
        <f>(I87/J87)*100</f>
        <v>#DIV/0!</v>
      </c>
      <c r="J88" s="50" t="e">
        <f aca="true" t="shared" si="28" ref="J88:J97">SUM(C88:I88)</f>
        <v>#DIV/0!</v>
      </c>
      <c r="K88" s="50"/>
      <c r="L88" s="43" t="e">
        <f>(L87/S87)*100</f>
        <v>#DIV/0!</v>
      </c>
      <c r="M88" s="43" t="e">
        <f>(M87/S87)*100</f>
        <v>#DIV/0!</v>
      </c>
      <c r="N88" s="43" t="e">
        <f>(N87/S87)*100</f>
        <v>#DIV/0!</v>
      </c>
      <c r="O88" s="43" t="e">
        <f>(O87/S87)*100</f>
        <v>#DIV/0!</v>
      </c>
      <c r="P88" s="43" t="e">
        <f>(P87/S87)*100</f>
        <v>#DIV/0!</v>
      </c>
      <c r="Q88" s="43" t="e">
        <f>(Q87/S87)*100</f>
        <v>#DIV/0!</v>
      </c>
      <c r="R88" s="43" t="e">
        <f>(R87/S87)*100</f>
        <v>#DIV/0!</v>
      </c>
      <c r="S88" s="50" t="e">
        <f aca="true" t="shared" si="29" ref="S88:S97">SUM(L88:R88)</f>
        <v>#DIV/0!</v>
      </c>
      <c r="T88" s="34"/>
      <c r="U88" s="199"/>
      <c r="W88" s="18"/>
      <c r="X88" s="18"/>
      <c r="Y88" s="26"/>
    </row>
    <row r="89" spans="1:27" s="22" customFormat="1" ht="12.75" hidden="1">
      <c r="A89" s="57">
        <v>41365</v>
      </c>
      <c r="B89" s="55"/>
      <c r="C89" s="205"/>
      <c r="D89" s="205"/>
      <c r="E89" s="205"/>
      <c r="F89" s="205"/>
      <c r="G89" s="205"/>
      <c r="H89" s="205"/>
      <c r="I89" s="205"/>
      <c r="J89" s="41">
        <f t="shared" si="28"/>
        <v>0</v>
      </c>
      <c r="K89" s="56"/>
      <c r="L89" s="205"/>
      <c r="M89" s="205"/>
      <c r="N89" s="205"/>
      <c r="O89" s="205"/>
      <c r="P89" s="205"/>
      <c r="Q89" s="205"/>
      <c r="R89" s="205"/>
      <c r="S89" s="41">
        <f t="shared" si="29"/>
        <v>0</v>
      </c>
      <c r="T89" s="32"/>
      <c r="U89" s="199" t="str">
        <f t="shared" si="21"/>
        <v>Hide</v>
      </c>
      <c r="W89" s="16"/>
      <c r="X89" s="16"/>
      <c r="Y89" s="25"/>
      <c r="Z89" s="1"/>
      <c r="AA89" s="1"/>
    </row>
    <row r="90" spans="1:27" s="22" customFormat="1" ht="12.75" hidden="1">
      <c r="A90" s="57">
        <v>41395</v>
      </c>
      <c r="B90" s="55"/>
      <c r="C90" s="205"/>
      <c r="D90" s="205"/>
      <c r="E90" s="205"/>
      <c r="F90" s="205"/>
      <c r="G90" s="205"/>
      <c r="H90" s="205"/>
      <c r="I90" s="205"/>
      <c r="J90" s="41">
        <f t="shared" si="28"/>
        <v>0</v>
      </c>
      <c r="K90" s="56"/>
      <c r="L90" s="205"/>
      <c r="M90" s="205"/>
      <c r="N90" s="205"/>
      <c r="O90" s="205"/>
      <c r="P90" s="205"/>
      <c r="Q90" s="205"/>
      <c r="R90" s="205"/>
      <c r="S90" s="41">
        <f t="shared" si="29"/>
        <v>0</v>
      </c>
      <c r="T90" s="33"/>
      <c r="U90" s="199" t="str">
        <f t="shared" si="21"/>
        <v>Hide</v>
      </c>
      <c r="W90" s="17"/>
      <c r="X90" s="17"/>
      <c r="Y90" s="27"/>
      <c r="Z90" s="2"/>
      <c r="AA90" s="2"/>
    </row>
    <row r="91" spans="1:27" s="22" customFormat="1" ht="12.75" hidden="1">
      <c r="A91" s="57">
        <v>41426</v>
      </c>
      <c r="B91" s="55"/>
      <c r="C91" s="205"/>
      <c r="D91" s="205"/>
      <c r="E91" s="205"/>
      <c r="F91" s="205"/>
      <c r="G91" s="205"/>
      <c r="H91" s="205"/>
      <c r="I91" s="205"/>
      <c r="J91" s="41">
        <f t="shared" si="28"/>
        <v>0</v>
      </c>
      <c r="K91" s="56"/>
      <c r="L91" s="205"/>
      <c r="M91" s="205"/>
      <c r="N91" s="205"/>
      <c r="O91" s="205"/>
      <c r="P91" s="205"/>
      <c r="Q91" s="205"/>
      <c r="R91" s="205"/>
      <c r="S91" s="41">
        <f t="shared" si="29"/>
        <v>0</v>
      </c>
      <c r="T91" s="70"/>
      <c r="U91" s="199" t="str">
        <f t="shared" si="21"/>
        <v>Hide</v>
      </c>
      <c r="W91" s="28"/>
      <c r="X91" s="28"/>
      <c r="Y91" s="20"/>
      <c r="Z91" s="20"/>
      <c r="AA91" s="20"/>
    </row>
    <row r="92" spans="1:27" s="22" customFormat="1" ht="12.75" hidden="1">
      <c r="A92" s="57">
        <v>41456</v>
      </c>
      <c r="B92" s="55"/>
      <c r="C92" s="205"/>
      <c r="D92" s="205"/>
      <c r="E92" s="205"/>
      <c r="F92" s="205"/>
      <c r="G92" s="205"/>
      <c r="H92" s="205"/>
      <c r="I92" s="205"/>
      <c r="J92" s="41">
        <f t="shared" si="28"/>
        <v>0</v>
      </c>
      <c r="K92" s="56"/>
      <c r="L92" s="205"/>
      <c r="M92" s="205"/>
      <c r="N92" s="205"/>
      <c r="O92" s="205"/>
      <c r="P92" s="205"/>
      <c r="Q92" s="205"/>
      <c r="R92" s="205"/>
      <c r="S92" s="41">
        <f t="shared" si="29"/>
        <v>0</v>
      </c>
      <c r="T92" s="70"/>
      <c r="U92" s="199" t="str">
        <f t="shared" si="21"/>
        <v>Hide</v>
      </c>
      <c r="W92" s="28"/>
      <c r="X92" s="28"/>
      <c r="Y92" s="20"/>
      <c r="Z92" s="20"/>
      <c r="AA92" s="20"/>
    </row>
    <row r="93" spans="1:27" s="22" customFormat="1" ht="12.75" hidden="1">
      <c r="A93" s="57">
        <v>41487</v>
      </c>
      <c r="B93" s="55"/>
      <c r="C93" s="205"/>
      <c r="D93" s="205"/>
      <c r="E93" s="205"/>
      <c r="F93" s="205"/>
      <c r="G93" s="205"/>
      <c r="H93" s="205"/>
      <c r="I93" s="205"/>
      <c r="J93" s="41">
        <f t="shared" si="28"/>
        <v>0</v>
      </c>
      <c r="K93" s="56"/>
      <c r="L93" s="205"/>
      <c r="M93" s="205"/>
      <c r="N93" s="205"/>
      <c r="O93" s="205"/>
      <c r="P93" s="205"/>
      <c r="Q93" s="205"/>
      <c r="R93" s="205"/>
      <c r="S93" s="41">
        <f t="shared" si="29"/>
        <v>0</v>
      </c>
      <c r="T93" s="70"/>
      <c r="U93" s="199" t="str">
        <f t="shared" si="21"/>
        <v>Hide</v>
      </c>
      <c r="W93" s="28"/>
      <c r="X93" s="28"/>
      <c r="Y93" s="20"/>
      <c r="Z93" s="20"/>
      <c r="AA93" s="20"/>
    </row>
    <row r="94" spans="1:27" s="22" customFormat="1" ht="12.75" hidden="1">
      <c r="A94" s="57">
        <v>41518</v>
      </c>
      <c r="B94" s="55"/>
      <c r="C94" s="205"/>
      <c r="D94" s="205"/>
      <c r="E94" s="205"/>
      <c r="F94" s="205"/>
      <c r="G94" s="205"/>
      <c r="H94" s="205"/>
      <c r="I94" s="205"/>
      <c r="J94" s="41">
        <f t="shared" si="28"/>
        <v>0</v>
      </c>
      <c r="K94" s="56"/>
      <c r="L94" s="205"/>
      <c r="M94" s="205"/>
      <c r="N94" s="205"/>
      <c r="O94" s="205"/>
      <c r="P94" s="205"/>
      <c r="Q94" s="205"/>
      <c r="R94" s="205"/>
      <c r="S94" s="41">
        <f t="shared" si="29"/>
        <v>0</v>
      </c>
      <c r="T94" s="70"/>
      <c r="U94" s="199" t="str">
        <f t="shared" si="21"/>
        <v>Hide</v>
      </c>
      <c r="W94" s="28"/>
      <c r="X94" s="28"/>
      <c r="Y94" s="20"/>
      <c r="Z94" s="20"/>
      <c r="AA94" s="20"/>
    </row>
    <row r="95" spans="1:27" s="22" customFormat="1" ht="12.75" hidden="1">
      <c r="A95" s="57">
        <v>41548</v>
      </c>
      <c r="B95" s="55"/>
      <c r="C95" s="205"/>
      <c r="D95" s="205"/>
      <c r="E95" s="205"/>
      <c r="F95" s="205"/>
      <c r="G95" s="205"/>
      <c r="H95" s="205"/>
      <c r="I95" s="205"/>
      <c r="J95" s="41">
        <f t="shared" si="28"/>
        <v>0</v>
      </c>
      <c r="K95" s="56"/>
      <c r="L95" s="205"/>
      <c r="M95" s="205"/>
      <c r="N95" s="205"/>
      <c r="O95" s="205"/>
      <c r="P95" s="205"/>
      <c r="Q95" s="205"/>
      <c r="R95" s="205"/>
      <c r="S95" s="41">
        <f t="shared" si="29"/>
        <v>0</v>
      </c>
      <c r="T95" s="70"/>
      <c r="U95" s="199" t="str">
        <f t="shared" si="21"/>
        <v>Hide</v>
      </c>
      <c r="W95" s="28"/>
      <c r="X95" s="28"/>
      <c r="Y95" s="20"/>
      <c r="Z95" s="20"/>
      <c r="AA95" s="20"/>
    </row>
    <row r="96" spans="1:27" s="22" customFormat="1" ht="12.75" hidden="1">
      <c r="A96" s="57">
        <v>41579</v>
      </c>
      <c r="B96" s="55"/>
      <c r="C96" s="205"/>
      <c r="D96" s="205"/>
      <c r="E96" s="205"/>
      <c r="F96" s="205"/>
      <c r="G96" s="205"/>
      <c r="H96" s="205"/>
      <c r="I96" s="205"/>
      <c r="J96" s="41">
        <f t="shared" si="28"/>
        <v>0</v>
      </c>
      <c r="K96" s="56"/>
      <c r="L96" s="205"/>
      <c r="M96" s="205"/>
      <c r="N96" s="205"/>
      <c r="O96" s="205"/>
      <c r="P96" s="205"/>
      <c r="Q96" s="205"/>
      <c r="R96" s="205"/>
      <c r="S96" s="41">
        <f t="shared" si="29"/>
        <v>0</v>
      </c>
      <c r="T96" s="70"/>
      <c r="U96" s="199" t="str">
        <f t="shared" si="21"/>
        <v>Hide</v>
      </c>
      <c r="W96" s="28"/>
      <c r="X96" s="28"/>
      <c r="Y96" s="20"/>
      <c r="Z96" s="20"/>
      <c r="AA96" s="20"/>
    </row>
    <row r="97" spans="1:27" s="22" customFormat="1" ht="12.75" hidden="1">
      <c r="A97" s="57">
        <v>41609</v>
      </c>
      <c r="B97" s="55"/>
      <c r="C97" s="205"/>
      <c r="D97" s="205"/>
      <c r="E97" s="205"/>
      <c r="F97" s="205"/>
      <c r="G97" s="205"/>
      <c r="H97" s="205"/>
      <c r="I97" s="205"/>
      <c r="J97" s="41">
        <f t="shared" si="28"/>
        <v>0</v>
      </c>
      <c r="K97" s="56"/>
      <c r="L97" s="205"/>
      <c r="M97" s="205"/>
      <c r="N97" s="205"/>
      <c r="O97" s="205"/>
      <c r="P97" s="205"/>
      <c r="Q97" s="205"/>
      <c r="R97" s="205"/>
      <c r="S97" s="41">
        <f t="shared" si="29"/>
        <v>0</v>
      </c>
      <c r="T97" s="70"/>
      <c r="U97" s="199" t="str">
        <f t="shared" si="21"/>
        <v>Hide</v>
      </c>
      <c r="W97" s="28"/>
      <c r="X97" s="28"/>
      <c r="Y97" s="20"/>
      <c r="Z97" s="20"/>
      <c r="AA97" s="20"/>
    </row>
    <row r="98" spans="1:27" s="22" customFormat="1" ht="12.75" hidden="1">
      <c r="A98" s="57">
        <v>41640</v>
      </c>
      <c r="B98" s="55"/>
      <c r="C98" s="206"/>
      <c r="D98" s="206"/>
      <c r="E98" s="206"/>
      <c r="F98" s="206"/>
      <c r="G98" s="206"/>
      <c r="H98" s="206"/>
      <c r="I98" s="206"/>
      <c r="J98" s="41">
        <f>SUM(C98:I98)</f>
        <v>0</v>
      </c>
      <c r="K98" s="56"/>
      <c r="L98" s="206"/>
      <c r="M98" s="206"/>
      <c r="N98" s="206"/>
      <c r="O98" s="206"/>
      <c r="P98" s="206"/>
      <c r="Q98" s="206"/>
      <c r="R98" s="206"/>
      <c r="S98" s="41">
        <f>SUM(L98:R98)</f>
        <v>0</v>
      </c>
      <c r="T98" s="70"/>
      <c r="U98" s="199" t="str">
        <f t="shared" si="21"/>
        <v>Hide</v>
      </c>
      <c r="W98" s="28"/>
      <c r="X98" s="28"/>
      <c r="Y98" s="20"/>
      <c r="Z98" s="20"/>
      <c r="AA98" s="20"/>
    </row>
    <row r="99" spans="1:27" s="22" customFormat="1" ht="12.75" hidden="1">
      <c r="A99" s="57">
        <v>41671</v>
      </c>
      <c r="B99" s="55"/>
      <c r="C99" s="206"/>
      <c r="D99" s="206"/>
      <c r="E99" s="206"/>
      <c r="F99" s="206"/>
      <c r="G99" s="206"/>
      <c r="H99" s="206"/>
      <c r="I99" s="206"/>
      <c r="J99" s="41">
        <f>SUM(C99:I99)</f>
        <v>0</v>
      </c>
      <c r="K99" s="56"/>
      <c r="L99" s="206"/>
      <c r="M99" s="206"/>
      <c r="N99" s="206"/>
      <c r="O99" s="206"/>
      <c r="P99" s="206"/>
      <c r="Q99" s="206"/>
      <c r="R99" s="206"/>
      <c r="S99" s="41">
        <f>SUM(L99:R99)</f>
        <v>0</v>
      </c>
      <c r="T99" s="70"/>
      <c r="U99" s="199" t="str">
        <f t="shared" si="21"/>
        <v>Hide</v>
      </c>
      <c r="W99" s="28"/>
      <c r="X99" s="28"/>
      <c r="Y99" s="20"/>
      <c r="Z99" s="20"/>
      <c r="AA99" s="20"/>
    </row>
    <row r="100" spans="1:27" s="22" customFormat="1" ht="12.75" hidden="1">
      <c r="A100" s="192">
        <v>41699</v>
      </c>
      <c r="B100" s="55"/>
      <c r="C100" s="206"/>
      <c r="D100" s="206"/>
      <c r="E100" s="206"/>
      <c r="F100" s="206"/>
      <c r="G100" s="206"/>
      <c r="H100" s="206"/>
      <c r="I100" s="206"/>
      <c r="J100" s="41">
        <f>SUM(C100:I100)</f>
        <v>0</v>
      </c>
      <c r="K100" s="66"/>
      <c r="L100" s="206"/>
      <c r="M100" s="206"/>
      <c r="N100" s="206"/>
      <c r="O100" s="206"/>
      <c r="P100" s="206"/>
      <c r="Q100" s="206"/>
      <c r="R100" s="206"/>
      <c r="S100" s="41">
        <f>SUM(L100:R100)</f>
        <v>0</v>
      </c>
      <c r="T100" s="32"/>
      <c r="U100" s="199" t="str">
        <f t="shared" si="21"/>
        <v>Hide</v>
      </c>
      <c r="V100" s="24"/>
      <c r="W100" s="16"/>
      <c r="X100" s="16"/>
      <c r="Y100" s="1"/>
      <c r="Z100" s="1"/>
      <c r="AA100" s="1"/>
    </row>
    <row r="101" spans="1:27" s="22" customFormat="1" ht="14.25" customHeight="1" hidden="1">
      <c r="A101" s="207"/>
      <c r="B101" s="59"/>
      <c r="C101" s="208"/>
      <c r="D101" s="208"/>
      <c r="E101" s="208"/>
      <c r="F101" s="208"/>
      <c r="G101" s="208"/>
      <c r="H101" s="208"/>
      <c r="I101" s="208"/>
      <c r="J101" s="47"/>
      <c r="K101" s="209"/>
      <c r="L101" s="208"/>
      <c r="M101" s="208"/>
      <c r="N101" s="208"/>
      <c r="O101" s="208"/>
      <c r="P101" s="208"/>
      <c r="Q101" s="208"/>
      <c r="R101" s="208"/>
      <c r="S101" s="47"/>
      <c r="T101" s="32"/>
      <c r="U101" s="199"/>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196"/>
      <c r="V102" s="24"/>
      <c r="W102" s="16"/>
      <c r="X102" s="16"/>
      <c r="Y102" s="1"/>
      <c r="Z102" s="1"/>
      <c r="AA102" s="1"/>
    </row>
    <row r="103" spans="1:27" s="22" customFormat="1" ht="12.75">
      <c r="A103" s="182" t="s">
        <v>30</v>
      </c>
      <c r="B103" s="182"/>
      <c r="C103" s="182"/>
      <c r="D103" s="181"/>
      <c r="E103" s="181"/>
      <c r="F103" s="181"/>
      <c r="G103" s="181"/>
      <c r="H103" s="181"/>
      <c r="I103" s="181"/>
      <c r="J103" s="181"/>
      <c r="K103" s="181"/>
      <c r="L103" s="181"/>
      <c r="M103" s="181"/>
      <c r="N103" s="181"/>
      <c r="O103" s="187"/>
      <c r="P103" s="187"/>
      <c r="Q103" s="188"/>
      <c r="R103" s="188"/>
      <c r="S103" s="188"/>
      <c r="T103" s="182"/>
      <c r="U103" s="196"/>
      <c r="V103" s="24"/>
      <c r="W103" s="16"/>
      <c r="X103" s="16"/>
      <c r="Y103" s="1"/>
      <c r="Z103" s="1"/>
      <c r="AA103" s="1"/>
    </row>
    <row r="104" spans="1:27" s="22" customFormat="1" ht="24.75" customHeight="1">
      <c r="A104" s="266" t="s">
        <v>33</v>
      </c>
      <c r="B104" s="267"/>
      <c r="C104" s="267"/>
      <c r="D104" s="267"/>
      <c r="E104" s="267"/>
      <c r="F104" s="267"/>
      <c r="G104" s="267"/>
      <c r="H104" s="267"/>
      <c r="I104" s="267"/>
      <c r="J104" s="267"/>
      <c r="K104" s="267"/>
      <c r="L104" s="267"/>
      <c r="M104" s="267"/>
      <c r="N104" s="267"/>
      <c r="O104" s="267"/>
      <c r="P104" s="267"/>
      <c r="Q104" s="267"/>
      <c r="R104" s="267"/>
      <c r="S104" s="267"/>
      <c r="T104" s="267"/>
      <c r="U104" s="196"/>
      <c r="V104" s="16"/>
      <c r="W104" s="16"/>
      <c r="X104" s="16"/>
      <c r="Y104" s="1"/>
      <c r="Z104" s="1"/>
      <c r="AA104" s="1"/>
    </row>
    <row r="105" spans="1:27" s="22" customFormat="1" ht="15" customHeight="1">
      <c r="A105" s="182" t="s">
        <v>34</v>
      </c>
      <c r="B105" s="182"/>
      <c r="C105" s="182"/>
      <c r="D105" s="181"/>
      <c r="E105" s="181"/>
      <c r="F105" s="181"/>
      <c r="G105" s="181"/>
      <c r="H105" s="181"/>
      <c r="I105" s="181"/>
      <c r="J105" s="181"/>
      <c r="K105" s="181"/>
      <c r="L105" s="181"/>
      <c r="M105" s="181"/>
      <c r="N105" s="181"/>
      <c r="O105" s="187"/>
      <c r="P105" s="187"/>
      <c r="Q105" s="188"/>
      <c r="R105" s="188"/>
      <c r="S105" s="188"/>
      <c r="T105" s="182"/>
      <c r="U105" s="196"/>
      <c r="V105" s="16"/>
      <c r="W105" s="16"/>
      <c r="X105" s="16"/>
      <c r="Y105" s="1"/>
      <c r="Z105" s="1"/>
      <c r="AA105" s="1"/>
    </row>
    <row r="106" spans="1:27" s="22" customFormat="1" ht="12.75">
      <c r="A106" s="182" t="s">
        <v>35</v>
      </c>
      <c r="B106" s="182"/>
      <c r="C106" s="182"/>
      <c r="D106" s="182"/>
      <c r="E106" s="182"/>
      <c r="F106" s="182"/>
      <c r="G106" s="182"/>
      <c r="H106" s="182"/>
      <c r="I106" s="182"/>
      <c r="J106" s="182"/>
      <c r="K106" s="182"/>
      <c r="L106" s="182"/>
      <c r="M106" s="182"/>
      <c r="N106" s="182"/>
      <c r="O106" s="182"/>
      <c r="P106" s="182"/>
      <c r="Q106" s="182"/>
      <c r="R106" s="182"/>
      <c r="S106" s="182"/>
      <c r="T106" s="182"/>
      <c r="U106" s="196"/>
      <c r="V106" s="16"/>
      <c r="W106" s="16"/>
      <c r="X106" s="16"/>
      <c r="Y106" s="1"/>
      <c r="Z106" s="1"/>
      <c r="AA106" s="1"/>
    </row>
    <row r="107" spans="1:27" s="22" customFormat="1" ht="26.25" customHeight="1">
      <c r="A107" s="263" t="s">
        <v>591</v>
      </c>
      <c r="B107" s="263"/>
      <c r="C107" s="263"/>
      <c r="D107" s="263"/>
      <c r="E107" s="263"/>
      <c r="F107" s="263"/>
      <c r="G107" s="263"/>
      <c r="H107" s="263"/>
      <c r="I107" s="263"/>
      <c r="J107" s="263"/>
      <c r="K107" s="263"/>
      <c r="L107" s="263"/>
      <c r="M107" s="263"/>
      <c r="N107" s="263"/>
      <c r="O107" s="263"/>
      <c r="P107" s="263"/>
      <c r="Q107" s="263"/>
      <c r="R107" s="263"/>
      <c r="S107" s="263"/>
      <c r="T107" s="263"/>
      <c r="U107" s="196"/>
      <c r="V107" s="16"/>
      <c r="W107" s="16"/>
      <c r="X107" s="16"/>
      <c r="Y107" s="1"/>
      <c r="Z107" s="1"/>
      <c r="AA107" s="1"/>
    </row>
    <row r="108" spans="1:27" s="22" customFormat="1" ht="12.75">
      <c r="A108" s="182"/>
      <c r="B108" s="182"/>
      <c r="C108" s="182"/>
      <c r="D108" s="182"/>
      <c r="E108" s="182"/>
      <c r="F108" s="182"/>
      <c r="G108" s="182"/>
      <c r="H108" s="182"/>
      <c r="I108" s="182"/>
      <c r="J108" s="182"/>
      <c r="K108" s="182"/>
      <c r="L108" s="182"/>
      <c r="M108" s="182"/>
      <c r="N108" s="182"/>
      <c r="O108" s="182"/>
      <c r="P108" s="182"/>
      <c r="Q108" s="182"/>
      <c r="R108" s="182"/>
      <c r="S108" s="182"/>
      <c r="T108" s="182"/>
      <c r="U108" s="196"/>
      <c r="V108" s="16"/>
      <c r="W108" s="16"/>
      <c r="X108" s="16"/>
      <c r="Y108" s="1"/>
      <c r="Z108" s="1"/>
      <c r="AA108" s="1"/>
    </row>
    <row r="109" spans="1:27" s="22" customFormat="1" ht="12.75">
      <c r="A109" s="144" t="s">
        <v>582</v>
      </c>
      <c r="B109" s="181"/>
      <c r="C109" s="181"/>
      <c r="D109" s="182"/>
      <c r="E109" s="181"/>
      <c r="F109" s="181"/>
      <c r="G109" s="181"/>
      <c r="H109" s="181"/>
      <c r="I109" s="181"/>
      <c r="J109" s="181"/>
      <c r="K109" s="181"/>
      <c r="L109" s="181"/>
      <c r="M109" s="184"/>
      <c r="N109" s="181"/>
      <c r="O109" s="186"/>
      <c r="P109" s="184"/>
      <c r="Q109" s="184"/>
      <c r="R109" s="184"/>
      <c r="S109" s="184" t="s">
        <v>31</v>
      </c>
      <c r="T109" s="181"/>
      <c r="U109" s="195"/>
      <c r="V109" s="19"/>
      <c r="W109" s="19"/>
      <c r="X109" s="19"/>
      <c r="Y109" s="19"/>
      <c r="Z109" s="19"/>
      <c r="AA109" s="19"/>
    </row>
    <row r="110" spans="1:27" s="22" customFormat="1" ht="12.75">
      <c r="A110" s="144" t="s">
        <v>583</v>
      </c>
      <c r="B110" s="183"/>
      <c r="C110" s="183"/>
      <c r="D110" s="181"/>
      <c r="E110" s="181"/>
      <c r="F110" s="181"/>
      <c r="G110" s="181"/>
      <c r="H110" s="181"/>
      <c r="I110" s="181"/>
      <c r="J110" s="184"/>
      <c r="K110" s="184"/>
      <c r="L110" s="184"/>
      <c r="M110" s="184"/>
      <c r="N110" s="184"/>
      <c r="O110" s="181"/>
      <c r="P110" s="184"/>
      <c r="Q110" s="184"/>
      <c r="R110" s="184"/>
      <c r="S110" s="146" t="s">
        <v>45</v>
      </c>
      <c r="T110" s="181"/>
      <c r="U110" s="195"/>
      <c r="V110" s="19"/>
      <c r="W110" s="19"/>
      <c r="X110" s="19"/>
      <c r="Y110" s="19"/>
      <c r="Z110" s="19"/>
      <c r="AA110" s="19"/>
    </row>
    <row r="111" spans="1:27" s="22" customFormat="1" ht="12.75">
      <c r="A111" s="144"/>
      <c r="B111" s="185"/>
      <c r="C111" s="185"/>
      <c r="D111" s="181"/>
      <c r="E111" s="181"/>
      <c r="F111" s="181"/>
      <c r="G111" s="181"/>
      <c r="H111" s="181"/>
      <c r="I111" s="181"/>
      <c r="J111" s="181"/>
      <c r="K111" s="181"/>
      <c r="L111" s="181"/>
      <c r="M111" s="181"/>
      <c r="N111" s="181"/>
      <c r="O111" s="187"/>
      <c r="P111" s="187"/>
      <c r="Q111" s="188"/>
      <c r="R111" s="145"/>
      <c r="S111" s="187" t="s">
        <v>46</v>
      </c>
      <c r="T111" s="181"/>
      <c r="U111" s="195"/>
      <c r="V111" s="19"/>
      <c r="W111" s="19"/>
      <c r="X111" s="19"/>
      <c r="Y111" s="19"/>
      <c r="Z111" s="19"/>
      <c r="AA111" s="19"/>
    </row>
    <row r="112" spans="1:27" s="22" customFormat="1" ht="12.75">
      <c r="A112" s="181"/>
      <c r="B112" s="181"/>
      <c r="C112" s="181"/>
      <c r="D112" s="181"/>
      <c r="E112" s="181"/>
      <c r="F112" s="181"/>
      <c r="G112" s="181"/>
      <c r="H112" s="181"/>
      <c r="I112" s="186"/>
      <c r="J112" s="181"/>
      <c r="K112" s="181"/>
      <c r="L112" s="181"/>
      <c r="M112" s="181"/>
      <c r="N112" s="181"/>
      <c r="O112" s="187"/>
      <c r="P112" s="187"/>
      <c r="Q112" s="188"/>
      <c r="R112" s="145"/>
      <c r="S112" s="187"/>
      <c r="T112" s="181"/>
      <c r="U112" s="195"/>
      <c r="V112" s="19"/>
      <c r="W112" s="19"/>
      <c r="X112" s="19"/>
      <c r="Y112" s="19"/>
      <c r="Z112" s="19"/>
      <c r="AA112" s="19"/>
    </row>
    <row r="113" spans="1:27" s="22" customFormat="1" ht="12.75">
      <c r="A113" s="181"/>
      <c r="B113" s="181"/>
      <c r="C113" s="181"/>
      <c r="D113" s="181"/>
      <c r="E113" s="181"/>
      <c r="F113" s="181"/>
      <c r="G113" s="181"/>
      <c r="H113" s="181"/>
      <c r="I113" s="186"/>
      <c r="J113" s="182"/>
      <c r="K113" s="182"/>
      <c r="L113" s="182"/>
      <c r="M113" s="182"/>
      <c r="N113" s="182"/>
      <c r="O113" s="182"/>
      <c r="P113" s="182"/>
      <c r="Q113" s="182"/>
      <c r="R113" s="182"/>
      <c r="S113" s="182"/>
      <c r="T113" s="181"/>
      <c r="U113" s="195"/>
      <c r="V113" s="19"/>
      <c r="W113" s="19"/>
      <c r="X113" s="19"/>
      <c r="Y113" s="19"/>
      <c r="Z113" s="19"/>
      <c r="AA113" s="19"/>
    </row>
    <row r="114" spans="1:27" s="22" customFormat="1" ht="12.75">
      <c r="A114" s="182"/>
      <c r="B114" s="182"/>
      <c r="C114" s="182"/>
      <c r="D114" s="182"/>
      <c r="E114" s="182"/>
      <c r="F114" s="182"/>
      <c r="G114" s="182"/>
      <c r="H114" s="182"/>
      <c r="I114" s="181"/>
      <c r="J114" s="182"/>
      <c r="K114" s="182"/>
      <c r="L114" s="182"/>
      <c r="M114" s="182"/>
      <c r="N114" s="182"/>
      <c r="O114" s="182"/>
      <c r="P114" s="255" t="s">
        <v>4</v>
      </c>
      <c r="Q114" s="255"/>
      <c r="R114" s="255"/>
      <c r="S114" s="256" t="s">
        <v>614</v>
      </c>
      <c r="T114" s="182"/>
      <c r="U114" s="196"/>
      <c r="V114" s="16"/>
      <c r="W114" s="16"/>
      <c r="X114" s="16"/>
      <c r="Y114" s="1"/>
      <c r="Z114" s="1"/>
      <c r="AA114" s="1"/>
    </row>
    <row r="115" spans="1:27" s="22" customFormat="1" ht="12.75">
      <c r="A115" s="182"/>
      <c r="B115" s="182"/>
      <c r="C115" s="182"/>
      <c r="D115" s="182"/>
      <c r="E115" s="182"/>
      <c r="F115" s="182"/>
      <c r="G115" s="182"/>
      <c r="H115" s="182"/>
      <c r="I115" s="181"/>
      <c r="J115" s="182"/>
      <c r="K115" s="182"/>
      <c r="L115" s="182"/>
      <c r="M115" s="182"/>
      <c r="N115" s="182"/>
      <c r="O115" s="182"/>
      <c r="P115" s="255" t="s">
        <v>5</v>
      </c>
      <c r="Q115" s="255"/>
      <c r="R115" s="255"/>
      <c r="S115" s="259" t="s">
        <v>616</v>
      </c>
      <c r="T115" s="182"/>
      <c r="U115" s="196"/>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00"/>
    </row>
    <row r="117" spans="1:21" s="73" customFormat="1" ht="14.25" hidden="1">
      <c r="A117" s="76"/>
      <c r="B117" s="78"/>
      <c r="C117" s="79"/>
      <c r="D117" s="12"/>
      <c r="E117" s="12"/>
      <c r="F117" s="12"/>
      <c r="G117" s="12"/>
      <c r="H117" s="12"/>
      <c r="I117" s="12"/>
      <c r="J117" s="12"/>
      <c r="K117" s="12"/>
      <c r="L117" s="12"/>
      <c r="M117" s="15"/>
      <c r="N117" s="15"/>
      <c r="O117" s="15"/>
      <c r="U117" s="200"/>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01"/>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01"/>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02"/>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4"/>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01"/>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02"/>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02"/>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02"/>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02"/>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02"/>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02"/>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02"/>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02"/>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02"/>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02"/>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02"/>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02"/>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02"/>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02"/>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02"/>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02"/>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02"/>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02"/>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02"/>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02"/>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02"/>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02"/>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02"/>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02"/>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3"/>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02"/>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02"/>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02"/>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02"/>
    </row>
    <row r="152" spans="1:21" s="75" customFormat="1" ht="12.75" hidden="1">
      <c r="A152" s="8"/>
      <c r="B152" s="8"/>
      <c r="C152" s="8"/>
      <c r="D152" s="8"/>
      <c r="E152" s="8"/>
      <c r="F152" s="8"/>
      <c r="G152" s="8"/>
      <c r="H152" s="8"/>
      <c r="I152" s="8"/>
      <c r="J152" s="8"/>
      <c r="K152" s="8"/>
      <c r="L152" s="8"/>
      <c r="M152" s="8"/>
      <c r="U152" s="202"/>
    </row>
    <row r="153" spans="1:21" s="75" customFormat="1" ht="12.75" hidden="1">
      <c r="A153" s="8"/>
      <c r="B153" s="8"/>
      <c r="C153" s="8"/>
      <c r="D153" s="8"/>
      <c r="E153" s="8"/>
      <c r="F153" s="8"/>
      <c r="G153" s="8"/>
      <c r="H153" s="8"/>
      <c r="I153" s="8"/>
      <c r="J153" s="8"/>
      <c r="K153" s="8"/>
      <c r="L153" s="8"/>
      <c r="M153" s="8"/>
      <c r="U153" s="202"/>
    </row>
    <row r="154" spans="1:21" s="75" customFormat="1" ht="12.75" hidden="1">
      <c r="A154" s="8"/>
      <c r="B154" s="8"/>
      <c r="C154" s="8"/>
      <c r="D154" s="8"/>
      <c r="E154" s="8"/>
      <c r="F154" s="8"/>
      <c r="G154" s="8"/>
      <c r="H154" s="8"/>
      <c r="I154" s="8"/>
      <c r="J154" s="8"/>
      <c r="K154" s="8"/>
      <c r="L154" s="8"/>
      <c r="M154" s="8"/>
      <c r="U154" s="202"/>
    </row>
    <row r="155" spans="1:21" s="75" customFormat="1" ht="12.75" hidden="1">
      <c r="A155" s="8"/>
      <c r="B155" s="8"/>
      <c r="C155" s="8"/>
      <c r="D155" s="8"/>
      <c r="E155" s="8"/>
      <c r="F155" s="8"/>
      <c r="G155" s="8"/>
      <c r="H155" s="8"/>
      <c r="I155" s="8"/>
      <c r="J155" s="8"/>
      <c r="K155" s="8"/>
      <c r="L155" s="8"/>
      <c r="M155" s="8"/>
      <c r="U155" s="202"/>
    </row>
    <row r="156" spans="1:21" s="75" customFormat="1" ht="12.75" hidden="1">
      <c r="A156" s="8"/>
      <c r="B156" s="8"/>
      <c r="C156" s="8"/>
      <c r="D156" s="8"/>
      <c r="E156" s="8"/>
      <c r="F156" s="8"/>
      <c r="G156" s="8"/>
      <c r="H156" s="8"/>
      <c r="I156" s="8"/>
      <c r="J156" s="8"/>
      <c r="K156" s="8"/>
      <c r="L156" s="8"/>
      <c r="M156" s="8"/>
      <c r="U156" s="202"/>
    </row>
    <row r="157" spans="1:21" s="75" customFormat="1" ht="12.75" hidden="1">
      <c r="A157" s="8"/>
      <c r="B157" s="8"/>
      <c r="C157" s="8"/>
      <c r="D157" s="8"/>
      <c r="E157" s="8"/>
      <c r="F157" s="8"/>
      <c r="G157" s="8"/>
      <c r="H157" s="8"/>
      <c r="I157" s="8"/>
      <c r="J157" s="8"/>
      <c r="K157" s="8"/>
      <c r="L157" s="8"/>
      <c r="M157" s="8"/>
      <c r="U157" s="202"/>
    </row>
    <row r="158" spans="1:21" s="75" customFormat="1" ht="12.75" hidden="1">
      <c r="A158" s="8"/>
      <c r="B158" s="8"/>
      <c r="C158" s="8"/>
      <c r="D158" s="8"/>
      <c r="E158" s="8"/>
      <c r="F158" s="8"/>
      <c r="G158" s="8"/>
      <c r="H158" s="8"/>
      <c r="I158" s="8"/>
      <c r="J158" s="8"/>
      <c r="K158" s="8"/>
      <c r="L158" s="8"/>
      <c r="M158" s="8"/>
      <c r="U158" s="202"/>
    </row>
    <row r="159" spans="1:21" s="75" customFormat="1" ht="12.75" hidden="1">
      <c r="A159" s="8"/>
      <c r="B159" s="8"/>
      <c r="C159" s="8"/>
      <c r="D159" s="8"/>
      <c r="E159" s="8"/>
      <c r="F159" s="8"/>
      <c r="G159" s="8"/>
      <c r="H159" s="8"/>
      <c r="I159" s="8"/>
      <c r="J159" s="8"/>
      <c r="K159" s="8"/>
      <c r="L159" s="8"/>
      <c r="M159" s="8"/>
      <c r="U159" s="202"/>
    </row>
    <row r="160" spans="1:21" s="75" customFormat="1" ht="12.75" hidden="1">
      <c r="A160" s="8"/>
      <c r="B160" s="8"/>
      <c r="C160" s="8"/>
      <c r="D160" s="8"/>
      <c r="E160" s="8"/>
      <c r="F160" s="8"/>
      <c r="G160" s="8"/>
      <c r="H160" s="8"/>
      <c r="I160" s="8"/>
      <c r="J160" s="8"/>
      <c r="K160" s="8"/>
      <c r="L160" s="8"/>
      <c r="M160" s="8"/>
      <c r="U160" s="202"/>
    </row>
    <row r="161" spans="1:21" s="75" customFormat="1" ht="12.75" hidden="1">
      <c r="A161" s="8"/>
      <c r="B161" s="8"/>
      <c r="C161" s="8"/>
      <c r="D161" s="8"/>
      <c r="E161" s="8"/>
      <c r="F161" s="8"/>
      <c r="G161" s="8"/>
      <c r="H161" s="8"/>
      <c r="I161" s="8"/>
      <c r="J161" s="8"/>
      <c r="K161" s="8"/>
      <c r="L161" s="8"/>
      <c r="M161" s="8"/>
      <c r="U161" s="202"/>
    </row>
    <row r="162" spans="1:21" s="75" customFormat="1" ht="12.75" hidden="1">
      <c r="A162" s="8"/>
      <c r="B162" s="8"/>
      <c r="C162" s="8"/>
      <c r="D162" s="8"/>
      <c r="E162" s="8"/>
      <c r="F162" s="8"/>
      <c r="G162" s="8"/>
      <c r="H162" s="8"/>
      <c r="I162" s="8"/>
      <c r="J162" s="8"/>
      <c r="K162" s="8"/>
      <c r="L162" s="8"/>
      <c r="M162" s="8"/>
      <c r="U162" s="202"/>
    </row>
    <row r="163" spans="1:21" s="75" customFormat="1" ht="12.75" hidden="1">
      <c r="A163" s="8"/>
      <c r="B163" s="8"/>
      <c r="C163" s="8"/>
      <c r="D163" s="8"/>
      <c r="E163" s="8"/>
      <c r="F163" s="8"/>
      <c r="G163" s="8"/>
      <c r="H163" s="8"/>
      <c r="I163" s="8"/>
      <c r="J163" s="8"/>
      <c r="K163" s="8"/>
      <c r="L163" s="8"/>
      <c r="M163" s="8"/>
      <c r="U163" s="202"/>
    </row>
    <row r="164" spans="1:21" s="75" customFormat="1" ht="12.75" hidden="1">
      <c r="A164" s="8"/>
      <c r="B164" s="8"/>
      <c r="C164" s="8"/>
      <c r="D164" s="8"/>
      <c r="E164" s="8"/>
      <c r="F164" s="8"/>
      <c r="G164" s="8"/>
      <c r="H164" s="8"/>
      <c r="I164" s="8"/>
      <c r="J164" s="8"/>
      <c r="K164" s="8"/>
      <c r="L164" s="8"/>
      <c r="M164" s="8"/>
      <c r="U164" s="202"/>
    </row>
    <row r="165" spans="1:21" s="75" customFormat="1" ht="12.75" hidden="1">
      <c r="A165" s="8"/>
      <c r="B165" s="8"/>
      <c r="C165" s="8"/>
      <c r="D165" s="8"/>
      <c r="E165" s="8"/>
      <c r="F165" s="8"/>
      <c r="G165" s="8"/>
      <c r="H165" s="8"/>
      <c r="I165" s="8"/>
      <c r="J165" s="8"/>
      <c r="K165" s="8"/>
      <c r="L165" s="8"/>
      <c r="M165" s="8"/>
      <c r="U165" s="202"/>
    </row>
    <row r="166" spans="1:21" s="75" customFormat="1" ht="12.75" hidden="1">
      <c r="A166" s="8"/>
      <c r="B166" s="8"/>
      <c r="C166" s="8"/>
      <c r="D166" s="8"/>
      <c r="E166" s="8"/>
      <c r="F166" s="8"/>
      <c r="G166" s="8"/>
      <c r="H166" s="8"/>
      <c r="I166" s="8"/>
      <c r="J166" s="8"/>
      <c r="K166" s="8"/>
      <c r="L166" s="8"/>
      <c r="M166" s="8"/>
      <c r="U166" s="202"/>
    </row>
    <row r="167" spans="1:21" s="75" customFormat="1" ht="12.75" hidden="1">
      <c r="A167" s="8"/>
      <c r="B167" s="8"/>
      <c r="C167" s="8"/>
      <c r="D167" s="8"/>
      <c r="E167" s="8"/>
      <c r="F167" s="8"/>
      <c r="G167" s="8"/>
      <c r="H167" s="8"/>
      <c r="I167" s="8"/>
      <c r="J167" s="8"/>
      <c r="K167" s="8"/>
      <c r="L167" s="8"/>
      <c r="M167" s="8"/>
      <c r="U167" s="202"/>
    </row>
    <row r="168" spans="1:21" s="75" customFormat="1" ht="12.75" hidden="1">
      <c r="A168" s="8"/>
      <c r="B168" s="8"/>
      <c r="C168" s="8"/>
      <c r="D168" s="8"/>
      <c r="E168" s="8"/>
      <c r="F168" s="8"/>
      <c r="G168" s="8"/>
      <c r="H168" s="8"/>
      <c r="I168" s="8"/>
      <c r="J168" s="8"/>
      <c r="K168" s="8"/>
      <c r="L168" s="8"/>
      <c r="M168" s="8"/>
      <c r="U168" s="202"/>
    </row>
    <row r="169" spans="1:21" s="75" customFormat="1" ht="12.75" hidden="1">
      <c r="A169" s="8"/>
      <c r="B169" s="8"/>
      <c r="C169" s="8"/>
      <c r="D169" s="8"/>
      <c r="E169" s="8"/>
      <c r="F169" s="8"/>
      <c r="G169" s="8"/>
      <c r="H169" s="8"/>
      <c r="I169" s="8"/>
      <c r="J169" s="8"/>
      <c r="K169" s="8"/>
      <c r="L169" s="8"/>
      <c r="M169" s="8"/>
      <c r="U169" s="202"/>
    </row>
    <row r="170" spans="1:21" s="75" customFormat="1" ht="12.75" hidden="1">
      <c r="A170" s="8"/>
      <c r="B170" s="8"/>
      <c r="C170" s="8"/>
      <c r="D170" s="8"/>
      <c r="E170" s="8"/>
      <c r="F170" s="8"/>
      <c r="G170" s="8"/>
      <c r="H170" s="8"/>
      <c r="I170" s="8"/>
      <c r="J170" s="8"/>
      <c r="K170" s="8"/>
      <c r="L170" s="8"/>
      <c r="M170" s="8"/>
      <c r="U170" s="202"/>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8">
    <mergeCell ref="A107:T107"/>
    <mergeCell ref="A1:S2"/>
    <mergeCell ref="A104:T104"/>
    <mergeCell ref="C4:S4"/>
    <mergeCell ref="C5:J5"/>
    <mergeCell ref="L5:S5"/>
    <mergeCell ref="C6:J6"/>
    <mergeCell ref="L6:S6"/>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66">
      <selection activeCell="A1" sqref="A1"/>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15" hidden="1" customWidth="1"/>
    <col min="20" max="20" width="8.7109375" style="0" hidden="1" customWidth="1"/>
    <col min="21" max="22" width="17.7109375" style="4" hidden="1" customWidth="1"/>
    <col min="23" max="36" width="17.7109375" style="0" hidden="1" customWidth="1"/>
    <col min="37" max="100" width="17.7109375" style="3" hidden="1" customWidth="1"/>
    <col min="101" max="16384" width="0" style="0"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13" t="s">
        <v>588</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1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13"/>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2" t="s">
        <v>6</v>
      </c>
      <c r="C4" s="106"/>
      <c r="E4" s="115"/>
      <c r="F4" s="115"/>
      <c r="G4" s="115"/>
      <c r="H4" s="115"/>
      <c r="I4" s="115"/>
      <c r="J4" s="115"/>
      <c r="K4" s="114" t="s">
        <v>0</v>
      </c>
      <c r="L4" s="115"/>
      <c r="M4" s="115"/>
      <c r="N4" s="115"/>
      <c r="O4" s="115"/>
      <c r="P4" s="115"/>
      <c r="Q4" s="115"/>
      <c r="R4" s="115"/>
      <c r="S4" s="213"/>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2"/>
      <c r="C5" s="272" t="s">
        <v>9</v>
      </c>
      <c r="D5" s="272" t="s">
        <v>40</v>
      </c>
      <c r="E5" s="115"/>
      <c r="F5" s="115"/>
      <c r="G5" s="115"/>
      <c r="H5" s="115"/>
      <c r="I5" s="115"/>
      <c r="J5" s="115"/>
      <c r="K5" s="21" t="s">
        <v>37</v>
      </c>
      <c r="L5" s="115"/>
      <c r="M5" s="115"/>
      <c r="N5" s="115"/>
      <c r="O5" s="115"/>
      <c r="P5" s="115"/>
      <c r="Q5" s="115"/>
      <c r="R5" s="115"/>
      <c r="S5" s="213"/>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2"/>
      <c r="C6" s="272"/>
      <c r="D6" s="272"/>
      <c r="E6" s="274">
        <v>0</v>
      </c>
      <c r="F6" s="274"/>
      <c r="G6" s="274">
        <v>1</v>
      </c>
      <c r="H6" s="274"/>
      <c r="I6" s="274">
        <v>2</v>
      </c>
      <c r="J6" s="274"/>
      <c r="K6" s="274">
        <v>3</v>
      </c>
      <c r="L6" s="274"/>
      <c r="M6" s="274">
        <v>4</v>
      </c>
      <c r="N6" s="274"/>
      <c r="O6" s="274">
        <v>5</v>
      </c>
      <c r="P6" s="274"/>
      <c r="Q6" s="274">
        <v>6</v>
      </c>
      <c r="R6" s="274"/>
      <c r="S6" s="213"/>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73"/>
      <c r="C7" s="273"/>
      <c r="D7" s="273"/>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13"/>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138041</v>
      </c>
      <c r="C8" s="7">
        <f>SUM(C11:C59)</f>
        <v>43200</v>
      </c>
      <c r="D8" s="7">
        <f>SUM(D11:D59)</f>
        <v>94841</v>
      </c>
      <c r="E8" s="64">
        <f>SUM(E11:E59)</f>
        <v>94</v>
      </c>
      <c r="F8" s="64">
        <f aca="true" t="shared" si="0" ref="F8:R8">SUM(F11:F59)</f>
        <v>835</v>
      </c>
      <c r="G8" s="64">
        <f t="shared" si="0"/>
        <v>362</v>
      </c>
      <c r="H8" s="64">
        <f t="shared" si="0"/>
        <v>190</v>
      </c>
      <c r="I8" s="64">
        <f t="shared" si="0"/>
        <v>892</v>
      </c>
      <c r="J8" s="64">
        <f t="shared" si="0"/>
        <v>479</v>
      </c>
      <c r="K8" s="64">
        <f t="shared" si="0"/>
        <v>32151</v>
      </c>
      <c r="L8" s="64">
        <f t="shared" si="0"/>
        <v>73583</v>
      </c>
      <c r="M8" s="64">
        <f t="shared" si="0"/>
        <v>9389</v>
      </c>
      <c r="N8" s="64">
        <f t="shared" si="0"/>
        <v>19116</v>
      </c>
      <c r="O8" s="64">
        <f t="shared" si="0"/>
        <v>98</v>
      </c>
      <c r="P8" s="64">
        <f t="shared" si="0"/>
        <v>490</v>
      </c>
      <c r="Q8" s="64">
        <f t="shared" si="0"/>
        <v>214</v>
      </c>
      <c r="R8" s="64">
        <f t="shared" si="0"/>
        <v>148</v>
      </c>
      <c r="S8" s="213"/>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100.00000000000001</v>
      </c>
      <c r="C9" s="41">
        <f>SUM(E9+G9+I9+K9+M9+O9+Q9)</f>
        <v>31.29505002137046</v>
      </c>
      <c r="D9" s="41">
        <f>SUM(F9+H9+J9+L9+N9+P9+R9)</f>
        <v>68.70494997862954</v>
      </c>
      <c r="E9" s="43">
        <f>E8/(B8)*100</f>
        <v>0.06809571069464869</v>
      </c>
      <c r="F9" s="43">
        <f>F8/(B8)*100</f>
        <v>0.6048927492556558</v>
      </c>
      <c r="G9" s="43">
        <f>G8/(B8)*100</f>
        <v>0.2622409284198173</v>
      </c>
      <c r="H9" s="43">
        <f>H8/(B8)*100</f>
        <v>0.13764026629769416</v>
      </c>
      <c r="I9" s="43">
        <f>I8/(B8)*100</f>
        <v>0.6461848291449641</v>
      </c>
      <c r="J9" s="43">
        <f>J8/(B8)*100</f>
        <v>0.346998355561029</v>
      </c>
      <c r="K9" s="43">
        <f>K8/(B8)*100</f>
        <v>23.290906324932447</v>
      </c>
      <c r="L9" s="43">
        <f>L8/(B8)*100</f>
        <v>53.30517744728016</v>
      </c>
      <c r="M9" s="43">
        <f>M8/(B8)*100</f>
        <v>6.8016024224686875</v>
      </c>
      <c r="N9" s="43">
        <f>N8/(B8)*100</f>
        <v>13.84805963445643</v>
      </c>
      <c r="O9" s="43">
        <f>O8/(B8)*100</f>
        <v>0.07099340051144225</v>
      </c>
      <c r="P9" s="43">
        <f>P8/(B8)*100</f>
        <v>0.35496700255721125</v>
      </c>
      <c r="Q9" s="43">
        <f>Q8/(B8)*100</f>
        <v>0.15502640519845554</v>
      </c>
      <c r="R9" s="43">
        <f>R8/(B8)*100</f>
        <v>0.10721452322136177</v>
      </c>
      <c r="S9" s="191"/>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13"/>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13">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13">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13">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13">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13">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13">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13">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13">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13">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13">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13">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13">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13">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190">
        <v>29</v>
      </c>
      <c r="F24" s="190">
        <v>192</v>
      </c>
      <c r="G24" s="190">
        <v>15</v>
      </c>
      <c r="H24" s="190">
        <v>0</v>
      </c>
      <c r="I24" s="190">
        <v>25</v>
      </c>
      <c r="J24" s="190">
        <v>0</v>
      </c>
      <c r="K24" s="190">
        <v>967</v>
      </c>
      <c r="L24" s="190">
        <v>2376</v>
      </c>
      <c r="M24" s="190">
        <v>352</v>
      </c>
      <c r="N24" s="190">
        <v>527</v>
      </c>
      <c r="O24" s="190">
        <v>0</v>
      </c>
      <c r="P24" s="190">
        <v>11</v>
      </c>
      <c r="Q24" s="190">
        <v>2</v>
      </c>
      <c r="R24" s="190">
        <v>1</v>
      </c>
      <c r="S24" s="213">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190">
        <v>0</v>
      </c>
      <c r="F25" s="190">
        <v>7</v>
      </c>
      <c r="G25" s="190">
        <v>0</v>
      </c>
      <c r="H25" s="190">
        <v>0</v>
      </c>
      <c r="I25" s="190">
        <v>24</v>
      </c>
      <c r="J25" s="190">
        <v>55</v>
      </c>
      <c r="K25" s="190">
        <v>917</v>
      </c>
      <c r="L25" s="190">
        <v>2695</v>
      </c>
      <c r="M25" s="190">
        <v>443</v>
      </c>
      <c r="N25" s="190">
        <v>663</v>
      </c>
      <c r="O25" s="190">
        <v>2</v>
      </c>
      <c r="P25" s="190">
        <v>3</v>
      </c>
      <c r="Q25" s="190">
        <v>4</v>
      </c>
      <c r="R25" s="190">
        <v>2</v>
      </c>
      <c r="S25" s="213">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190">
        <v>0</v>
      </c>
      <c r="F26" s="190">
        <v>0</v>
      </c>
      <c r="G26" s="190">
        <v>0</v>
      </c>
      <c r="H26" s="190">
        <v>0</v>
      </c>
      <c r="I26" s="190">
        <v>27</v>
      </c>
      <c r="J26" s="190">
        <v>4</v>
      </c>
      <c r="K26" s="190">
        <v>683</v>
      </c>
      <c r="L26" s="190">
        <v>2403</v>
      </c>
      <c r="M26" s="190">
        <v>699</v>
      </c>
      <c r="N26" s="190">
        <v>1132</v>
      </c>
      <c r="O26" s="190">
        <v>0</v>
      </c>
      <c r="P26" s="190">
        <v>15</v>
      </c>
      <c r="Q26" s="190">
        <v>1</v>
      </c>
      <c r="R26" s="190">
        <v>15</v>
      </c>
      <c r="S26" s="213">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190">
        <v>0</v>
      </c>
      <c r="F27" s="190">
        <v>8</v>
      </c>
      <c r="G27" s="190">
        <v>0</v>
      </c>
      <c r="H27" s="190">
        <v>17</v>
      </c>
      <c r="I27" s="190">
        <v>1</v>
      </c>
      <c r="J27" s="190">
        <v>3</v>
      </c>
      <c r="K27" s="190">
        <v>870</v>
      </c>
      <c r="L27" s="190">
        <v>2320</v>
      </c>
      <c r="M27" s="190">
        <v>494</v>
      </c>
      <c r="N27" s="190">
        <v>800</v>
      </c>
      <c r="O27" s="190">
        <v>1</v>
      </c>
      <c r="P27" s="190">
        <v>0</v>
      </c>
      <c r="Q27" s="190">
        <v>0</v>
      </c>
      <c r="R27" s="190">
        <v>0</v>
      </c>
      <c r="S27" s="213">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190">
        <v>0</v>
      </c>
      <c r="F28" s="190">
        <v>31</v>
      </c>
      <c r="G28" s="190">
        <v>2</v>
      </c>
      <c r="H28" s="190">
        <v>0</v>
      </c>
      <c r="I28" s="190">
        <v>130</v>
      </c>
      <c r="J28" s="190">
        <v>23</v>
      </c>
      <c r="K28" s="190">
        <v>961</v>
      </c>
      <c r="L28" s="190">
        <v>1902</v>
      </c>
      <c r="M28" s="190">
        <v>354</v>
      </c>
      <c r="N28" s="190">
        <v>960</v>
      </c>
      <c r="O28" s="190">
        <v>0</v>
      </c>
      <c r="P28" s="190">
        <v>0</v>
      </c>
      <c r="Q28" s="190">
        <v>0</v>
      </c>
      <c r="R28" s="190">
        <v>0</v>
      </c>
      <c r="S28" s="213">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190">
        <v>0</v>
      </c>
      <c r="F29" s="190">
        <v>18</v>
      </c>
      <c r="G29" s="190">
        <v>9</v>
      </c>
      <c r="H29" s="190">
        <v>1</v>
      </c>
      <c r="I29" s="190">
        <v>66</v>
      </c>
      <c r="J29" s="190">
        <v>30</v>
      </c>
      <c r="K29" s="190">
        <v>901</v>
      </c>
      <c r="L29" s="190">
        <v>1995</v>
      </c>
      <c r="M29" s="190">
        <v>672</v>
      </c>
      <c r="N29" s="190">
        <v>1087</v>
      </c>
      <c r="O29" s="190">
        <v>10</v>
      </c>
      <c r="P29" s="190">
        <v>12</v>
      </c>
      <c r="Q29" s="190">
        <v>0</v>
      </c>
      <c r="R29" s="190">
        <v>12</v>
      </c>
      <c r="S29" s="213">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190">
        <v>1</v>
      </c>
      <c r="F30" s="190">
        <v>29</v>
      </c>
      <c r="G30" s="190">
        <v>0</v>
      </c>
      <c r="H30" s="190">
        <v>0</v>
      </c>
      <c r="I30" s="190">
        <v>87</v>
      </c>
      <c r="J30" s="190">
        <v>13</v>
      </c>
      <c r="K30" s="190">
        <v>1163</v>
      </c>
      <c r="L30" s="190">
        <v>2443</v>
      </c>
      <c r="M30" s="190">
        <v>182</v>
      </c>
      <c r="N30" s="190">
        <v>676</v>
      </c>
      <c r="O30" s="190">
        <v>3</v>
      </c>
      <c r="P30" s="190">
        <v>8</v>
      </c>
      <c r="Q30" s="190">
        <v>1</v>
      </c>
      <c r="R30" s="190">
        <v>22</v>
      </c>
      <c r="S30" s="213">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190">
        <v>0</v>
      </c>
      <c r="F31" s="190">
        <v>0</v>
      </c>
      <c r="G31" s="190">
        <v>65</v>
      </c>
      <c r="H31" s="190">
        <v>0</v>
      </c>
      <c r="I31" s="190">
        <v>3</v>
      </c>
      <c r="J31" s="190">
        <v>93</v>
      </c>
      <c r="K31" s="190">
        <v>870</v>
      </c>
      <c r="L31" s="190">
        <v>2159</v>
      </c>
      <c r="M31" s="190">
        <v>582</v>
      </c>
      <c r="N31" s="190">
        <v>1433</v>
      </c>
      <c r="O31" s="190">
        <v>0</v>
      </c>
      <c r="P31" s="190">
        <v>0</v>
      </c>
      <c r="Q31" s="190">
        <v>0</v>
      </c>
      <c r="R31" s="190">
        <v>0</v>
      </c>
      <c r="S31" s="213">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190">
        <v>0</v>
      </c>
      <c r="F32" s="190">
        <v>4</v>
      </c>
      <c r="G32" s="190">
        <v>0</v>
      </c>
      <c r="H32" s="190">
        <v>0</v>
      </c>
      <c r="I32" s="190">
        <v>99</v>
      </c>
      <c r="J32" s="190">
        <v>8</v>
      </c>
      <c r="K32" s="190">
        <v>1349</v>
      </c>
      <c r="L32" s="190">
        <v>1699</v>
      </c>
      <c r="M32" s="190">
        <v>562</v>
      </c>
      <c r="N32" s="190">
        <v>633</v>
      </c>
      <c r="O32" s="190">
        <v>0</v>
      </c>
      <c r="P32" s="190">
        <v>0</v>
      </c>
      <c r="Q32" s="190">
        <v>0</v>
      </c>
      <c r="R32" s="190">
        <v>0</v>
      </c>
      <c r="S32" s="213">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16">
        <v>12</v>
      </c>
      <c r="F33" s="216">
        <v>31</v>
      </c>
      <c r="G33" s="216">
        <v>4</v>
      </c>
      <c r="H33" s="216">
        <v>0</v>
      </c>
      <c r="I33" s="216">
        <v>1</v>
      </c>
      <c r="J33" s="216">
        <v>12</v>
      </c>
      <c r="K33" s="216">
        <v>818</v>
      </c>
      <c r="L33" s="216">
        <v>1963</v>
      </c>
      <c r="M33" s="216">
        <v>493</v>
      </c>
      <c r="N33" s="216">
        <v>753</v>
      </c>
      <c r="O33" s="216">
        <v>0</v>
      </c>
      <c r="P33" s="216">
        <v>14</v>
      </c>
      <c r="Q33" s="216">
        <v>1</v>
      </c>
      <c r="R33" s="216">
        <v>0</v>
      </c>
      <c r="S33" s="213">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17">
        <v>0</v>
      </c>
      <c r="F34" s="217">
        <v>33</v>
      </c>
      <c r="G34" s="217">
        <v>0</v>
      </c>
      <c r="H34" s="217">
        <v>0</v>
      </c>
      <c r="I34" s="217">
        <v>2</v>
      </c>
      <c r="J34" s="217">
        <v>1</v>
      </c>
      <c r="K34" s="217">
        <v>1364</v>
      </c>
      <c r="L34" s="217">
        <v>1303</v>
      </c>
      <c r="M34" s="217">
        <v>467</v>
      </c>
      <c r="N34" s="217">
        <v>895</v>
      </c>
      <c r="O34" s="217">
        <v>0</v>
      </c>
      <c r="P34" s="217">
        <v>3</v>
      </c>
      <c r="Q34" s="217">
        <v>0</v>
      </c>
      <c r="R34" s="217">
        <v>0</v>
      </c>
      <c r="S34" s="213">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17">
        <v>0</v>
      </c>
      <c r="F35" s="217">
        <v>19</v>
      </c>
      <c r="G35" s="217">
        <v>0</v>
      </c>
      <c r="H35" s="217">
        <v>0</v>
      </c>
      <c r="I35" s="217">
        <v>0</v>
      </c>
      <c r="J35" s="217">
        <v>0</v>
      </c>
      <c r="K35" s="217">
        <v>1119</v>
      </c>
      <c r="L35" s="217">
        <v>1685</v>
      </c>
      <c r="M35" s="217">
        <v>657</v>
      </c>
      <c r="N35" s="217">
        <v>715</v>
      </c>
      <c r="O35" s="217">
        <v>3</v>
      </c>
      <c r="P35" s="217">
        <v>20</v>
      </c>
      <c r="Q35" s="217">
        <v>0</v>
      </c>
      <c r="R35" s="217">
        <v>2</v>
      </c>
      <c r="S35" s="213">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17">
        <v>0</v>
      </c>
      <c r="F36" s="217">
        <v>38</v>
      </c>
      <c r="G36" s="217">
        <v>21</v>
      </c>
      <c r="H36" s="217">
        <v>0</v>
      </c>
      <c r="I36" s="217">
        <v>2</v>
      </c>
      <c r="J36" s="217">
        <v>0</v>
      </c>
      <c r="K36" s="217">
        <v>1426</v>
      </c>
      <c r="L36" s="217">
        <v>1360</v>
      </c>
      <c r="M36" s="217">
        <v>301</v>
      </c>
      <c r="N36" s="217">
        <v>424</v>
      </c>
      <c r="O36" s="217">
        <v>0</v>
      </c>
      <c r="P36" s="217">
        <v>0</v>
      </c>
      <c r="Q36" s="217">
        <v>0</v>
      </c>
      <c r="R36" s="217">
        <v>4</v>
      </c>
      <c r="S36" s="213">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17">
        <v>6</v>
      </c>
      <c r="F37" s="217">
        <v>38</v>
      </c>
      <c r="G37" s="217">
        <v>0</v>
      </c>
      <c r="H37" s="217">
        <v>40</v>
      </c>
      <c r="I37" s="217">
        <v>2</v>
      </c>
      <c r="J37" s="217">
        <v>0</v>
      </c>
      <c r="K37" s="217">
        <v>1631</v>
      </c>
      <c r="L37" s="217">
        <v>1722</v>
      </c>
      <c r="M37" s="217">
        <v>232</v>
      </c>
      <c r="N37" s="217">
        <v>415</v>
      </c>
      <c r="O37" s="217">
        <v>0</v>
      </c>
      <c r="P37" s="217">
        <v>0</v>
      </c>
      <c r="Q37" s="217">
        <v>0</v>
      </c>
      <c r="R37" s="217">
        <v>0</v>
      </c>
      <c r="S37" s="213">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17">
        <v>0</v>
      </c>
      <c r="F38" s="217">
        <v>4</v>
      </c>
      <c r="G38" s="217">
        <v>14</v>
      </c>
      <c r="H38" s="217">
        <v>0</v>
      </c>
      <c r="I38" s="217">
        <v>5</v>
      </c>
      <c r="J38" s="217">
        <v>8</v>
      </c>
      <c r="K38" s="217">
        <v>1514</v>
      </c>
      <c r="L38" s="217">
        <v>1429</v>
      </c>
      <c r="M38" s="217">
        <v>570</v>
      </c>
      <c r="N38" s="217">
        <v>769</v>
      </c>
      <c r="O38" s="217">
        <v>3</v>
      </c>
      <c r="P38" s="217">
        <v>28</v>
      </c>
      <c r="Q38" s="217">
        <v>0</v>
      </c>
      <c r="R38" s="217">
        <v>2</v>
      </c>
      <c r="S38" s="213">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17">
        <v>0</v>
      </c>
      <c r="F39" s="217">
        <v>99</v>
      </c>
      <c r="G39" s="217">
        <v>0</v>
      </c>
      <c r="H39" s="217">
        <v>0</v>
      </c>
      <c r="I39" s="217">
        <v>3</v>
      </c>
      <c r="J39" s="217">
        <v>1</v>
      </c>
      <c r="K39" s="217">
        <v>1385</v>
      </c>
      <c r="L39" s="217">
        <v>1638</v>
      </c>
      <c r="M39" s="217">
        <v>339</v>
      </c>
      <c r="N39" s="217">
        <v>549</v>
      </c>
      <c r="O39" s="217">
        <v>0</v>
      </c>
      <c r="P39" s="217">
        <v>1</v>
      </c>
      <c r="Q39" s="217">
        <v>0</v>
      </c>
      <c r="R39" s="217">
        <v>0</v>
      </c>
      <c r="S39" s="213">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17">
        <v>0</v>
      </c>
      <c r="F40" s="217">
        <v>0</v>
      </c>
      <c r="G40" s="217">
        <v>1</v>
      </c>
      <c r="H40" s="217">
        <v>0</v>
      </c>
      <c r="I40" s="217">
        <v>33</v>
      </c>
      <c r="J40" s="217">
        <v>0</v>
      </c>
      <c r="K40" s="217">
        <v>1995</v>
      </c>
      <c r="L40" s="217">
        <v>1461</v>
      </c>
      <c r="M40" s="217">
        <v>232</v>
      </c>
      <c r="N40" s="217">
        <v>491</v>
      </c>
      <c r="O40" s="217">
        <v>1</v>
      </c>
      <c r="P40" s="217">
        <v>25</v>
      </c>
      <c r="Q40" s="217">
        <v>2</v>
      </c>
      <c r="R40" s="217">
        <v>0</v>
      </c>
      <c r="S40" s="213">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17">
        <v>0</v>
      </c>
      <c r="F41" s="217">
        <v>0</v>
      </c>
      <c r="G41" s="217">
        <v>1</v>
      </c>
      <c r="H41" s="217">
        <v>0</v>
      </c>
      <c r="I41" s="217">
        <v>0</v>
      </c>
      <c r="J41" s="217">
        <v>0</v>
      </c>
      <c r="K41" s="217">
        <v>1628</v>
      </c>
      <c r="L41" s="217">
        <v>1667</v>
      </c>
      <c r="M41" s="217">
        <v>631</v>
      </c>
      <c r="N41" s="217">
        <v>589</v>
      </c>
      <c r="O41" s="217">
        <v>25</v>
      </c>
      <c r="P41" s="217">
        <v>0</v>
      </c>
      <c r="Q41" s="217">
        <v>0</v>
      </c>
      <c r="R41" s="217">
        <v>0</v>
      </c>
      <c r="S41" s="213">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hidden="1">
      <c r="A42" s="74">
        <v>41183</v>
      </c>
      <c r="B42" s="7">
        <f t="shared" si="9"/>
        <v>0</v>
      </c>
      <c r="C42" s="7">
        <f t="shared" si="8"/>
        <v>0</v>
      </c>
      <c r="D42" s="7">
        <f t="shared" si="8"/>
        <v>0</v>
      </c>
      <c r="E42" s="217"/>
      <c r="F42" s="217"/>
      <c r="G42" s="217"/>
      <c r="H42" s="217"/>
      <c r="I42" s="217"/>
      <c r="J42" s="217"/>
      <c r="K42" s="217"/>
      <c r="L42" s="217"/>
      <c r="M42" s="217"/>
      <c r="N42" s="217"/>
      <c r="O42" s="217"/>
      <c r="P42" s="217"/>
      <c r="Q42" s="217"/>
      <c r="R42" s="217"/>
      <c r="S42" s="213" t="str">
        <f t="shared" si="10"/>
        <v>Hide</v>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hidden="1">
      <c r="A43" s="74">
        <v>41214</v>
      </c>
      <c r="B43" s="7">
        <f t="shared" si="9"/>
        <v>0</v>
      </c>
      <c r="C43" s="7">
        <f t="shared" si="8"/>
        <v>0</v>
      </c>
      <c r="D43" s="7">
        <f t="shared" si="8"/>
        <v>0</v>
      </c>
      <c r="E43" s="217"/>
      <c r="F43" s="217"/>
      <c r="G43" s="217"/>
      <c r="H43" s="217"/>
      <c r="I43" s="217"/>
      <c r="J43" s="217"/>
      <c r="K43" s="217"/>
      <c r="L43" s="217"/>
      <c r="M43" s="217"/>
      <c r="N43" s="217"/>
      <c r="O43" s="217"/>
      <c r="P43" s="217"/>
      <c r="Q43" s="217"/>
      <c r="R43" s="217"/>
      <c r="S43" s="213" t="str">
        <f t="shared" si="10"/>
        <v>Hide</v>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hidden="1">
      <c r="A44" s="74">
        <v>41244</v>
      </c>
      <c r="B44" s="7">
        <f t="shared" si="9"/>
        <v>0</v>
      </c>
      <c r="C44" s="7">
        <f t="shared" si="8"/>
        <v>0</v>
      </c>
      <c r="D44" s="7">
        <f t="shared" si="8"/>
        <v>0</v>
      </c>
      <c r="E44" s="217"/>
      <c r="F44" s="217"/>
      <c r="G44" s="217"/>
      <c r="H44" s="217"/>
      <c r="I44" s="217"/>
      <c r="J44" s="217"/>
      <c r="K44" s="217"/>
      <c r="L44" s="217"/>
      <c r="M44" s="217"/>
      <c r="N44" s="217"/>
      <c r="O44" s="217"/>
      <c r="P44" s="217"/>
      <c r="Q44" s="217"/>
      <c r="R44" s="217"/>
      <c r="S44" s="213" t="str">
        <f t="shared" si="10"/>
        <v>Hide</v>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hidden="1">
      <c r="A45" s="74">
        <v>41275</v>
      </c>
      <c r="B45" s="7">
        <f t="shared" si="9"/>
        <v>0</v>
      </c>
      <c r="C45" s="7">
        <f t="shared" si="8"/>
        <v>0</v>
      </c>
      <c r="D45" s="7">
        <f t="shared" si="8"/>
        <v>0</v>
      </c>
      <c r="E45" s="218"/>
      <c r="F45" s="218"/>
      <c r="G45" s="218"/>
      <c r="H45" s="218"/>
      <c r="I45" s="218"/>
      <c r="J45" s="218"/>
      <c r="K45" s="218"/>
      <c r="L45" s="218"/>
      <c r="M45" s="218"/>
      <c r="N45" s="218"/>
      <c r="O45" s="218"/>
      <c r="P45" s="218"/>
      <c r="Q45" s="218"/>
      <c r="R45" s="218"/>
      <c r="S45" s="213" t="str">
        <f t="shared" si="10"/>
        <v>Hide</v>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hidden="1">
      <c r="A46" s="74">
        <v>41306</v>
      </c>
      <c r="B46" s="7">
        <f t="shared" si="9"/>
        <v>0</v>
      </c>
      <c r="C46" s="7">
        <f aca="true" t="shared" si="11" ref="C46:C53">SUM(E46,G46,I46,K46,M46,O46,Q46)</f>
        <v>0</v>
      </c>
      <c r="D46" s="7">
        <f aca="true" t="shared" si="12" ref="D46:D53">SUM(F46,H46,J46,L46,N46,P46,R46)</f>
        <v>0</v>
      </c>
      <c r="E46" s="218"/>
      <c r="F46" s="218"/>
      <c r="G46" s="218"/>
      <c r="H46" s="218"/>
      <c r="I46" s="218"/>
      <c r="J46" s="218"/>
      <c r="K46" s="218"/>
      <c r="L46" s="218"/>
      <c r="M46" s="218"/>
      <c r="N46" s="218"/>
      <c r="O46" s="218"/>
      <c r="P46" s="218"/>
      <c r="Q46" s="218"/>
      <c r="R46" s="218"/>
      <c r="S46" s="213" t="str">
        <f t="shared" si="10"/>
        <v>Hide</v>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hidden="1">
      <c r="A47" s="74">
        <v>41334</v>
      </c>
      <c r="B47" s="7">
        <f t="shared" si="9"/>
        <v>0</v>
      </c>
      <c r="C47" s="7">
        <f t="shared" si="11"/>
        <v>0</v>
      </c>
      <c r="D47" s="7">
        <f t="shared" si="12"/>
        <v>0</v>
      </c>
      <c r="E47" s="218"/>
      <c r="F47" s="218"/>
      <c r="G47" s="218"/>
      <c r="H47" s="218"/>
      <c r="I47" s="218"/>
      <c r="J47" s="218"/>
      <c r="K47" s="218"/>
      <c r="L47" s="218"/>
      <c r="M47" s="218"/>
      <c r="N47" s="218"/>
      <c r="O47" s="218"/>
      <c r="P47" s="218"/>
      <c r="Q47" s="218"/>
      <c r="R47" s="218"/>
      <c r="S47" s="213" t="str">
        <f t="shared" si="10"/>
        <v>Hide</v>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hidden="1">
      <c r="A48" s="74">
        <v>41365</v>
      </c>
      <c r="B48" s="7">
        <f t="shared" si="9"/>
        <v>0</v>
      </c>
      <c r="C48" s="7">
        <f t="shared" si="11"/>
        <v>0</v>
      </c>
      <c r="D48" s="7">
        <f t="shared" si="12"/>
        <v>0</v>
      </c>
      <c r="E48" s="218"/>
      <c r="F48" s="218"/>
      <c r="G48" s="218"/>
      <c r="H48" s="218"/>
      <c r="I48" s="218"/>
      <c r="J48" s="218"/>
      <c r="K48" s="218"/>
      <c r="L48" s="218"/>
      <c r="M48" s="218"/>
      <c r="N48" s="218"/>
      <c r="O48" s="218"/>
      <c r="P48" s="218"/>
      <c r="Q48" s="218"/>
      <c r="R48" s="218"/>
      <c r="S48" s="213" t="str">
        <f t="shared" si="10"/>
        <v>Hide</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hidden="1">
      <c r="A49" s="74">
        <v>41395</v>
      </c>
      <c r="B49" s="7">
        <f t="shared" si="9"/>
        <v>0</v>
      </c>
      <c r="C49" s="7">
        <f t="shared" si="11"/>
        <v>0</v>
      </c>
      <c r="D49" s="7">
        <f t="shared" si="12"/>
        <v>0</v>
      </c>
      <c r="E49" s="218"/>
      <c r="F49" s="218"/>
      <c r="G49" s="218"/>
      <c r="H49" s="218"/>
      <c r="I49" s="218"/>
      <c r="J49" s="218"/>
      <c r="K49" s="218"/>
      <c r="L49" s="218"/>
      <c r="M49" s="218"/>
      <c r="N49" s="218"/>
      <c r="O49" s="218"/>
      <c r="P49" s="218"/>
      <c r="Q49" s="218"/>
      <c r="R49" s="218"/>
      <c r="S49" s="213" t="str">
        <f t="shared" si="10"/>
        <v>Hide</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hidden="1">
      <c r="A50" s="74">
        <v>41426</v>
      </c>
      <c r="B50" s="7">
        <f t="shared" si="9"/>
        <v>0</v>
      </c>
      <c r="C50" s="7">
        <f t="shared" si="11"/>
        <v>0</v>
      </c>
      <c r="D50" s="7">
        <f t="shared" si="12"/>
        <v>0</v>
      </c>
      <c r="E50" s="218"/>
      <c r="F50" s="218"/>
      <c r="G50" s="218"/>
      <c r="H50" s="218"/>
      <c r="I50" s="218"/>
      <c r="J50" s="218"/>
      <c r="K50" s="218"/>
      <c r="L50" s="218"/>
      <c r="M50" s="218"/>
      <c r="N50" s="218"/>
      <c r="O50" s="218"/>
      <c r="P50" s="218"/>
      <c r="Q50" s="218"/>
      <c r="R50" s="218"/>
      <c r="S50" s="213" t="str">
        <f t="shared" si="10"/>
        <v>Hide</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3" ref="B51:B59">SUM(C51:D51)</f>
        <v>0</v>
      </c>
      <c r="C51" s="7">
        <f t="shared" si="11"/>
        <v>0</v>
      </c>
      <c r="D51" s="7">
        <f t="shared" si="12"/>
        <v>0</v>
      </c>
      <c r="E51" s="218"/>
      <c r="F51" s="218"/>
      <c r="G51" s="218"/>
      <c r="H51" s="218"/>
      <c r="I51" s="218"/>
      <c r="J51" s="218"/>
      <c r="K51" s="218"/>
      <c r="L51" s="218"/>
      <c r="M51" s="218"/>
      <c r="N51" s="218"/>
      <c r="O51" s="218"/>
      <c r="P51" s="218"/>
      <c r="Q51" s="218"/>
      <c r="R51" s="218"/>
      <c r="S51" s="213" t="str">
        <f t="shared" si="10"/>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3"/>
        <v>0</v>
      </c>
      <c r="C52" s="7">
        <f t="shared" si="11"/>
        <v>0</v>
      </c>
      <c r="D52" s="7">
        <f t="shared" si="12"/>
        <v>0</v>
      </c>
      <c r="E52" s="218"/>
      <c r="F52" s="218"/>
      <c r="G52" s="218"/>
      <c r="H52" s="218"/>
      <c r="I52" s="218"/>
      <c r="J52" s="218"/>
      <c r="K52" s="218"/>
      <c r="L52" s="218"/>
      <c r="M52" s="218"/>
      <c r="N52" s="218"/>
      <c r="O52" s="218"/>
      <c r="P52" s="218"/>
      <c r="Q52" s="218"/>
      <c r="R52" s="218"/>
      <c r="S52" s="213" t="str">
        <f t="shared" si="10"/>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3"/>
        <v>0</v>
      </c>
      <c r="C53" s="7">
        <f t="shared" si="11"/>
        <v>0</v>
      </c>
      <c r="D53" s="7">
        <f t="shared" si="12"/>
        <v>0</v>
      </c>
      <c r="E53" s="218"/>
      <c r="F53" s="218"/>
      <c r="G53" s="218"/>
      <c r="H53" s="218"/>
      <c r="I53" s="218"/>
      <c r="J53" s="218"/>
      <c r="K53" s="218"/>
      <c r="L53" s="218"/>
      <c r="M53" s="218"/>
      <c r="N53" s="218"/>
      <c r="O53" s="218"/>
      <c r="P53" s="218"/>
      <c r="Q53" s="218"/>
      <c r="R53" s="218"/>
      <c r="S53" s="213" t="str">
        <f t="shared" si="10"/>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18"/>
      <c r="F54" s="218"/>
      <c r="G54" s="218"/>
      <c r="H54" s="218"/>
      <c r="I54" s="218"/>
      <c r="J54" s="218"/>
      <c r="K54" s="218"/>
      <c r="L54" s="218"/>
      <c r="M54" s="218"/>
      <c r="N54" s="218"/>
      <c r="O54" s="218"/>
      <c r="P54" s="218"/>
      <c r="Q54" s="218"/>
      <c r="R54" s="218"/>
      <c r="S54" s="213"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18"/>
      <c r="F55" s="218"/>
      <c r="G55" s="218"/>
      <c r="H55" s="218"/>
      <c r="I55" s="218"/>
      <c r="J55" s="218"/>
      <c r="K55" s="218"/>
      <c r="L55" s="218"/>
      <c r="M55" s="218"/>
      <c r="N55" s="218"/>
      <c r="O55" s="218"/>
      <c r="P55" s="218"/>
      <c r="Q55" s="218"/>
      <c r="R55" s="218"/>
      <c r="S55" s="213"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18"/>
      <c r="F56" s="218"/>
      <c r="G56" s="218"/>
      <c r="H56" s="218"/>
      <c r="I56" s="218"/>
      <c r="J56" s="218"/>
      <c r="K56" s="218"/>
      <c r="L56" s="218"/>
      <c r="M56" s="218"/>
      <c r="N56" s="218"/>
      <c r="O56" s="218"/>
      <c r="P56" s="218"/>
      <c r="Q56" s="218"/>
      <c r="R56" s="218"/>
      <c r="S56" s="213"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18"/>
      <c r="F57" s="218"/>
      <c r="G57" s="218"/>
      <c r="H57" s="218"/>
      <c r="I57" s="218"/>
      <c r="J57" s="218"/>
      <c r="K57" s="218"/>
      <c r="L57" s="218"/>
      <c r="M57" s="218"/>
      <c r="N57" s="218"/>
      <c r="O57" s="218"/>
      <c r="P57" s="218"/>
      <c r="Q57" s="218"/>
      <c r="R57" s="218"/>
      <c r="S57" s="213"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18"/>
      <c r="F58" s="218"/>
      <c r="G58" s="218"/>
      <c r="H58" s="218"/>
      <c r="I58" s="218"/>
      <c r="J58" s="218"/>
      <c r="K58" s="218"/>
      <c r="L58" s="218"/>
      <c r="M58" s="218"/>
      <c r="N58" s="218"/>
      <c r="O58" s="218"/>
      <c r="P58" s="218"/>
      <c r="Q58" s="218"/>
      <c r="R58" s="218"/>
      <c r="S58" s="213"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18"/>
      <c r="F59" s="218"/>
      <c r="G59" s="218"/>
      <c r="H59" s="218"/>
      <c r="I59" s="218"/>
      <c r="J59" s="218"/>
      <c r="K59" s="218"/>
      <c r="L59" s="218"/>
      <c r="M59" s="218"/>
      <c r="N59" s="218"/>
      <c r="O59" s="218"/>
      <c r="P59" s="218"/>
      <c r="Q59" s="218"/>
      <c r="R59" s="218"/>
      <c r="S59" s="213"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13"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2" t="s">
        <v>3</v>
      </c>
      <c r="C61" s="272" t="s">
        <v>9</v>
      </c>
      <c r="D61" s="272" t="s">
        <v>40</v>
      </c>
      <c r="E61" s="113"/>
      <c r="F61" s="113"/>
      <c r="G61" s="113"/>
      <c r="H61" s="113"/>
      <c r="I61" s="113"/>
      <c r="J61" s="113"/>
      <c r="K61" s="107" t="s">
        <v>1</v>
      </c>
      <c r="L61" s="113"/>
      <c r="M61" s="113"/>
      <c r="N61" s="113"/>
      <c r="O61" s="113"/>
      <c r="P61" s="113"/>
      <c r="Q61" s="113"/>
      <c r="R61" s="113"/>
      <c r="S61" s="213"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2"/>
      <c r="C62" s="272"/>
      <c r="D62" s="272"/>
      <c r="E62" s="117"/>
      <c r="F62" s="116"/>
      <c r="G62" s="116"/>
      <c r="H62" s="116"/>
      <c r="I62" s="116"/>
      <c r="J62" s="117"/>
      <c r="K62" s="118" t="s">
        <v>38</v>
      </c>
      <c r="L62" s="116"/>
      <c r="M62" s="116"/>
      <c r="N62" s="116"/>
      <c r="O62" s="116"/>
      <c r="P62" s="116"/>
      <c r="Q62" s="116"/>
      <c r="R62" s="116"/>
      <c r="S62" s="213"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2"/>
      <c r="C63" s="272"/>
      <c r="D63" s="272"/>
      <c r="E63" s="274">
        <v>0</v>
      </c>
      <c r="F63" s="274"/>
      <c r="G63" s="274">
        <v>1</v>
      </c>
      <c r="H63" s="274"/>
      <c r="I63" s="274">
        <v>2</v>
      </c>
      <c r="J63" s="274"/>
      <c r="K63" s="274">
        <v>3</v>
      </c>
      <c r="L63" s="274"/>
      <c r="M63" s="274">
        <v>4</v>
      </c>
      <c r="N63" s="274"/>
      <c r="O63" s="274">
        <v>5</v>
      </c>
      <c r="P63" s="274"/>
      <c r="Q63" s="274">
        <v>6</v>
      </c>
      <c r="R63" s="274"/>
      <c r="S63" s="213"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2"/>
      <c r="C64" s="272"/>
      <c r="D64" s="272"/>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13">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88365</v>
      </c>
      <c r="C65" s="7">
        <f>SUM(C68:C116)</f>
        <v>16624</v>
      </c>
      <c r="D65" s="7">
        <f>SUM(D68:D116)</f>
        <v>71741</v>
      </c>
      <c r="E65" s="64">
        <f>SUM(E68:E116)</f>
        <v>32</v>
      </c>
      <c r="F65" s="64">
        <f aca="true" t="shared" si="16" ref="F65:R65">SUM(F68:F116)</f>
        <v>556</v>
      </c>
      <c r="G65" s="64">
        <f t="shared" si="16"/>
        <v>209</v>
      </c>
      <c r="H65" s="64">
        <f t="shared" si="16"/>
        <v>65</v>
      </c>
      <c r="I65" s="64">
        <f t="shared" si="16"/>
        <v>350</v>
      </c>
      <c r="J65" s="64">
        <f t="shared" si="16"/>
        <v>288</v>
      </c>
      <c r="K65" s="64">
        <f t="shared" si="16"/>
        <v>14114</v>
      </c>
      <c r="L65" s="64">
        <f t="shared" si="16"/>
        <v>59345</v>
      </c>
      <c r="M65" s="64">
        <f t="shared" si="16"/>
        <v>1801</v>
      </c>
      <c r="N65" s="64">
        <f t="shared" si="16"/>
        <v>11067</v>
      </c>
      <c r="O65" s="64">
        <f t="shared" si="16"/>
        <v>104</v>
      </c>
      <c r="P65" s="64">
        <f t="shared" si="16"/>
        <v>227</v>
      </c>
      <c r="Q65" s="64">
        <f t="shared" si="16"/>
        <v>14</v>
      </c>
      <c r="R65" s="64">
        <f t="shared" si="16"/>
        <v>193</v>
      </c>
      <c r="S65" s="213">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v>
      </c>
      <c r="C66" s="124">
        <f>SUM(E66+G66+I66+K66+M66+O66+Q66)</f>
        <v>18.812878402082273</v>
      </c>
      <c r="D66" s="124">
        <f>SUM(F66+H66+J66+L66+N66+P66+R66)</f>
        <v>81.18712159791774</v>
      </c>
      <c r="E66" s="43">
        <f>E65/(B65)*100</f>
        <v>0.03621343292027387</v>
      </c>
      <c r="F66" s="43">
        <f>F65/(B65)*100</f>
        <v>0.6292083969897584</v>
      </c>
      <c r="G66" s="43">
        <f>G65/(B65)*100</f>
        <v>0.23651898376053868</v>
      </c>
      <c r="H66" s="43">
        <f>H65/(B65)*100</f>
        <v>0.07355853561930628</v>
      </c>
      <c r="I66" s="43">
        <f>I65/(B65)*100</f>
        <v>0.39608442256549536</v>
      </c>
      <c r="J66" s="43">
        <f>J65/(B65)*100</f>
        <v>0.3259208962824648</v>
      </c>
      <c r="K66" s="43">
        <f>K65/(B65)*100</f>
        <v>15.97238725739829</v>
      </c>
      <c r="L66" s="43">
        <f>L65/(B65)*100</f>
        <v>67.15894302042665</v>
      </c>
      <c r="M66" s="43">
        <f>M65/(B65)*100</f>
        <v>2.0381372715441635</v>
      </c>
      <c r="N66" s="43">
        <f>N65/(B65)*100</f>
        <v>12.524189441520964</v>
      </c>
      <c r="O66" s="43">
        <f>O65/(B65)*100</f>
        <v>0.11769365699089006</v>
      </c>
      <c r="P66" s="43">
        <f>P65/(B65)*100</f>
        <v>0.2568890397781927</v>
      </c>
      <c r="Q66" s="43">
        <f>Q65/(B65)*100</f>
        <v>0.015843376902619815</v>
      </c>
      <c r="R66" s="43">
        <f>R65/(B65)*100</f>
        <v>0.21841226730040172</v>
      </c>
      <c r="S66" s="213">
        <f t="shared" si="10"/>
      </c>
      <c r="T66" s="127">
        <f>SUM(E66:R66)</f>
        <v>100</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13"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13">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13">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13">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13">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13">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13">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13">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13">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13">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13">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13">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13">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13">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190">
        <v>0</v>
      </c>
      <c r="F81" s="190">
        <v>24</v>
      </c>
      <c r="G81" s="190">
        <v>5</v>
      </c>
      <c r="H81" s="190">
        <v>10</v>
      </c>
      <c r="I81" s="190">
        <v>23</v>
      </c>
      <c r="J81" s="190">
        <v>0</v>
      </c>
      <c r="K81" s="190">
        <v>315</v>
      </c>
      <c r="L81" s="190">
        <v>1830</v>
      </c>
      <c r="M81" s="190">
        <v>0</v>
      </c>
      <c r="N81" s="190">
        <v>230</v>
      </c>
      <c r="O81" s="190">
        <v>0</v>
      </c>
      <c r="P81" s="190">
        <v>13</v>
      </c>
      <c r="Q81" s="190">
        <v>0</v>
      </c>
      <c r="R81" s="190">
        <v>0</v>
      </c>
      <c r="S81" s="213">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190">
        <v>0</v>
      </c>
      <c r="F82" s="190">
        <v>55</v>
      </c>
      <c r="G82" s="190">
        <v>0</v>
      </c>
      <c r="H82" s="190">
        <v>0</v>
      </c>
      <c r="I82" s="190">
        <v>8</v>
      </c>
      <c r="J82" s="190">
        <v>0</v>
      </c>
      <c r="K82" s="190">
        <v>203</v>
      </c>
      <c r="L82" s="190">
        <v>1857</v>
      </c>
      <c r="M82" s="190">
        <v>9</v>
      </c>
      <c r="N82" s="190">
        <v>239</v>
      </c>
      <c r="O82" s="190">
        <v>0</v>
      </c>
      <c r="P82" s="190">
        <v>12</v>
      </c>
      <c r="Q82" s="190">
        <v>0</v>
      </c>
      <c r="R82" s="190">
        <v>0</v>
      </c>
      <c r="S82" s="213">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190">
        <v>0</v>
      </c>
      <c r="F83" s="190">
        <v>0</v>
      </c>
      <c r="G83" s="190">
        <v>38</v>
      </c>
      <c r="H83" s="190">
        <v>0</v>
      </c>
      <c r="I83" s="190">
        <v>13</v>
      </c>
      <c r="J83" s="190">
        <v>32</v>
      </c>
      <c r="K83" s="190">
        <v>345</v>
      </c>
      <c r="L83" s="190">
        <v>2063</v>
      </c>
      <c r="M83" s="190">
        <v>0</v>
      </c>
      <c r="N83" s="190">
        <v>341</v>
      </c>
      <c r="O83" s="190">
        <v>0</v>
      </c>
      <c r="P83" s="190">
        <v>3</v>
      </c>
      <c r="Q83" s="190">
        <v>0</v>
      </c>
      <c r="R83" s="190">
        <v>0</v>
      </c>
      <c r="S83" s="213">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190">
        <v>0</v>
      </c>
      <c r="F84" s="190">
        <v>34</v>
      </c>
      <c r="G84" s="190">
        <v>8</v>
      </c>
      <c r="H84" s="190">
        <v>3</v>
      </c>
      <c r="I84" s="190">
        <v>27</v>
      </c>
      <c r="J84" s="190">
        <v>1</v>
      </c>
      <c r="K84" s="190">
        <v>498</v>
      </c>
      <c r="L84" s="190">
        <v>1895</v>
      </c>
      <c r="M84" s="190">
        <v>37</v>
      </c>
      <c r="N84" s="190">
        <v>257</v>
      </c>
      <c r="O84" s="190">
        <v>2</v>
      </c>
      <c r="P84" s="190">
        <v>11</v>
      </c>
      <c r="Q84" s="190">
        <v>0</v>
      </c>
      <c r="R84" s="190">
        <v>3</v>
      </c>
      <c r="S84" s="213">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190">
        <v>0</v>
      </c>
      <c r="F85" s="190">
        <v>24</v>
      </c>
      <c r="G85" s="190">
        <v>4</v>
      </c>
      <c r="H85" s="190">
        <v>14</v>
      </c>
      <c r="I85" s="190">
        <v>19</v>
      </c>
      <c r="J85" s="190">
        <v>2</v>
      </c>
      <c r="K85" s="190">
        <v>555</v>
      </c>
      <c r="L85" s="190">
        <v>2159</v>
      </c>
      <c r="M85" s="190">
        <v>61</v>
      </c>
      <c r="N85" s="190">
        <v>492</v>
      </c>
      <c r="O85" s="190">
        <v>0</v>
      </c>
      <c r="P85" s="190">
        <v>2</v>
      </c>
      <c r="Q85" s="190">
        <v>0</v>
      </c>
      <c r="R85" s="190">
        <v>0</v>
      </c>
      <c r="S85" s="213">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190">
        <v>1</v>
      </c>
      <c r="F86" s="190">
        <v>3</v>
      </c>
      <c r="G86" s="190">
        <v>1</v>
      </c>
      <c r="H86" s="190">
        <v>0</v>
      </c>
      <c r="I86" s="190">
        <v>17</v>
      </c>
      <c r="J86" s="190">
        <v>3</v>
      </c>
      <c r="K86" s="190">
        <v>907</v>
      </c>
      <c r="L86" s="190">
        <v>2694</v>
      </c>
      <c r="M86" s="190">
        <v>72</v>
      </c>
      <c r="N86" s="190">
        <v>491</v>
      </c>
      <c r="O86" s="190">
        <v>0</v>
      </c>
      <c r="P86" s="190">
        <v>16</v>
      </c>
      <c r="Q86" s="190">
        <v>0</v>
      </c>
      <c r="R86" s="190">
        <v>0</v>
      </c>
      <c r="S86" s="213">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190">
        <v>0</v>
      </c>
      <c r="F87" s="190">
        <v>0</v>
      </c>
      <c r="G87" s="190">
        <v>10</v>
      </c>
      <c r="H87" s="190">
        <v>0</v>
      </c>
      <c r="I87" s="190">
        <v>11</v>
      </c>
      <c r="J87" s="190">
        <v>1</v>
      </c>
      <c r="K87" s="190">
        <v>502</v>
      </c>
      <c r="L87" s="190">
        <v>2165</v>
      </c>
      <c r="M87" s="190">
        <v>45</v>
      </c>
      <c r="N87" s="190">
        <v>464</v>
      </c>
      <c r="O87" s="190">
        <v>0</v>
      </c>
      <c r="P87" s="190">
        <v>1</v>
      </c>
      <c r="Q87" s="190">
        <v>0</v>
      </c>
      <c r="R87" s="190">
        <v>52</v>
      </c>
      <c r="S87" s="213">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190">
        <v>4</v>
      </c>
      <c r="F88" s="190">
        <v>18</v>
      </c>
      <c r="G88" s="190">
        <v>0</v>
      </c>
      <c r="H88" s="190">
        <v>0</v>
      </c>
      <c r="I88" s="190">
        <v>6</v>
      </c>
      <c r="J88" s="190">
        <v>37</v>
      </c>
      <c r="K88" s="190">
        <v>528</v>
      </c>
      <c r="L88" s="190">
        <v>2558</v>
      </c>
      <c r="M88" s="190">
        <v>6</v>
      </c>
      <c r="N88" s="190">
        <v>574</v>
      </c>
      <c r="O88" s="190">
        <v>0</v>
      </c>
      <c r="P88" s="190">
        <v>0</v>
      </c>
      <c r="Q88" s="190">
        <v>2</v>
      </c>
      <c r="R88" s="190">
        <v>0</v>
      </c>
      <c r="S88" s="213">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190">
        <v>0</v>
      </c>
      <c r="F89" s="190">
        <v>65</v>
      </c>
      <c r="G89" s="190">
        <v>0</v>
      </c>
      <c r="H89" s="190">
        <v>0</v>
      </c>
      <c r="I89" s="190">
        <v>29</v>
      </c>
      <c r="J89" s="190">
        <v>80</v>
      </c>
      <c r="K89" s="190">
        <v>793</v>
      </c>
      <c r="L89" s="190">
        <v>2152</v>
      </c>
      <c r="M89" s="190">
        <v>103</v>
      </c>
      <c r="N89" s="190">
        <v>643</v>
      </c>
      <c r="O89" s="190">
        <v>49</v>
      </c>
      <c r="P89" s="190">
        <v>0</v>
      </c>
      <c r="Q89" s="190">
        <v>1</v>
      </c>
      <c r="R89" s="190">
        <v>40</v>
      </c>
      <c r="S89" s="213">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16">
        <v>0</v>
      </c>
      <c r="F90" s="216">
        <v>1</v>
      </c>
      <c r="G90" s="216">
        <v>0</v>
      </c>
      <c r="H90" s="216">
        <v>0</v>
      </c>
      <c r="I90" s="216">
        <v>16</v>
      </c>
      <c r="J90" s="216">
        <v>0</v>
      </c>
      <c r="K90" s="216">
        <v>483</v>
      </c>
      <c r="L90" s="216">
        <v>2146</v>
      </c>
      <c r="M90" s="216">
        <v>12</v>
      </c>
      <c r="N90" s="216">
        <v>562</v>
      </c>
      <c r="O90" s="216">
        <v>0</v>
      </c>
      <c r="P90" s="216">
        <v>0</v>
      </c>
      <c r="Q90" s="216">
        <v>0</v>
      </c>
      <c r="R90" s="216">
        <v>0</v>
      </c>
      <c r="S90" s="213"/>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17">
        <v>0</v>
      </c>
      <c r="F91" s="217">
        <v>3</v>
      </c>
      <c r="G91" s="217">
        <v>12</v>
      </c>
      <c r="H91" s="217">
        <v>0</v>
      </c>
      <c r="I91" s="217">
        <v>1</v>
      </c>
      <c r="J91" s="217">
        <v>0</v>
      </c>
      <c r="K91" s="217">
        <v>447</v>
      </c>
      <c r="L91" s="217">
        <v>2079</v>
      </c>
      <c r="M91" s="217">
        <v>66</v>
      </c>
      <c r="N91" s="217">
        <v>869</v>
      </c>
      <c r="O91" s="217">
        <v>1</v>
      </c>
      <c r="P91" s="217">
        <v>0</v>
      </c>
      <c r="Q91" s="217">
        <v>0</v>
      </c>
      <c r="R91" s="217">
        <v>13</v>
      </c>
      <c r="S91" s="213"/>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17">
        <v>2</v>
      </c>
      <c r="F92" s="217">
        <v>0</v>
      </c>
      <c r="G92" s="217">
        <v>1</v>
      </c>
      <c r="H92" s="217">
        <v>0</v>
      </c>
      <c r="I92" s="217">
        <v>3</v>
      </c>
      <c r="J92" s="217">
        <v>6</v>
      </c>
      <c r="K92" s="217">
        <v>590</v>
      </c>
      <c r="L92" s="217">
        <v>2620</v>
      </c>
      <c r="M92" s="217">
        <v>93</v>
      </c>
      <c r="N92" s="217">
        <v>633</v>
      </c>
      <c r="O92" s="217">
        <v>0</v>
      </c>
      <c r="P92" s="217">
        <v>26</v>
      </c>
      <c r="Q92" s="217">
        <v>0</v>
      </c>
      <c r="R92" s="217">
        <v>0</v>
      </c>
      <c r="S92" s="213"/>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5"/>
        <v>3619</v>
      </c>
      <c r="C93" s="7">
        <f t="shared" si="24"/>
        <v>671</v>
      </c>
      <c r="D93" s="7">
        <f t="shared" si="24"/>
        <v>2948</v>
      </c>
      <c r="E93" s="217">
        <v>10</v>
      </c>
      <c r="F93" s="217">
        <v>19</v>
      </c>
      <c r="G93" s="217">
        <v>39</v>
      </c>
      <c r="H93" s="217">
        <v>0</v>
      </c>
      <c r="I93" s="217">
        <v>22</v>
      </c>
      <c r="J93" s="217">
        <v>1</v>
      </c>
      <c r="K93" s="217">
        <v>486</v>
      </c>
      <c r="L93" s="217">
        <v>2374</v>
      </c>
      <c r="M93" s="217">
        <v>112</v>
      </c>
      <c r="N93" s="217">
        <v>513</v>
      </c>
      <c r="O93" s="217">
        <v>1</v>
      </c>
      <c r="P93" s="217">
        <v>0</v>
      </c>
      <c r="Q93" s="217">
        <v>1</v>
      </c>
      <c r="R93" s="217">
        <v>41</v>
      </c>
      <c r="S93" s="213">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5"/>
        <v>4196</v>
      </c>
      <c r="C94" s="7">
        <f t="shared" si="24"/>
        <v>1265</v>
      </c>
      <c r="D94" s="7">
        <f t="shared" si="24"/>
        <v>2931</v>
      </c>
      <c r="E94" s="217">
        <v>1</v>
      </c>
      <c r="F94" s="217">
        <v>126</v>
      </c>
      <c r="G94" s="217">
        <v>36</v>
      </c>
      <c r="H94" s="217">
        <v>0</v>
      </c>
      <c r="I94" s="217">
        <v>7</v>
      </c>
      <c r="J94" s="217">
        <v>0</v>
      </c>
      <c r="K94" s="217">
        <v>1003</v>
      </c>
      <c r="L94" s="217">
        <v>2383</v>
      </c>
      <c r="M94" s="217">
        <v>202</v>
      </c>
      <c r="N94" s="217">
        <v>418</v>
      </c>
      <c r="O94" s="217">
        <v>15</v>
      </c>
      <c r="P94" s="217">
        <v>3</v>
      </c>
      <c r="Q94" s="217">
        <v>1</v>
      </c>
      <c r="R94" s="217">
        <v>1</v>
      </c>
      <c r="S94" s="213">
        <f aca="true" t="shared" si="26"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5"/>
        <v>3368</v>
      </c>
      <c r="C95" s="7">
        <f t="shared" si="24"/>
        <v>898</v>
      </c>
      <c r="D95" s="7">
        <f t="shared" si="24"/>
        <v>2470</v>
      </c>
      <c r="E95" s="217">
        <v>12</v>
      </c>
      <c r="F95" s="217">
        <v>8</v>
      </c>
      <c r="G95" s="217">
        <v>1</v>
      </c>
      <c r="H95" s="217">
        <v>0</v>
      </c>
      <c r="I95" s="217">
        <v>8</v>
      </c>
      <c r="J95" s="217">
        <v>0</v>
      </c>
      <c r="K95" s="217">
        <v>832</v>
      </c>
      <c r="L95" s="217">
        <v>2104</v>
      </c>
      <c r="M95" s="217">
        <v>43</v>
      </c>
      <c r="N95" s="217">
        <v>342</v>
      </c>
      <c r="O95" s="217">
        <v>2</v>
      </c>
      <c r="P95" s="217">
        <v>2</v>
      </c>
      <c r="Q95" s="217">
        <v>0</v>
      </c>
      <c r="R95" s="217">
        <v>14</v>
      </c>
      <c r="S95" s="213">
        <f t="shared" si="26"/>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5"/>
        <v>4938</v>
      </c>
      <c r="C96" s="7">
        <f t="shared" si="24"/>
        <v>1359</v>
      </c>
      <c r="D96" s="7">
        <f t="shared" si="24"/>
        <v>3579</v>
      </c>
      <c r="E96" s="217">
        <v>0</v>
      </c>
      <c r="F96" s="217">
        <v>13</v>
      </c>
      <c r="G96" s="217">
        <v>0</v>
      </c>
      <c r="H96" s="217">
        <v>0</v>
      </c>
      <c r="I96" s="217">
        <v>19</v>
      </c>
      <c r="J96" s="217">
        <v>0</v>
      </c>
      <c r="K96" s="217">
        <v>1012</v>
      </c>
      <c r="L96" s="217">
        <v>2294</v>
      </c>
      <c r="M96" s="217">
        <v>327</v>
      </c>
      <c r="N96" s="217">
        <v>1266</v>
      </c>
      <c r="O96" s="217">
        <v>1</v>
      </c>
      <c r="P96" s="217">
        <v>6</v>
      </c>
      <c r="Q96" s="217">
        <v>0</v>
      </c>
      <c r="R96" s="217">
        <v>0</v>
      </c>
      <c r="S96" s="213">
        <f t="shared" si="26"/>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5"/>
        <v>3989</v>
      </c>
      <c r="C97" s="7">
        <f t="shared" si="24"/>
        <v>1409</v>
      </c>
      <c r="D97" s="7">
        <f t="shared" si="24"/>
        <v>2580</v>
      </c>
      <c r="E97" s="217">
        <v>1</v>
      </c>
      <c r="F97" s="217">
        <v>1</v>
      </c>
      <c r="G97" s="217">
        <v>0</v>
      </c>
      <c r="H97" s="217">
        <v>0</v>
      </c>
      <c r="I97" s="217">
        <v>11</v>
      </c>
      <c r="J97" s="217">
        <v>2</v>
      </c>
      <c r="K97" s="217">
        <v>1207</v>
      </c>
      <c r="L97" s="217">
        <v>2106</v>
      </c>
      <c r="M97" s="217">
        <v>190</v>
      </c>
      <c r="N97" s="217">
        <v>467</v>
      </c>
      <c r="O97" s="217">
        <v>0</v>
      </c>
      <c r="P97" s="217">
        <v>3</v>
      </c>
      <c r="Q97" s="217">
        <v>0</v>
      </c>
      <c r="R97" s="217">
        <v>1</v>
      </c>
      <c r="S97" s="213">
        <f t="shared" si="26"/>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5"/>
        <v>3593</v>
      </c>
      <c r="C98" s="7">
        <f t="shared" si="24"/>
        <v>952</v>
      </c>
      <c r="D98" s="7">
        <f t="shared" si="24"/>
        <v>2641</v>
      </c>
      <c r="E98" s="217">
        <v>0</v>
      </c>
      <c r="F98" s="217">
        <v>0</v>
      </c>
      <c r="G98" s="217">
        <v>4</v>
      </c>
      <c r="H98" s="217">
        <v>0</v>
      </c>
      <c r="I98" s="217">
        <v>11</v>
      </c>
      <c r="J98" s="217">
        <v>13</v>
      </c>
      <c r="K98" s="217">
        <v>853</v>
      </c>
      <c r="L98" s="217">
        <v>1829</v>
      </c>
      <c r="M98" s="217">
        <v>84</v>
      </c>
      <c r="N98" s="217">
        <v>732</v>
      </c>
      <c r="O98" s="217">
        <v>0</v>
      </c>
      <c r="P98" s="217">
        <v>61</v>
      </c>
      <c r="Q98" s="217">
        <v>0</v>
      </c>
      <c r="R98" s="217">
        <v>6</v>
      </c>
      <c r="S98" s="213">
        <f t="shared" si="26"/>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hidden="1">
      <c r="A99" s="74">
        <v>41183</v>
      </c>
      <c r="B99" s="7">
        <f t="shared" si="25"/>
        <v>0</v>
      </c>
      <c r="C99" s="7">
        <f t="shared" si="24"/>
        <v>0</v>
      </c>
      <c r="D99" s="7">
        <f t="shared" si="24"/>
        <v>0</v>
      </c>
      <c r="E99" s="217"/>
      <c r="F99" s="217"/>
      <c r="G99" s="217"/>
      <c r="H99" s="217"/>
      <c r="I99" s="217"/>
      <c r="J99" s="217"/>
      <c r="K99" s="217"/>
      <c r="L99" s="217"/>
      <c r="M99" s="217"/>
      <c r="N99" s="217"/>
      <c r="O99" s="217"/>
      <c r="P99" s="217"/>
      <c r="Q99" s="217"/>
      <c r="R99" s="217"/>
      <c r="S99" s="213" t="str">
        <f t="shared" si="26"/>
        <v>Hide</v>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hidden="1">
      <c r="A100" s="74">
        <v>41214</v>
      </c>
      <c r="B100" s="7">
        <f t="shared" si="25"/>
        <v>0</v>
      </c>
      <c r="C100" s="7">
        <f t="shared" si="24"/>
        <v>0</v>
      </c>
      <c r="D100" s="7">
        <f t="shared" si="24"/>
        <v>0</v>
      </c>
      <c r="E100" s="217"/>
      <c r="F100" s="217"/>
      <c r="G100" s="217"/>
      <c r="H100" s="217"/>
      <c r="I100" s="217"/>
      <c r="J100" s="217"/>
      <c r="K100" s="217"/>
      <c r="L100" s="217"/>
      <c r="M100" s="217"/>
      <c r="N100" s="217"/>
      <c r="O100" s="217"/>
      <c r="P100" s="217"/>
      <c r="Q100" s="217"/>
      <c r="R100" s="217"/>
      <c r="S100" s="213" t="str">
        <f t="shared" si="26"/>
        <v>Hide</v>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hidden="1">
      <c r="A101" s="74">
        <v>41244</v>
      </c>
      <c r="B101" s="7">
        <f t="shared" si="25"/>
        <v>0</v>
      </c>
      <c r="C101" s="7">
        <f t="shared" si="24"/>
        <v>0</v>
      </c>
      <c r="D101" s="7">
        <f t="shared" si="24"/>
        <v>0</v>
      </c>
      <c r="E101" s="217"/>
      <c r="F101" s="217"/>
      <c r="G101" s="217"/>
      <c r="H101" s="217"/>
      <c r="I101" s="217"/>
      <c r="J101" s="217"/>
      <c r="K101" s="217"/>
      <c r="L101" s="217"/>
      <c r="M101" s="217"/>
      <c r="N101" s="217"/>
      <c r="O101" s="217"/>
      <c r="P101" s="217"/>
      <c r="Q101" s="217"/>
      <c r="R101" s="217"/>
      <c r="S101" s="213" t="str">
        <f t="shared" si="26"/>
        <v>Hide</v>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hidden="1">
      <c r="A102" s="74">
        <v>41275</v>
      </c>
      <c r="B102" s="7">
        <f t="shared" si="25"/>
        <v>0</v>
      </c>
      <c r="C102" s="7">
        <f t="shared" si="24"/>
        <v>0</v>
      </c>
      <c r="D102" s="7">
        <f t="shared" si="24"/>
        <v>0</v>
      </c>
      <c r="E102" s="218"/>
      <c r="F102" s="218"/>
      <c r="G102" s="218"/>
      <c r="H102" s="218"/>
      <c r="I102" s="218"/>
      <c r="J102" s="218"/>
      <c r="K102" s="218"/>
      <c r="L102" s="218"/>
      <c r="M102" s="218"/>
      <c r="N102" s="218"/>
      <c r="O102" s="218"/>
      <c r="P102" s="218"/>
      <c r="Q102" s="218"/>
      <c r="R102" s="218"/>
      <c r="S102" s="213" t="str">
        <f t="shared" si="26"/>
        <v>Hide</v>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hidden="1">
      <c r="A103" s="74">
        <v>41306</v>
      </c>
      <c r="B103" s="7">
        <f t="shared" si="25"/>
        <v>0</v>
      </c>
      <c r="C103" s="7">
        <f aca="true" t="shared" si="27" ref="C103:C116">SUM(E103,G103,I103,K103,M103,O103,Q103)</f>
        <v>0</v>
      </c>
      <c r="D103" s="7">
        <f aca="true" t="shared" si="28" ref="D103:D116">SUM(F103,H103,J103,L103,N103,P103,R103)</f>
        <v>0</v>
      </c>
      <c r="E103" s="218"/>
      <c r="F103" s="218"/>
      <c r="G103" s="218"/>
      <c r="H103" s="218"/>
      <c r="I103" s="218"/>
      <c r="J103" s="218"/>
      <c r="K103" s="218"/>
      <c r="L103" s="218"/>
      <c r="M103" s="218"/>
      <c r="N103" s="218"/>
      <c r="O103" s="218"/>
      <c r="P103" s="218"/>
      <c r="Q103" s="218"/>
      <c r="R103" s="218"/>
      <c r="S103" s="213" t="str">
        <f t="shared" si="26"/>
        <v>Hide</v>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hidden="1">
      <c r="A104" s="74">
        <v>41334</v>
      </c>
      <c r="B104" s="7">
        <f t="shared" si="25"/>
        <v>0</v>
      </c>
      <c r="C104" s="7">
        <f t="shared" si="27"/>
        <v>0</v>
      </c>
      <c r="D104" s="7">
        <f t="shared" si="28"/>
        <v>0</v>
      </c>
      <c r="E104" s="218"/>
      <c r="F104" s="218"/>
      <c r="G104" s="218"/>
      <c r="H104" s="218"/>
      <c r="I104" s="218"/>
      <c r="J104" s="218"/>
      <c r="K104" s="218"/>
      <c r="L104" s="218"/>
      <c r="M104" s="218"/>
      <c r="N104" s="218"/>
      <c r="O104" s="218"/>
      <c r="P104" s="218"/>
      <c r="Q104" s="218"/>
      <c r="R104" s="218"/>
      <c r="S104" s="213" t="str">
        <f t="shared" si="26"/>
        <v>Hide</v>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hidden="1">
      <c r="A105" s="74">
        <v>41365</v>
      </c>
      <c r="B105" s="7">
        <f t="shared" si="25"/>
        <v>0</v>
      </c>
      <c r="C105" s="7">
        <f t="shared" si="27"/>
        <v>0</v>
      </c>
      <c r="D105" s="7">
        <f t="shared" si="28"/>
        <v>0</v>
      </c>
      <c r="E105" s="218"/>
      <c r="F105" s="218"/>
      <c r="G105" s="218"/>
      <c r="H105" s="218"/>
      <c r="I105" s="218"/>
      <c r="J105" s="218"/>
      <c r="K105" s="218"/>
      <c r="L105" s="218"/>
      <c r="M105" s="218"/>
      <c r="N105" s="218"/>
      <c r="O105" s="218"/>
      <c r="P105" s="218"/>
      <c r="Q105" s="218"/>
      <c r="R105" s="218"/>
      <c r="S105" s="213" t="str">
        <f t="shared" si="26"/>
        <v>Hide</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hidden="1">
      <c r="A106" s="74">
        <v>41395</v>
      </c>
      <c r="B106" s="7">
        <f t="shared" si="25"/>
        <v>0</v>
      </c>
      <c r="C106" s="7">
        <f t="shared" si="27"/>
        <v>0</v>
      </c>
      <c r="D106" s="7">
        <f t="shared" si="28"/>
        <v>0</v>
      </c>
      <c r="E106" s="218"/>
      <c r="F106" s="218"/>
      <c r="G106" s="218"/>
      <c r="H106" s="218"/>
      <c r="I106" s="218"/>
      <c r="J106" s="218"/>
      <c r="K106" s="218"/>
      <c r="L106" s="218"/>
      <c r="M106" s="218"/>
      <c r="N106" s="218"/>
      <c r="O106" s="218"/>
      <c r="P106" s="218"/>
      <c r="Q106" s="218"/>
      <c r="R106" s="218"/>
      <c r="S106" s="213" t="str">
        <f t="shared" si="26"/>
        <v>Hide</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hidden="1">
      <c r="A107" s="74">
        <v>41426</v>
      </c>
      <c r="B107" s="7">
        <f t="shared" si="25"/>
        <v>0</v>
      </c>
      <c r="C107" s="7">
        <f t="shared" si="27"/>
        <v>0</v>
      </c>
      <c r="D107" s="7">
        <f t="shared" si="28"/>
        <v>0</v>
      </c>
      <c r="E107" s="218"/>
      <c r="F107" s="218"/>
      <c r="G107" s="218"/>
      <c r="H107" s="218"/>
      <c r="I107" s="218"/>
      <c r="J107" s="218"/>
      <c r="K107" s="218"/>
      <c r="L107" s="218"/>
      <c r="M107" s="218"/>
      <c r="N107" s="218"/>
      <c r="O107" s="218"/>
      <c r="P107" s="218"/>
      <c r="Q107" s="218"/>
      <c r="R107" s="218"/>
      <c r="S107" s="213" t="str">
        <f t="shared" si="26"/>
        <v>Hide</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9" ref="B108:B116">SUM(C108:D108)</f>
        <v>0</v>
      </c>
      <c r="C108" s="7">
        <f t="shared" si="27"/>
        <v>0</v>
      </c>
      <c r="D108" s="7">
        <f t="shared" si="28"/>
        <v>0</v>
      </c>
      <c r="E108" s="218"/>
      <c r="F108" s="218"/>
      <c r="G108" s="218"/>
      <c r="H108" s="218"/>
      <c r="I108" s="218"/>
      <c r="J108" s="218"/>
      <c r="K108" s="218"/>
      <c r="L108" s="218"/>
      <c r="M108" s="218"/>
      <c r="N108" s="218"/>
      <c r="O108" s="218"/>
      <c r="P108" s="218"/>
      <c r="Q108" s="218"/>
      <c r="R108" s="218"/>
      <c r="S108" s="213" t="str">
        <f t="shared" si="26"/>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9"/>
        <v>0</v>
      </c>
      <c r="C109" s="7">
        <f t="shared" si="27"/>
        <v>0</v>
      </c>
      <c r="D109" s="7">
        <f t="shared" si="28"/>
        <v>0</v>
      </c>
      <c r="E109" s="218"/>
      <c r="F109" s="218"/>
      <c r="G109" s="218"/>
      <c r="H109" s="218"/>
      <c r="I109" s="218"/>
      <c r="J109" s="218"/>
      <c r="K109" s="218"/>
      <c r="L109" s="218"/>
      <c r="M109" s="218"/>
      <c r="N109" s="218"/>
      <c r="O109" s="218"/>
      <c r="P109" s="218"/>
      <c r="Q109" s="218"/>
      <c r="R109" s="218"/>
      <c r="S109" s="213" t="str">
        <f t="shared" si="26"/>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9"/>
        <v>0</v>
      </c>
      <c r="C110" s="7">
        <f t="shared" si="27"/>
        <v>0</v>
      </c>
      <c r="D110" s="7">
        <f t="shared" si="28"/>
        <v>0</v>
      </c>
      <c r="E110" s="218"/>
      <c r="F110" s="218"/>
      <c r="G110" s="218"/>
      <c r="H110" s="218"/>
      <c r="I110" s="218"/>
      <c r="J110" s="218"/>
      <c r="K110" s="218"/>
      <c r="L110" s="218"/>
      <c r="M110" s="218"/>
      <c r="N110" s="218"/>
      <c r="O110" s="218"/>
      <c r="P110" s="218"/>
      <c r="Q110" s="218"/>
      <c r="R110" s="218"/>
      <c r="S110" s="213" t="str">
        <f t="shared" si="26"/>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18"/>
      <c r="F111" s="218"/>
      <c r="G111" s="218"/>
      <c r="H111" s="218"/>
      <c r="I111" s="218"/>
      <c r="J111" s="218"/>
      <c r="K111" s="218"/>
      <c r="L111" s="218"/>
      <c r="M111" s="218"/>
      <c r="N111" s="218"/>
      <c r="O111" s="218"/>
      <c r="P111" s="218"/>
      <c r="Q111" s="218"/>
      <c r="R111" s="218"/>
      <c r="S111" s="213"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18"/>
      <c r="F112" s="218"/>
      <c r="G112" s="218"/>
      <c r="H112" s="218"/>
      <c r="I112" s="218"/>
      <c r="J112" s="218"/>
      <c r="K112" s="218"/>
      <c r="L112" s="218"/>
      <c r="M112" s="218"/>
      <c r="N112" s="218"/>
      <c r="O112" s="218"/>
      <c r="P112" s="218"/>
      <c r="Q112" s="218"/>
      <c r="R112" s="218"/>
      <c r="S112" s="213"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18"/>
      <c r="F113" s="218"/>
      <c r="G113" s="218"/>
      <c r="H113" s="218"/>
      <c r="I113" s="218"/>
      <c r="J113" s="218"/>
      <c r="K113" s="218"/>
      <c r="L113" s="218"/>
      <c r="M113" s="218"/>
      <c r="N113" s="218"/>
      <c r="O113" s="218"/>
      <c r="P113" s="218"/>
      <c r="Q113" s="218"/>
      <c r="R113" s="218"/>
      <c r="S113" s="213"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18"/>
      <c r="F114" s="218"/>
      <c r="G114" s="218"/>
      <c r="H114" s="218"/>
      <c r="I114" s="218"/>
      <c r="J114" s="218"/>
      <c r="K114" s="218"/>
      <c r="L114" s="218"/>
      <c r="M114" s="218"/>
      <c r="N114" s="218"/>
      <c r="O114" s="218"/>
      <c r="P114" s="218"/>
      <c r="Q114" s="218"/>
      <c r="R114" s="218"/>
      <c r="S114" s="213"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18"/>
      <c r="F115" s="218"/>
      <c r="G115" s="218"/>
      <c r="H115" s="218"/>
      <c r="I115" s="218"/>
      <c r="J115" s="218"/>
      <c r="K115" s="218"/>
      <c r="L115" s="218"/>
      <c r="M115" s="218"/>
      <c r="N115" s="218"/>
      <c r="O115" s="218"/>
      <c r="P115" s="218"/>
      <c r="Q115" s="218"/>
      <c r="R115" s="218"/>
      <c r="S115" s="213"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18"/>
      <c r="F116" s="218"/>
      <c r="G116" s="218"/>
      <c r="H116" s="218"/>
      <c r="I116" s="218"/>
      <c r="J116" s="218"/>
      <c r="K116" s="218"/>
      <c r="L116" s="218"/>
      <c r="M116" s="218"/>
      <c r="N116" s="218"/>
      <c r="O116" s="218"/>
      <c r="P116" s="218"/>
      <c r="Q116" s="218"/>
      <c r="R116" s="218"/>
      <c r="S116" s="213"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13"/>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hidden="1">
      <c r="A118" s="271"/>
      <c r="B118" s="271"/>
      <c r="C118" s="271"/>
      <c r="D118" s="271"/>
      <c r="E118" s="271"/>
      <c r="F118" s="271"/>
      <c r="G118" s="271"/>
      <c r="H118" s="271"/>
      <c r="I118" s="271"/>
      <c r="J118" s="271"/>
      <c r="K118" s="271"/>
      <c r="L118" s="271"/>
      <c r="M118" s="271"/>
      <c r="N118" s="271"/>
      <c r="O118" s="271"/>
      <c r="P118" s="271"/>
      <c r="Q118" s="271"/>
      <c r="R118" s="271"/>
      <c r="S118" s="213"/>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225"/>
      <c r="B119" s="225"/>
      <c r="C119" s="225"/>
      <c r="D119" s="225"/>
      <c r="E119" s="225"/>
      <c r="F119" s="225"/>
      <c r="G119" s="225"/>
      <c r="H119" s="225"/>
      <c r="I119" s="225"/>
      <c r="J119" s="225"/>
      <c r="K119" s="225"/>
      <c r="L119" s="225"/>
      <c r="M119" s="225"/>
      <c r="N119" s="225"/>
      <c r="O119" s="225"/>
      <c r="P119" s="225"/>
      <c r="Q119" s="225"/>
      <c r="R119" s="225"/>
      <c r="S119" s="213"/>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63" t="s">
        <v>592</v>
      </c>
      <c r="B120" s="263"/>
      <c r="C120" s="263"/>
      <c r="D120" s="263"/>
      <c r="E120" s="263"/>
      <c r="F120" s="263"/>
      <c r="G120" s="263"/>
      <c r="H120" s="263"/>
      <c r="I120" s="263"/>
      <c r="J120" s="263"/>
      <c r="K120" s="263"/>
      <c r="L120" s="263"/>
      <c r="M120" s="263"/>
      <c r="N120" s="263"/>
      <c r="O120" s="263"/>
      <c r="P120" s="263"/>
      <c r="Q120" s="263"/>
      <c r="R120" s="263"/>
      <c r="S120" s="263"/>
      <c r="T120" s="263"/>
      <c r="U120" s="196"/>
      <c r="V120" s="16"/>
      <c r="W120" s="16"/>
      <c r="X120" s="16"/>
      <c r="Y120" s="1"/>
      <c r="Z120" s="1"/>
      <c r="AA120" s="1"/>
    </row>
    <row r="121" spans="1:45" s="10" customFormat="1" ht="12.75">
      <c r="A121" s="144" t="s">
        <v>582</v>
      </c>
      <c r="B121" s="183"/>
      <c r="C121" s="183"/>
      <c r="D121" s="181"/>
      <c r="E121" s="181"/>
      <c r="F121" s="181"/>
      <c r="G121" s="181"/>
      <c r="H121" s="181"/>
      <c r="I121" s="181"/>
      <c r="J121" s="184"/>
      <c r="K121" s="184"/>
      <c r="L121" s="184"/>
      <c r="M121" s="184"/>
      <c r="N121" s="184"/>
      <c r="O121" s="184"/>
      <c r="P121" s="184"/>
      <c r="Q121" s="145"/>
      <c r="R121" s="184" t="s">
        <v>31</v>
      </c>
      <c r="S121" s="213"/>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4" t="s">
        <v>583</v>
      </c>
      <c r="B122" s="185"/>
      <c r="C122" s="185"/>
      <c r="D122" s="181"/>
      <c r="E122" s="181"/>
      <c r="F122" s="181"/>
      <c r="G122" s="181"/>
      <c r="H122" s="181"/>
      <c r="I122" s="181"/>
      <c r="J122" s="181"/>
      <c r="K122" s="181"/>
      <c r="L122" s="181"/>
      <c r="M122" s="181"/>
      <c r="N122" s="181"/>
      <c r="O122" s="184"/>
      <c r="P122" s="184"/>
      <c r="Q122" s="145"/>
      <c r="R122" s="146" t="s">
        <v>45</v>
      </c>
      <c r="S122" s="214"/>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81"/>
      <c r="B123" s="181"/>
      <c r="C123" s="181"/>
      <c r="D123" s="181"/>
      <c r="E123" s="181"/>
      <c r="F123" s="181"/>
      <c r="G123" s="181"/>
      <c r="H123" s="181"/>
      <c r="I123" s="186"/>
      <c r="J123" s="181"/>
      <c r="K123" s="181"/>
      <c r="L123" s="181"/>
      <c r="M123" s="181"/>
      <c r="N123" s="181"/>
      <c r="O123" s="187"/>
      <c r="P123" s="187"/>
      <c r="Q123" s="188"/>
      <c r="R123" s="145" t="s">
        <v>46</v>
      </c>
      <c r="S123" s="214"/>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81"/>
      <c r="B124" s="181"/>
      <c r="C124" s="181"/>
      <c r="D124" s="181"/>
      <c r="E124" s="181"/>
      <c r="F124" s="181"/>
      <c r="G124" s="181"/>
      <c r="H124" s="181"/>
      <c r="I124" s="186"/>
      <c r="J124" s="182"/>
      <c r="K124" s="182"/>
      <c r="L124" s="182"/>
      <c r="M124" s="182"/>
      <c r="N124" s="182"/>
      <c r="O124" s="255" t="s">
        <v>4</v>
      </c>
      <c r="P124" s="255"/>
      <c r="Q124" s="255"/>
      <c r="R124" s="256" t="s">
        <v>614</v>
      </c>
      <c r="S124" s="256" t="s">
        <v>614</v>
      </c>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2"/>
      <c r="B125" s="182"/>
      <c r="C125" s="182"/>
      <c r="D125" s="182"/>
      <c r="E125" s="182"/>
      <c r="F125" s="182"/>
      <c r="G125" s="182"/>
      <c r="H125" s="182"/>
      <c r="I125" s="181"/>
      <c r="J125" s="182"/>
      <c r="K125" s="182"/>
      <c r="L125" s="182"/>
      <c r="M125" s="182"/>
      <c r="N125" s="182"/>
      <c r="O125" s="255" t="s">
        <v>5</v>
      </c>
      <c r="P125" s="255"/>
      <c r="Q125" s="255"/>
      <c r="R125" s="259" t="s">
        <v>616</v>
      </c>
      <c r="S125" s="259" t="s">
        <v>616</v>
      </c>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13"/>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13"/>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13"/>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13"/>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13"/>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13"/>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13"/>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13"/>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13"/>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13"/>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13"/>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13"/>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13"/>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13"/>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13"/>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13"/>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13"/>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13"/>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13"/>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13"/>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13"/>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13"/>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13"/>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13"/>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13"/>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13"/>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13"/>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13"/>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13"/>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13"/>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13"/>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13"/>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13"/>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13"/>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13"/>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13"/>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13"/>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13"/>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13"/>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13"/>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13"/>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13"/>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13"/>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13"/>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13"/>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13"/>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13"/>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13"/>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13"/>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13"/>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13"/>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13"/>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13"/>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13"/>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13"/>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13"/>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13"/>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13"/>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13"/>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13"/>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13"/>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13"/>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13"/>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13"/>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13"/>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13"/>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13"/>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13"/>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13"/>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13"/>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13"/>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13"/>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13"/>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13"/>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13"/>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13"/>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13"/>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13"/>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13"/>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13"/>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13"/>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13"/>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13"/>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13"/>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13"/>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13"/>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13"/>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13"/>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13"/>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13"/>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13"/>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13"/>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13"/>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13"/>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13"/>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13"/>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13"/>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13"/>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13"/>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13"/>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13"/>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13"/>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13"/>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13"/>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13"/>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13"/>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13"/>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13"/>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13"/>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13"/>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13"/>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13"/>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13"/>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13"/>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13"/>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13"/>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13"/>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13"/>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13"/>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13"/>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13"/>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13"/>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13"/>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13"/>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13"/>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13"/>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13"/>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13"/>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13"/>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13"/>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13"/>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13"/>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13"/>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13"/>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13"/>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13"/>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13"/>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13"/>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13"/>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13"/>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13"/>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13"/>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13"/>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13"/>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13"/>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13"/>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13"/>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13"/>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13"/>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13"/>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13"/>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13"/>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13"/>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13"/>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13"/>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13"/>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13"/>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13"/>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13"/>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13"/>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13"/>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13"/>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13"/>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13"/>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13"/>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13"/>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13"/>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13"/>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13"/>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13"/>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13"/>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13"/>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13"/>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13"/>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13"/>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13"/>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13"/>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13"/>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13"/>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13"/>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13"/>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13"/>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13"/>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13"/>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13"/>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13"/>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13"/>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13"/>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13"/>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13"/>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13"/>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13"/>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13"/>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13"/>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13"/>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13"/>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13"/>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13"/>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13"/>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13"/>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13"/>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13"/>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13"/>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13"/>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13"/>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13"/>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13"/>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13"/>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13"/>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13"/>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13"/>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13"/>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13"/>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13"/>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13"/>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13"/>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13"/>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13"/>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13"/>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13"/>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13"/>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13"/>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13"/>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13"/>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13"/>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13"/>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13"/>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13"/>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13"/>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13"/>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13"/>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13"/>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13"/>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13"/>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13"/>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13"/>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13"/>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13"/>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13"/>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13"/>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13"/>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13"/>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13"/>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13"/>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13"/>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13"/>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13"/>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13"/>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13"/>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13"/>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13"/>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13"/>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13"/>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13"/>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13"/>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13"/>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13"/>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13"/>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13"/>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13"/>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13"/>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13"/>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13"/>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13"/>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13"/>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13"/>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13"/>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13"/>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13"/>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13"/>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13"/>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13"/>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13"/>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13"/>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13"/>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13"/>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13"/>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13"/>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13"/>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13"/>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13"/>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13"/>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13"/>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13"/>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13"/>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13"/>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13"/>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13"/>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13"/>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13"/>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13"/>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13"/>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13"/>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13"/>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13"/>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13"/>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13"/>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13"/>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13"/>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13"/>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13"/>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13"/>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13"/>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13"/>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13"/>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13"/>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13"/>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13"/>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13"/>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13"/>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13"/>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13"/>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13"/>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13"/>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13"/>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13"/>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13"/>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13"/>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13"/>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13"/>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13"/>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13"/>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13"/>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13"/>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13"/>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13"/>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13"/>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13"/>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13"/>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13"/>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13"/>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13"/>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13"/>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13"/>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13"/>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13"/>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13"/>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13"/>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13"/>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13"/>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13"/>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13"/>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13"/>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13"/>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13"/>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13"/>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13"/>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13"/>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13"/>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13"/>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13"/>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13"/>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13"/>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13"/>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13"/>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13"/>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13"/>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13"/>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13"/>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13"/>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13"/>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13"/>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13"/>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13"/>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13"/>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13"/>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13"/>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13"/>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13"/>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13"/>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13"/>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13"/>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13"/>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13"/>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13"/>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13"/>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13"/>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13"/>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13"/>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13"/>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13"/>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13"/>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13"/>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13"/>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13"/>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13"/>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13"/>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13"/>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13"/>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13"/>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13"/>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13"/>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13"/>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13"/>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13"/>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13"/>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13"/>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13"/>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13"/>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13"/>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13"/>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13"/>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13"/>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13"/>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13"/>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13"/>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13"/>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13"/>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13"/>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13"/>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13"/>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13"/>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13"/>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13"/>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13"/>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13"/>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13"/>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13"/>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13"/>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13"/>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13"/>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13"/>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13"/>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13"/>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13"/>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13"/>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13"/>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13"/>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13"/>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13"/>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13"/>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13"/>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13"/>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13"/>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13"/>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13"/>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13"/>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13"/>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13"/>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13"/>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13"/>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13"/>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13"/>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13"/>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13"/>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13"/>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13"/>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13"/>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13"/>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13"/>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13"/>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13"/>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13"/>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13"/>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13"/>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13"/>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13"/>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13"/>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13"/>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13"/>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13"/>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13"/>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13"/>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13"/>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13"/>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13"/>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13"/>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13"/>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13"/>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13"/>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13"/>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13"/>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13"/>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13"/>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13"/>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13"/>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13"/>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13"/>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13"/>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13"/>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13"/>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13"/>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13"/>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13"/>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13"/>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13"/>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13"/>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13"/>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13"/>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13"/>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13"/>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13"/>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13"/>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13"/>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13"/>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13"/>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13"/>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13"/>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13"/>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13"/>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13"/>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13"/>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13"/>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13"/>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13"/>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13"/>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13"/>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13"/>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13"/>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13"/>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13"/>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13"/>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13"/>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13"/>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13"/>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13"/>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13"/>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13"/>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13"/>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13"/>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13"/>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13"/>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13"/>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13"/>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13"/>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13"/>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13"/>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13"/>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13"/>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13"/>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13"/>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13"/>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13"/>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13"/>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13"/>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13"/>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13"/>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13"/>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13"/>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13"/>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13"/>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13"/>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13"/>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13"/>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15"/>
      <c r="U670" s="14"/>
      <c r="V670" s="14"/>
    </row>
    <row r="671" spans="19:22" s="10" customFormat="1" ht="12.75" hidden="1">
      <c r="S671" s="215"/>
      <c r="U671" s="14"/>
      <c r="V671" s="14"/>
    </row>
    <row r="672" spans="19:22" s="10" customFormat="1" ht="12.75" hidden="1">
      <c r="S672" s="215"/>
      <c r="U672" s="14"/>
      <c r="V672" s="14"/>
    </row>
    <row r="673" spans="19:22" s="10" customFormat="1" ht="12.75" hidden="1">
      <c r="S673" s="215"/>
      <c r="U673" s="14"/>
      <c r="V673" s="14"/>
    </row>
    <row r="674" spans="19:22" s="10" customFormat="1" ht="12.75" hidden="1">
      <c r="S674" s="215"/>
      <c r="U674" s="14"/>
      <c r="V674" s="14"/>
    </row>
    <row r="675" spans="19:22" s="10" customFormat="1" ht="12.75" hidden="1">
      <c r="S675" s="215"/>
      <c r="U675" s="14"/>
      <c r="V675" s="14"/>
    </row>
    <row r="676" spans="19:22" s="10" customFormat="1" ht="12.75" hidden="1">
      <c r="S676" s="215"/>
      <c r="U676" s="14"/>
      <c r="V676" s="14"/>
    </row>
    <row r="677" spans="19:22" s="10" customFormat="1" ht="12.75" hidden="1">
      <c r="S677" s="215"/>
      <c r="U677" s="14"/>
      <c r="V677" s="14"/>
    </row>
    <row r="678" spans="19:22" s="10" customFormat="1" ht="12.75" hidden="1">
      <c r="S678" s="215"/>
      <c r="U678" s="14"/>
      <c r="V678" s="14"/>
    </row>
    <row r="679" spans="19:22" s="10" customFormat="1" ht="12.75" hidden="1">
      <c r="S679" s="215"/>
      <c r="U679" s="14"/>
      <c r="V679" s="14"/>
    </row>
    <row r="680" spans="19:22" s="10" customFormat="1" ht="12.75" hidden="1">
      <c r="S680" s="215"/>
      <c r="U680" s="14"/>
      <c r="V680" s="14"/>
    </row>
    <row r="681" spans="19:22" s="10" customFormat="1" ht="12.75" hidden="1">
      <c r="S681" s="215"/>
      <c r="U681" s="14"/>
      <c r="V681" s="14"/>
    </row>
    <row r="682" spans="19:22" s="10" customFormat="1" ht="12.75" hidden="1">
      <c r="S682" s="215"/>
      <c r="U682" s="14"/>
      <c r="V682" s="14"/>
    </row>
    <row r="683" spans="19:22" s="10" customFormat="1" ht="12.75" hidden="1">
      <c r="S683" s="215"/>
      <c r="U683" s="14"/>
      <c r="V683" s="14"/>
    </row>
    <row r="684" spans="19:22" s="10" customFormat="1" ht="12.75" hidden="1">
      <c r="S684" s="215"/>
      <c r="U684" s="14"/>
      <c r="V684" s="14"/>
    </row>
    <row r="685" spans="19:22" s="10" customFormat="1" ht="12.75" hidden="1">
      <c r="S685" s="215"/>
      <c r="U685" s="14"/>
      <c r="V685" s="14"/>
    </row>
    <row r="686" spans="19:22" s="10" customFormat="1" ht="12.75" hidden="1">
      <c r="S686" s="215"/>
      <c r="U686" s="14"/>
      <c r="V686" s="14"/>
    </row>
    <row r="687" spans="19:22" s="10" customFormat="1" ht="12.75" hidden="1">
      <c r="S687" s="215"/>
      <c r="U687" s="14"/>
      <c r="V687" s="14"/>
    </row>
    <row r="688" spans="19:22" s="10" customFormat="1" ht="12.75" hidden="1">
      <c r="S688" s="215"/>
      <c r="U688" s="14"/>
      <c r="V688" s="14"/>
    </row>
    <row r="689" spans="19:22" s="10" customFormat="1" ht="12.75" hidden="1">
      <c r="S689" s="215"/>
      <c r="U689" s="14"/>
      <c r="V689" s="14"/>
    </row>
    <row r="690" spans="19:22" s="10" customFormat="1" ht="12.75" hidden="1">
      <c r="S690" s="215"/>
      <c r="U690" s="14"/>
      <c r="V690" s="14"/>
    </row>
    <row r="691" spans="19:22" s="10" customFormat="1" ht="12.75" hidden="1">
      <c r="S691" s="215"/>
      <c r="U691" s="14"/>
      <c r="V691" s="14"/>
    </row>
    <row r="692" spans="19:22" s="10" customFormat="1" ht="12.75" hidden="1">
      <c r="S692" s="215"/>
      <c r="U692" s="14"/>
      <c r="V692" s="14"/>
    </row>
    <row r="693" spans="19:22" s="10" customFormat="1" ht="12.75" hidden="1">
      <c r="S693" s="215"/>
      <c r="U693" s="14"/>
      <c r="V693" s="14"/>
    </row>
    <row r="694" spans="19:22" s="10" customFormat="1" ht="12.75" hidden="1">
      <c r="S694" s="215"/>
      <c r="U694" s="14"/>
      <c r="V694" s="14"/>
    </row>
    <row r="695" spans="19:22" s="10" customFormat="1" ht="12.75" hidden="1">
      <c r="S695" s="215"/>
      <c r="U695" s="14"/>
      <c r="V695" s="14"/>
    </row>
    <row r="696" spans="19:22" s="10" customFormat="1" ht="12.75" hidden="1">
      <c r="S696" s="215"/>
      <c r="U696" s="14"/>
      <c r="V696" s="14"/>
    </row>
    <row r="697" spans="19:22" s="10" customFormat="1" ht="12.75" hidden="1">
      <c r="S697" s="215"/>
      <c r="U697" s="14"/>
      <c r="V697" s="14"/>
    </row>
    <row r="698" spans="19:22" s="10" customFormat="1" ht="12.75" hidden="1">
      <c r="S698" s="215"/>
      <c r="U698" s="14"/>
      <c r="V698" s="14"/>
    </row>
    <row r="699" spans="19:22" s="10" customFormat="1" ht="12.75" hidden="1">
      <c r="S699" s="215"/>
      <c r="U699" s="14"/>
      <c r="V699" s="14"/>
    </row>
    <row r="700" spans="19:22" s="10" customFormat="1" ht="12.75" hidden="1">
      <c r="S700" s="215"/>
      <c r="U700" s="14"/>
      <c r="V700" s="14"/>
    </row>
    <row r="701" spans="19:22" s="10" customFormat="1" ht="12.75" hidden="1">
      <c r="S701" s="215"/>
      <c r="U701" s="14"/>
      <c r="V701" s="14"/>
    </row>
    <row r="702" spans="19:22" s="10" customFormat="1" ht="12.75" hidden="1">
      <c r="S702" s="215"/>
      <c r="U702" s="14"/>
      <c r="V702" s="14"/>
    </row>
    <row r="703" spans="19:22" s="10" customFormat="1" ht="12.75" hidden="1">
      <c r="S703" s="215"/>
      <c r="U703" s="14"/>
      <c r="V703" s="14"/>
    </row>
    <row r="704" spans="19:22" s="10" customFormat="1" ht="12.75" hidden="1">
      <c r="S704" s="215"/>
      <c r="U704" s="14"/>
      <c r="V704" s="14"/>
    </row>
    <row r="705" spans="19:22" s="10" customFormat="1" ht="12.75" hidden="1">
      <c r="S705" s="215"/>
      <c r="U705" s="14"/>
      <c r="V705" s="14"/>
    </row>
    <row r="706" spans="19:22" s="10" customFormat="1" ht="12.75" hidden="1">
      <c r="S706" s="215"/>
      <c r="U706" s="14"/>
      <c r="V706" s="14"/>
    </row>
    <row r="707" spans="19:22" s="10" customFormat="1" ht="12.75" hidden="1">
      <c r="S707" s="215"/>
      <c r="U707" s="14"/>
      <c r="V707" s="14"/>
    </row>
    <row r="708" spans="19:22" s="10" customFormat="1" ht="12.75" hidden="1">
      <c r="S708" s="215"/>
      <c r="U708" s="14"/>
      <c r="V708" s="14"/>
    </row>
    <row r="709" spans="19:22" s="10" customFormat="1" ht="12.75" hidden="1">
      <c r="S709" s="215"/>
      <c r="U709" s="14"/>
      <c r="V709" s="14"/>
    </row>
    <row r="710" spans="19:22" s="10" customFormat="1" ht="12.75" hidden="1">
      <c r="S710" s="215"/>
      <c r="U710" s="14"/>
      <c r="V710" s="14"/>
    </row>
    <row r="711" spans="19:22" s="10" customFormat="1" ht="12.75" hidden="1">
      <c r="S711" s="215"/>
      <c r="U711" s="14"/>
      <c r="V711" s="14"/>
    </row>
    <row r="712" spans="19:22" s="10" customFormat="1" ht="12.75" hidden="1">
      <c r="S712" s="215"/>
      <c r="U712" s="14"/>
      <c r="V712" s="14"/>
    </row>
    <row r="713" spans="19:22" s="10" customFormat="1" ht="12.75" hidden="1">
      <c r="S713" s="215"/>
      <c r="U713" s="14"/>
      <c r="V713" s="14"/>
    </row>
    <row r="714" spans="19:22" s="10" customFormat="1" ht="12.75" hidden="1">
      <c r="S714" s="215"/>
      <c r="U714" s="14"/>
      <c r="V714" s="14"/>
    </row>
    <row r="715" spans="19:22" s="10" customFormat="1" ht="12.75" hidden="1">
      <c r="S715" s="215"/>
      <c r="U715" s="14"/>
      <c r="V715" s="14"/>
    </row>
    <row r="716" spans="19:22" s="10" customFormat="1" ht="12.75" hidden="1">
      <c r="S716" s="215"/>
      <c r="U716" s="14"/>
      <c r="V716" s="14"/>
    </row>
    <row r="717" spans="19:22" s="10" customFormat="1" ht="12.75" hidden="1">
      <c r="S717" s="215"/>
      <c r="U717" s="14"/>
      <c r="V717" s="14"/>
    </row>
    <row r="718" spans="19:22" s="10" customFormat="1" ht="12.75" hidden="1">
      <c r="S718" s="215"/>
      <c r="U718" s="14"/>
      <c r="V718" s="14"/>
    </row>
    <row r="719" spans="19:22" s="10" customFormat="1" ht="12.75" hidden="1">
      <c r="S719" s="215"/>
      <c r="U719" s="14"/>
      <c r="V719" s="14"/>
    </row>
    <row r="720" spans="19:22" s="10" customFormat="1" ht="12.75" hidden="1">
      <c r="S720" s="215"/>
      <c r="U720" s="14"/>
      <c r="V720" s="14"/>
    </row>
    <row r="721" spans="19:22" s="10" customFormat="1" ht="12.75" hidden="1">
      <c r="S721" s="215"/>
      <c r="U721" s="14"/>
      <c r="V721" s="14"/>
    </row>
    <row r="722" spans="19:22" s="10" customFormat="1" ht="12.75" hidden="1">
      <c r="S722" s="215"/>
      <c r="U722" s="14"/>
      <c r="V722" s="14"/>
    </row>
    <row r="723" spans="19:22" s="10" customFormat="1" ht="12.75" hidden="1">
      <c r="S723" s="215"/>
      <c r="U723" s="14"/>
      <c r="V723" s="14"/>
    </row>
    <row r="724" spans="19:22" s="10" customFormat="1" ht="12.75" hidden="1">
      <c r="S724" s="215"/>
      <c r="U724" s="14"/>
      <c r="V724" s="14"/>
    </row>
    <row r="725" spans="19:22" s="10" customFormat="1" ht="12.75" hidden="1">
      <c r="S725" s="215"/>
      <c r="U725" s="14"/>
      <c r="V725" s="14"/>
    </row>
    <row r="726" spans="19:22" s="10" customFormat="1" ht="12.75" hidden="1">
      <c r="S726" s="215"/>
      <c r="U726" s="14"/>
      <c r="V726" s="14"/>
    </row>
    <row r="727" spans="19:22" s="10" customFormat="1" ht="12.75" hidden="1">
      <c r="S727" s="215"/>
      <c r="U727" s="14"/>
      <c r="V727" s="14"/>
    </row>
    <row r="728" spans="19:22" s="10" customFormat="1" ht="12.75" hidden="1">
      <c r="S728" s="215"/>
      <c r="U728" s="14"/>
      <c r="V728" s="14"/>
    </row>
    <row r="729" spans="19:22" s="10" customFormat="1" ht="12.75" hidden="1">
      <c r="S729" s="215"/>
      <c r="U729" s="14"/>
      <c r="V729" s="14"/>
    </row>
    <row r="730" spans="19:22" s="10" customFormat="1" ht="12.75" hidden="1">
      <c r="S730" s="215"/>
      <c r="U730" s="14"/>
      <c r="V730" s="14"/>
    </row>
    <row r="731" spans="19:22" s="10" customFormat="1" ht="12.75" hidden="1">
      <c r="S731" s="215"/>
      <c r="U731" s="14"/>
      <c r="V731" s="14"/>
    </row>
    <row r="732" spans="19:22" s="10" customFormat="1" ht="12.75" hidden="1">
      <c r="S732" s="215"/>
      <c r="U732" s="14"/>
      <c r="V732" s="14"/>
    </row>
    <row r="733" spans="19:22" s="10" customFormat="1" ht="12.75" hidden="1">
      <c r="S733" s="215"/>
      <c r="U733" s="14"/>
      <c r="V733" s="14"/>
    </row>
    <row r="734" spans="19:22" s="10" customFormat="1" ht="12.75" hidden="1">
      <c r="S734" s="215"/>
      <c r="U734" s="14"/>
      <c r="V734" s="14"/>
    </row>
    <row r="735" spans="19:22" s="10" customFormat="1" ht="12.75" hidden="1">
      <c r="S735" s="215"/>
      <c r="U735" s="14"/>
      <c r="V735" s="14"/>
    </row>
    <row r="736" spans="19:22" s="10" customFormat="1" ht="12.75" hidden="1">
      <c r="S736" s="215"/>
      <c r="U736" s="14"/>
      <c r="V736" s="14"/>
    </row>
    <row r="737" spans="19:22" s="10" customFormat="1" ht="12.75" hidden="1">
      <c r="S737" s="215"/>
      <c r="U737" s="14"/>
      <c r="V737" s="14"/>
    </row>
    <row r="738" spans="19:22" s="10" customFormat="1" ht="12.75" hidden="1">
      <c r="S738" s="215"/>
      <c r="U738" s="14"/>
      <c r="V738" s="14"/>
    </row>
    <row r="739" spans="19:22" s="10" customFormat="1" ht="12.75" hidden="1">
      <c r="S739" s="215"/>
      <c r="U739" s="14"/>
      <c r="V739" s="14"/>
    </row>
    <row r="740" spans="19:22" s="10" customFormat="1" ht="12.75" hidden="1">
      <c r="S740" s="215"/>
      <c r="U740" s="14"/>
      <c r="V740" s="14"/>
    </row>
    <row r="741" spans="19:22" s="10" customFormat="1" ht="12.75" hidden="1">
      <c r="S741" s="215"/>
      <c r="U741" s="14"/>
      <c r="V741" s="14"/>
    </row>
    <row r="742" spans="19:22" s="10" customFormat="1" ht="12.75" hidden="1">
      <c r="S742" s="215"/>
      <c r="U742" s="14"/>
      <c r="V742" s="14"/>
    </row>
    <row r="743" spans="19:22" s="10" customFormat="1" ht="12.75" hidden="1">
      <c r="S743" s="215"/>
      <c r="U743" s="14"/>
      <c r="V743" s="14"/>
    </row>
    <row r="744" spans="19:22" s="10" customFormat="1" ht="12.75" hidden="1">
      <c r="S744" s="215"/>
      <c r="U744" s="14"/>
      <c r="V744" s="14"/>
    </row>
    <row r="745" spans="19:22" s="10" customFormat="1" ht="12.75" hidden="1">
      <c r="S745" s="215"/>
      <c r="U745" s="14"/>
      <c r="V745" s="14"/>
    </row>
    <row r="746" spans="19:22" s="10" customFormat="1" ht="12.75" hidden="1">
      <c r="S746" s="215"/>
      <c r="U746" s="14"/>
      <c r="V746" s="14"/>
    </row>
    <row r="747" spans="19:22" s="10" customFormat="1" ht="12.75" hidden="1">
      <c r="S747" s="215"/>
      <c r="U747" s="14"/>
      <c r="V747" s="14"/>
    </row>
    <row r="748" spans="19:22" s="10" customFormat="1" ht="12.75" hidden="1">
      <c r="S748" s="215"/>
      <c r="U748" s="14"/>
      <c r="V748" s="14"/>
    </row>
    <row r="749" spans="19:22" s="10" customFormat="1" ht="12.75" hidden="1">
      <c r="S749" s="215"/>
      <c r="U749" s="14"/>
      <c r="V749" s="14"/>
    </row>
    <row r="750" spans="19:22" s="10" customFormat="1" ht="12.75" hidden="1">
      <c r="S750" s="215"/>
      <c r="U750" s="14"/>
      <c r="V750" s="14"/>
    </row>
    <row r="751" spans="19:22" s="10" customFormat="1" ht="12.75" hidden="1">
      <c r="S751" s="215"/>
      <c r="U751" s="14"/>
      <c r="V751" s="14"/>
    </row>
    <row r="752" spans="19:22" s="10" customFormat="1" ht="12.75" hidden="1">
      <c r="S752" s="215"/>
      <c r="U752" s="14"/>
      <c r="V752" s="14"/>
    </row>
    <row r="753" spans="19:22" s="10" customFormat="1" ht="12.75" hidden="1">
      <c r="S753" s="215"/>
      <c r="U753" s="14"/>
      <c r="V753" s="14"/>
    </row>
    <row r="754" spans="19:22" s="10" customFormat="1" ht="12.75" hidden="1">
      <c r="S754" s="215"/>
      <c r="U754" s="14"/>
      <c r="V754" s="14"/>
    </row>
    <row r="755" spans="19:22" s="10" customFormat="1" ht="12.75" hidden="1">
      <c r="S755" s="215"/>
      <c r="U755" s="14"/>
      <c r="V755" s="14"/>
    </row>
    <row r="756" spans="19:22" s="10" customFormat="1" ht="12.75" hidden="1">
      <c r="S756" s="215"/>
      <c r="U756" s="14"/>
      <c r="V756" s="14"/>
    </row>
    <row r="757" spans="19:22" s="10" customFormat="1" ht="12.75" hidden="1">
      <c r="S757" s="215"/>
      <c r="U757" s="14"/>
      <c r="V757" s="14"/>
    </row>
    <row r="758" spans="19:22" s="10" customFormat="1" ht="12.75" hidden="1">
      <c r="S758" s="215"/>
      <c r="U758" s="14"/>
      <c r="V758" s="14"/>
    </row>
    <row r="759" spans="19:22" s="10" customFormat="1" ht="12.75" hidden="1">
      <c r="S759" s="215"/>
      <c r="U759" s="14"/>
      <c r="V759" s="14"/>
    </row>
    <row r="760" spans="19:22" s="10" customFormat="1" ht="12.75" hidden="1">
      <c r="S760" s="215"/>
      <c r="U760" s="14"/>
      <c r="V760" s="14"/>
    </row>
    <row r="761" spans="19:22" s="10" customFormat="1" ht="12.75" hidden="1">
      <c r="S761" s="215"/>
      <c r="U761" s="14"/>
      <c r="V761" s="14"/>
    </row>
    <row r="762" spans="19:22" s="10" customFormat="1" ht="12.75" hidden="1">
      <c r="S762" s="215"/>
      <c r="U762" s="14"/>
      <c r="V762" s="14"/>
    </row>
    <row r="763" spans="19:22" s="10" customFormat="1" ht="12.75" hidden="1">
      <c r="S763" s="215"/>
      <c r="U763" s="14"/>
      <c r="V763" s="14"/>
    </row>
    <row r="764" spans="19:22" s="10" customFormat="1" ht="12.75" hidden="1">
      <c r="S764" s="215"/>
      <c r="U764" s="14"/>
      <c r="V764" s="14"/>
    </row>
    <row r="765" spans="19:22" s="10" customFormat="1" ht="12.75" hidden="1">
      <c r="S765" s="215"/>
      <c r="U765" s="14"/>
      <c r="V765" s="14"/>
    </row>
    <row r="766" spans="19:22" s="10" customFormat="1" ht="12.75" hidden="1">
      <c r="S766" s="215"/>
      <c r="U766" s="14"/>
      <c r="V766" s="14"/>
    </row>
    <row r="767" spans="19:22" s="10" customFormat="1" ht="12.75" hidden="1">
      <c r="S767" s="215"/>
      <c r="U767" s="14"/>
      <c r="V767" s="14"/>
    </row>
    <row r="768" spans="19:22" s="10" customFormat="1" ht="12.75" hidden="1">
      <c r="S768" s="215"/>
      <c r="U768" s="14"/>
      <c r="V768" s="14"/>
    </row>
    <row r="769" spans="19:22" s="10" customFormat="1" ht="12.75" hidden="1">
      <c r="S769" s="215"/>
      <c r="U769" s="14"/>
      <c r="V769" s="14"/>
    </row>
    <row r="770" spans="19:22" s="10" customFormat="1" ht="12.75" hidden="1">
      <c r="S770" s="215"/>
      <c r="U770" s="14"/>
      <c r="V770" s="14"/>
    </row>
    <row r="771" spans="19:22" s="10" customFormat="1" ht="12.75" hidden="1">
      <c r="S771" s="215"/>
      <c r="U771" s="14"/>
      <c r="V771" s="14"/>
    </row>
    <row r="772" spans="19:22" s="10" customFormat="1" ht="12.75" hidden="1">
      <c r="S772" s="215"/>
      <c r="U772" s="14"/>
      <c r="V772" s="14"/>
    </row>
    <row r="773" spans="19:22" s="10" customFormat="1" ht="12.75" hidden="1">
      <c r="S773" s="215"/>
      <c r="U773" s="14"/>
      <c r="V773" s="14"/>
    </row>
    <row r="774" spans="19:22" s="10" customFormat="1" ht="12.75" hidden="1">
      <c r="S774" s="215"/>
      <c r="U774" s="14"/>
      <c r="V774" s="14"/>
    </row>
    <row r="775" spans="19:22" s="10" customFormat="1" ht="12.75" hidden="1">
      <c r="S775" s="215"/>
      <c r="U775" s="14"/>
      <c r="V775" s="14"/>
    </row>
    <row r="776" spans="19:22" s="10" customFormat="1" ht="12.75" hidden="1">
      <c r="S776" s="215"/>
      <c r="U776" s="14"/>
      <c r="V776" s="14"/>
    </row>
    <row r="777" spans="19:22" s="10" customFormat="1" ht="12.75" hidden="1">
      <c r="S777" s="215"/>
      <c r="U777" s="14"/>
      <c r="V777" s="14"/>
    </row>
    <row r="778" spans="19:22" s="10" customFormat="1" ht="12.75" hidden="1">
      <c r="S778" s="215"/>
      <c r="U778" s="14"/>
      <c r="V778" s="14"/>
    </row>
    <row r="779" spans="19:22" s="10" customFormat="1" ht="12.75" hidden="1">
      <c r="S779" s="215"/>
      <c r="U779" s="14"/>
      <c r="V779" s="14"/>
    </row>
    <row r="780" spans="19:22" s="10" customFormat="1" ht="12.75" hidden="1">
      <c r="S780" s="215"/>
      <c r="U780" s="14"/>
      <c r="V780" s="14"/>
    </row>
    <row r="781" spans="19:22" s="10" customFormat="1" ht="12.75" hidden="1">
      <c r="S781" s="215"/>
      <c r="U781" s="14"/>
      <c r="V781" s="14"/>
    </row>
    <row r="782" spans="19:22" s="10" customFormat="1" ht="12.75" hidden="1">
      <c r="S782" s="215"/>
      <c r="U782" s="14"/>
      <c r="V782" s="14"/>
    </row>
    <row r="783" spans="19:22" s="10" customFormat="1" ht="12.75" hidden="1">
      <c r="S783" s="215"/>
      <c r="U783" s="14"/>
      <c r="V783" s="14"/>
    </row>
    <row r="784" spans="19:22" s="10" customFormat="1" ht="12.75" hidden="1">
      <c r="S784" s="215"/>
      <c r="U784" s="14"/>
      <c r="V784" s="14"/>
    </row>
    <row r="785" spans="19:22" s="10" customFormat="1" ht="12.75" hidden="1">
      <c r="S785" s="215"/>
      <c r="U785" s="14"/>
      <c r="V785" s="14"/>
    </row>
    <row r="786" spans="19:22" s="10" customFormat="1" ht="12.75" hidden="1">
      <c r="S786" s="215"/>
      <c r="U786" s="14"/>
      <c r="V786" s="14"/>
    </row>
    <row r="787" spans="19:22" s="10" customFormat="1" ht="12.75" hidden="1">
      <c r="S787" s="215"/>
      <c r="U787" s="14"/>
      <c r="V787" s="14"/>
    </row>
    <row r="788" spans="19:22" s="10" customFormat="1" ht="12.75" hidden="1">
      <c r="S788" s="215"/>
      <c r="U788" s="14"/>
      <c r="V788" s="14"/>
    </row>
    <row r="789" spans="19:22" s="10" customFormat="1" ht="12.75" hidden="1">
      <c r="S789" s="215"/>
      <c r="U789" s="14"/>
      <c r="V789" s="14"/>
    </row>
    <row r="790" spans="19:22" s="10" customFormat="1" ht="12.75" hidden="1">
      <c r="S790" s="215"/>
      <c r="U790" s="14"/>
      <c r="V790" s="14"/>
    </row>
    <row r="791" spans="19:22" s="10" customFormat="1" ht="12.75" hidden="1">
      <c r="S791" s="215"/>
      <c r="U791" s="14"/>
      <c r="V791" s="14"/>
    </row>
    <row r="792" spans="19:22" s="10" customFormat="1" ht="12.75" hidden="1">
      <c r="S792" s="215"/>
      <c r="U792" s="14"/>
      <c r="V792" s="14"/>
    </row>
    <row r="793" spans="19:22" s="10" customFormat="1" ht="12.75" hidden="1">
      <c r="S793" s="215"/>
      <c r="U793" s="14"/>
      <c r="V793" s="14"/>
    </row>
    <row r="794" spans="19:22" s="10" customFormat="1" ht="12.75" hidden="1">
      <c r="S794" s="215"/>
      <c r="U794" s="14"/>
      <c r="V794" s="14"/>
    </row>
    <row r="795" spans="19:22" s="10" customFormat="1" ht="12.75" hidden="1">
      <c r="S795" s="215"/>
      <c r="U795" s="14"/>
      <c r="V795" s="14"/>
    </row>
    <row r="796" spans="19:22" s="10" customFormat="1" ht="12.75" hidden="1">
      <c r="S796" s="215"/>
      <c r="U796" s="14"/>
      <c r="V796" s="14"/>
    </row>
    <row r="797" spans="19:22" s="10" customFormat="1" ht="12.75" hidden="1">
      <c r="S797" s="215"/>
      <c r="U797" s="14"/>
      <c r="V797" s="14"/>
    </row>
    <row r="798" spans="19:22" s="10" customFormat="1" ht="12.75" hidden="1">
      <c r="S798" s="215"/>
      <c r="U798" s="14"/>
      <c r="V798" s="14"/>
    </row>
    <row r="799" spans="19:22" s="10" customFormat="1" ht="12.75" hidden="1">
      <c r="S799" s="215"/>
      <c r="U799" s="14"/>
      <c r="V799" s="14"/>
    </row>
    <row r="800" spans="19:22" s="10" customFormat="1" ht="12.75" hidden="1">
      <c r="S800" s="215"/>
      <c r="U800" s="14"/>
      <c r="V800" s="14"/>
    </row>
    <row r="801" spans="19:22" s="10" customFormat="1" ht="12.75" hidden="1">
      <c r="S801" s="215"/>
      <c r="U801" s="14"/>
      <c r="V801" s="14"/>
    </row>
    <row r="802" spans="19:22" s="10" customFormat="1" ht="12.75" hidden="1">
      <c r="S802" s="215"/>
      <c r="U802" s="14"/>
      <c r="V802" s="14"/>
    </row>
    <row r="803" spans="19:22" s="10" customFormat="1" ht="12.75" hidden="1">
      <c r="S803" s="215"/>
      <c r="U803" s="14"/>
      <c r="V803" s="14"/>
    </row>
    <row r="804" spans="19:22" s="10" customFormat="1" ht="12.75" hidden="1">
      <c r="S804" s="215"/>
      <c r="U804" s="14"/>
      <c r="V804" s="14"/>
    </row>
    <row r="805" spans="19:22" s="10" customFormat="1" ht="12.75" hidden="1">
      <c r="S805" s="215"/>
      <c r="U805" s="14"/>
      <c r="V805" s="14"/>
    </row>
    <row r="806" spans="19:22" s="10" customFormat="1" ht="12.75" hidden="1">
      <c r="S806" s="215"/>
      <c r="U806" s="14"/>
      <c r="V806" s="14"/>
    </row>
    <row r="807" spans="19:22" s="10" customFormat="1" ht="12.75" hidden="1">
      <c r="S807" s="215"/>
      <c r="U807" s="14"/>
      <c r="V807" s="14"/>
    </row>
    <row r="808" spans="19:22" s="10" customFormat="1" ht="12.75" hidden="1">
      <c r="S808" s="215"/>
      <c r="U808" s="14"/>
      <c r="V808" s="14"/>
    </row>
    <row r="809" spans="19:22" s="10" customFormat="1" ht="12.75" hidden="1">
      <c r="S809" s="215"/>
      <c r="U809" s="14"/>
      <c r="V809" s="14"/>
    </row>
    <row r="810" spans="19:22" s="10" customFormat="1" ht="12.75" hidden="1">
      <c r="S810" s="215"/>
      <c r="U810" s="14"/>
      <c r="V810" s="14"/>
    </row>
    <row r="811" spans="19:22" s="10" customFormat="1" ht="12.75" hidden="1">
      <c r="S811" s="215"/>
      <c r="U811" s="14"/>
      <c r="V811" s="14"/>
    </row>
    <row r="812" spans="19:22" s="10" customFormat="1" ht="12.75" hidden="1">
      <c r="S812" s="215"/>
      <c r="U812" s="14"/>
      <c r="V812" s="14"/>
    </row>
    <row r="813" spans="19:22" s="10" customFormat="1" ht="12.75" hidden="1">
      <c r="S813" s="215"/>
      <c r="U813" s="14"/>
      <c r="V813" s="14"/>
    </row>
    <row r="814" spans="19:22" s="10" customFormat="1" ht="12.75" hidden="1">
      <c r="S814" s="215"/>
      <c r="U814" s="14"/>
      <c r="V814" s="14"/>
    </row>
    <row r="815" spans="19:22" s="10" customFormat="1" ht="12.75" hidden="1">
      <c r="S815" s="215"/>
      <c r="U815" s="14"/>
      <c r="V815" s="14"/>
    </row>
    <row r="816" spans="19:22" s="10" customFormat="1" ht="12.75" hidden="1">
      <c r="S816" s="215"/>
      <c r="U816" s="14"/>
      <c r="V816" s="14"/>
    </row>
    <row r="817" spans="19:22" s="10" customFormat="1" ht="12.75" hidden="1">
      <c r="S817" s="215"/>
      <c r="U817" s="14"/>
      <c r="V817" s="14"/>
    </row>
    <row r="818" spans="19:22" s="10" customFormat="1" ht="12.75" hidden="1">
      <c r="S818" s="215"/>
      <c r="U818" s="14"/>
      <c r="V818" s="14"/>
    </row>
    <row r="819" spans="19:22" s="10" customFormat="1" ht="12.75" hidden="1">
      <c r="S819" s="215"/>
      <c r="U819" s="14"/>
      <c r="V819" s="14"/>
    </row>
    <row r="820" spans="19:22" s="10" customFormat="1" ht="12.75" hidden="1">
      <c r="S820" s="215"/>
      <c r="U820" s="14"/>
      <c r="V820" s="14"/>
    </row>
    <row r="821" spans="19:22" s="10" customFormat="1" ht="12.75" hidden="1">
      <c r="S821" s="215"/>
      <c r="U821" s="14"/>
      <c r="V821" s="14"/>
    </row>
    <row r="822" spans="19:22" s="10" customFormat="1" ht="12.75" hidden="1">
      <c r="S822" s="215"/>
      <c r="U822" s="14"/>
      <c r="V822" s="14"/>
    </row>
    <row r="823" spans="19:22" s="10" customFormat="1" ht="12.75" hidden="1">
      <c r="S823" s="215"/>
      <c r="U823" s="14"/>
      <c r="V823" s="14"/>
    </row>
    <row r="824" spans="19:22" s="10" customFormat="1" ht="12.75" hidden="1">
      <c r="S824" s="215"/>
      <c r="U824" s="14"/>
      <c r="V824" s="14"/>
    </row>
    <row r="825" spans="19:22" s="10" customFormat="1" ht="12.75" hidden="1">
      <c r="S825" s="215"/>
      <c r="U825" s="14"/>
      <c r="V825" s="14"/>
    </row>
    <row r="826" spans="19:22" s="10" customFormat="1" ht="12.75" hidden="1">
      <c r="S826" s="215"/>
      <c r="U826" s="14"/>
      <c r="V826" s="14"/>
    </row>
    <row r="827" spans="19:22" s="10" customFormat="1" ht="12.75" hidden="1">
      <c r="S827" s="215"/>
      <c r="U827" s="14"/>
      <c r="V827" s="14"/>
    </row>
    <row r="828" spans="19:22" s="10" customFormat="1" ht="12.75" hidden="1">
      <c r="S828" s="215"/>
      <c r="U828" s="14"/>
      <c r="V828" s="14"/>
    </row>
    <row r="829" spans="19:22" s="10" customFormat="1" ht="12.75" hidden="1">
      <c r="S829" s="215"/>
      <c r="U829" s="14"/>
      <c r="V829" s="14"/>
    </row>
    <row r="830" spans="19:22" s="10" customFormat="1" ht="12.75" hidden="1">
      <c r="S830" s="215"/>
      <c r="U830" s="14"/>
      <c r="V830" s="14"/>
    </row>
    <row r="831" spans="19:22" s="10" customFormat="1" ht="12.75" hidden="1">
      <c r="S831" s="215"/>
      <c r="U831" s="14"/>
      <c r="V831" s="14"/>
    </row>
    <row r="832" spans="19:22" s="10" customFormat="1" ht="12.75" hidden="1">
      <c r="S832" s="215"/>
      <c r="U832" s="14"/>
      <c r="V832" s="14"/>
    </row>
    <row r="833" spans="19:22" s="10" customFormat="1" ht="12.75" hidden="1">
      <c r="S833" s="215"/>
      <c r="U833" s="14"/>
      <c r="V833" s="14"/>
    </row>
    <row r="834" spans="19:22" s="10" customFormat="1" ht="12.75" hidden="1">
      <c r="S834" s="215"/>
      <c r="U834" s="14"/>
      <c r="V834" s="14"/>
    </row>
    <row r="835" spans="19:22" s="10" customFormat="1" ht="12.75" hidden="1">
      <c r="S835" s="215"/>
      <c r="U835" s="14"/>
      <c r="V835" s="14"/>
    </row>
    <row r="836" spans="19:22" s="10" customFormat="1" ht="12.75" hidden="1">
      <c r="S836" s="215"/>
      <c r="U836" s="14"/>
      <c r="V836" s="14"/>
    </row>
    <row r="837" spans="19:22" s="10" customFormat="1" ht="12.75" hidden="1">
      <c r="S837" s="215"/>
      <c r="U837" s="14"/>
      <c r="V837" s="14"/>
    </row>
    <row r="838" spans="19:22" s="10" customFormat="1" ht="12.75" hidden="1">
      <c r="S838" s="215"/>
      <c r="U838" s="14"/>
      <c r="V838" s="14"/>
    </row>
    <row r="839" spans="19:22" s="10" customFormat="1" ht="12.75" hidden="1">
      <c r="S839" s="215"/>
      <c r="U839" s="14"/>
      <c r="V839" s="14"/>
    </row>
    <row r="840" spans="19:22" s="10" customFormat="1" ht="12.75" hidden="1">
      <c r="S840" s="215"/>
      <c r="U840" s="14"/>
      <c r="V840" s="14"/>
    </row>
    <row r="841" spans="19:22" s="10" customFormat="1" ht="12.75" hidden="1">
      <c r="S841" s="215"/>
      <c r="U841" s="14"/>
      <c r="V841" s="14"/>
    </row>
    <row r="842" spans="19:22" s="10" customFormat="1" ht="12.75" hidden="1">
      <c r="S842" s="215"/>
      <c r="U842" s="14"/>
      <c r="V842" s="14"/>
    </row>
    <row r="843" spans="19:22" s="10" customFormat="1" ht="12.75" hidden="1">
      <c r="S843" s="215"/>
      <c r="U843" s="14"/>
      <c r="V843" s="14"/>
    </row>
    <row r="844" spans="19:22" s="10" customFormat="1" ht="12.75" hidden="1">
      <c r="S844" s="215"/>
      <c r="U844" s="14"/>
      <c r="V844" s="14"/>
    </row>
    <row r="845" spans="19:22" s="10" customFormat="1" ht="12.75" hidden="1">
      <c r="S845" s="215"/>
      <c r="U845" s="14"/>
      <c r="V845" s="14"/>
    </row>
    <row r="846" spans="19:22" s="10" customFormat="1" ht="12.75" hidden="1">
      <c r="S846" s="215"/>
      <c r="U846" s="14"/>
      <c r="V846" s="14"/>
    </row>
    <row r="847" spans="19:22" s="10" customFormat="1" ht="12.75" hidden="1">
      <c r="S847" s="215"/>
      <c r="U847" s="14"/>
      <c r="V847" s="14"/>
    </row>
    <row r="848" spans="19:22" s="10" customFormat="1" ht="12.75" hidden="1">
      <c r="S848" s="215"/>
      <c r="U848" s="14"/>
      <c r="V848" s="14"/>
    </row>
    <row r="849" spans="19:22" s="10" customFormat="1" ht="12.75" hidden="1">
      <c r="S849" s="215"/>
      <c r="U849" s="14"/>
      <c r="V849" s="14"/>
    </row>
    <row r="850" spans="19:22" s="10" customFormat="1" ht="12.75" hidden="1">
      <c r="S850" s="215"/>
      <c r="U850" s="14"/>
      <c r="V850" s="14"/>
    </row>
    <row r="851" spans="19:22" s="10" customFormat="1" ht="12.75" hidden="1">
      <c r="S851" s="215"/>
      <c r="U851" s="14"/>
      <c r="V851" s="14"/>
    </row>
    <row r="852" spans="19:22" s="10" customFormat="1" ht="12.75" hidden="1">
      <c r="S852" s="215"/>
      <c r="U852" s="14"/>
      <c r="V852" s="14"/>
    </row>
    <row r="853" spans="19:22" s="10" customFormat="1" ht="12.75" hidden="1">
      <c r="S853" s="215"/>
      <c r="U853" s="14"/>
      <c r="V853" s="14"/>
    </row>
    <row r="854" spans="19:22" s="10" customFormat="1" ht="12.75" hidden="1">
      <c r="S854" s="215"/>
      <c r="U854" s="14"/>
      <c r="V854" s="14"/>
    </row>
    <row r="855" spans="19:22" s="10" customFormat="1" ht="12.75" hidden="1">
      <c r="S855" s="215"/>
      <c r="U855" s="14"/>
      <c r="V855" s="14"/>
    </row>
    <row r="856" spans="19:22" s="10" customFormat="1" ht="12.75" hidden="1">
      <c r="S856" s="215"/>
      <c r="U856" s="14"/>
      <c r="V856" s="14"/>
    </row>
    <row r="857" spans="19:22" s="10" customFormat="1" ht="12.75" hidden="1">
      <c r="S857" s="215"/>
      <c r="U857" s="14"/>
      <c r="V857" s="14"/>
    </row>
    <row r="858" spans="19:22" s="10" customFormat="1" ht="12.75" hidden="1">
      <c r="S858" s="215"/>
      <c r="U858" s="14"/>
      <c r="V858" s="14"/>
    </row>
    <row r="859" spans="19:22" s="10" customFormat="1" ht="12.75" hidden="1">
      <c r="S859" s="215"/>
      <c r="U859" s="14"/>
      <c r="V859" s="14"/>
    </row>
    <row r="860" spans="19:22" s="10" customFormat="1" ht="12.75" hidden="1">
      <c r="S860" s="215"/>
      <c r="U860" s="14"/>
      <c r="V860" s="14"/>
    </row>
    <row r="861" spans="19:22" s="10" customFormat="1" ht="12.75" hidden="1">
      <c r="S861" s="215"/>
      <c r="U861" s="14"/>
      <c r="V861" s="14"/>
    </row>
    <row r="862" spans="19:22" s="10" customFormat="1" ht="12.75" hidden="1">
      <c r="S862" s="215"/>
      <c r="U862" s="14"/>
      <c r="V862" s="14"/>
    </row>
    <row r="863" spans="19:22" s="10" customFormat="1" ht="12.75" hidden="1">
      <c r="S863" s="215"/>
      <c r="U863" s="14"/>
      <c r="V863" s="14"/>
    </row>
    <row r="864" spans="19:22" s="10" customFormat="1" ht="12.75" hidden="1">
      <c r="S864" s="215"/>
      <c r="U864" s="14"/>
      <c r="V864" s="14"/>
    </row>
    <row r="865" spans="19:22" s="10" customFormat="1" ht="12.75" hidden="1">
      <c r="S865" s="215"/>
      <c r="U865" s="14"/>
      <c r="V865" s="14"/>
    </row>
    <row r="866" spans="19:22" s="10" customFormat="1" ht="12.75" hidden="1">
      <c r="S866" s="215"/>
      <c r="U866" s="14"/>
      <c r="V866" s="14"/>
    </row>
    <row r="867" spans="19:22" s="10" customFormat="1" ht="12.75" hidden="1">
      <c r="S867" s="215"/>
      <c r="U867" s="14"/>
      <c r="V867" s="14"/>
    </row>
    <row r="868" spans="19:22" s="10" customFormat="1" ht="12.75" hidden="1">
      <c r="S868" s="215"/>
      <c r="U868" s="14"/>
      <c r="V868" s="14"/>
    </row>
    <row r="869" spans="19:22" s="10" customFormat="1" ht="12.75" hidden="1">
      <c r="S869" s="215"/>
      <c r="U869" s="14"/>
      <c r="V869" s="14"/>
    </row>
    <row r="870" spans="19:22" s="10" customFormat="1" ht="12.75" hidden="1">
      <c r="S870" s="215"/>
      <c r="U870" s="14"/>
      <c r="V870" s="14"/>
    </row>
    <row r="871" spans="19:22" s="10" customFormat="1" ht="12.75" hidden="1">
      <c r="S871" s="215"/>
      <c r="U871" s="14"/>
      <c r="V871" s="14"/>
    </row>
    <row r="872" spans="19:22" s="10" customFormat="1" ht="12.75" hidden="1">
      <c r="S872" s="215"/>
      <c r="U872" s="14"/>
      <c r="V872" s="14"/>
    </row>
    <row r="873" spans="19:22" s="10" customFormat="1" ht="12.75" hidden="1">
      <c r="S873" s="215"/>
      <c r="U873" s="14"/>
      <c r="V873" s="14"/>
    </row>
    <row r="874" spans="19:22" s="10" customFormat="1" ht="12.75" hidden="1">
      <c r="S874" s="215"/>
      <c r="U874" s="14"/>
      <c r="V874" s="14"/>
    </row>
    <row r="875" spans="19:22" s="10" customFormat="1" ht="12.75" hidden="1">
      <c r="S875" s="215"/>
      <c r="U875" s="14"/>
      <c r="V875" s="14"/>
    </row>
    <row r="876" spans="19:22" s="10" customFormat="1" ht="12.75" hidden="1">
      <c r="S876" s="215"/>
      <c r="U876" s="14"/>
      <c r="V876" s="14"/>
    </row>
    <row r="877" spans="19:22" s="10" customFormat="1" ht="12.75" hidden="1">
      <c r="S877" s="215"/>
      <c r="U877" s="14"/>
      <c r="V877" s="14"/>
    </row>
    <row r="878" spans="19:22" s="10" customFormat="1" ht="12.75" hidden="1">
      <c r="S878" s="215"/>
      <c r="U878" s="14"/>
      <c r="V878" s="14"/>
    </row>
    <row r="879" spans="19:22" s="10" customFormat="1" ht="12.75" hidden="1">
      <c r="S879" s="215"/>
      <c r="U879" s="14"/>
      <c r="V879" s="14"/>
    </row>
    <row r="880" spans="19:22" s="10" customFormat="1" ht="12.75" hidden="1">
      <c r="S880" s="215"/>
      <c r="U880" s="14"/>
      <c r="V880" s="14"/>
    </row>
    <row r="881" spans="19:22" s="10" customFormat="1" ht="12.75" hidden="1">
      <c r="S881" s="215"/>
      <c r="U881" s="14"/>
      <c r="V881" s="14"/>
    </row>
    <row r="882" spans="19:22" s="10" customFormat="1" ht="12.75" hidden="1">
      <c r="S882" s="215"/>
      <c r="U882" s="14"/>
      <c r="V882" s="14"/>
    </row>
    <row r="883" spans="19:22" s="10" customFormat="1" ht="12.75" hidden="1">
      <c r="S883" s="215"/>
      <c r="U883" s="14"/>
      <c r="V883" s="14"/>
    </row>
    <row r="884" spans="19:22" s="10" customFormat="1" ht="12.75" hidden="1">
      <c r="S884" s="215"/>
      <c r="U884" s="14"/>
      <c r="V884" s="14"/>
    </row>
    <row r="885" spans="19:22" s="10" customFormat="1" ht="12.75" hidden="1">
      <c r="S885" s="215"/>
      <c r="U885" s="14"/>
      <c r="V885" s="14"/>
    </row>
    <row r="886" spans="19:22" s="10" customFormat="1" ht="12.75" hidden="1">
      <c r="S886" s="215"/>
      <c r="U886" s="14"/>
      <c r="V886" s="14"/>
    </row>
    <row r="887" spans="19:22" s="10" customFormat="1" ht="12.75" hidden="1">
      <c r="S887" s="215"/>
      <c r="U887" s="14"/>
      <c r="V887" s="14"/>
    </row>
    <row r="888" spans="19:22" s="10" customFormat="1" ht="12.75" hidden="1">
      <c r="S888" s="215"/>
      <c r="U888" s="14"/>
      <c r="V888" s="14"/>
    </row>
    <row r="889" spans="19:22" s="10" customFormat="1" ht="12.75" hidden="1">
      <c r="S889" s="215"/>
      <c r="U889" s="14"/>
      <c r="V889" s="14"/>
    </row>
    <row r="890" spans="19:22" s="10" customFormat="1" ht="12.75" hidden="1">
      <c r="S890" s="215"/>
      <c r="U890" s="14"/>
      <c r="V890" s="14"/>
    </row>
    <row r="891" spans="19:22" s="10" customFormat="1" ht="12.75" hidden="1">
      <c r="S891" s="215"/>
      <c r="U891" s="14"/>
      <c r="V891" s="14"/>
    </row>
    <row r="892" spans="19:22" s="10" customFormat="1" ht="12.75" hidden="1">
      <c r="S892" s="215"/>
      <c r="U892" s="14"/>
      <c r="V892" s="14"/>
    </row>
    <row r="893" spans="19:22" s="10" customFormat="1" ht="12.75" hidden="1">
      <c r="S893" s="215"/>
      <c r="U893" s="14"/>
      <c r="V893" s="14"/>
    </row>
    <row r="894" spans="19:22" s="10" customFormat="1" ht="12.75" hidden="1">
      <c r="S894" s="215"/>
      <c r="U894" s="14"/>
      <c r="V894" s="14"/>
    </row>
    <row r="895" spans="19:22" s="10" customFormat="1" ht="12.75" hidden="1">
      <c r="S895" s="215"/>
      <c r="U895" s="14"/>
      <c r="V895" s="14"/>
    </row>
    <row r="896" spans="19:22" s="10" customFormat="1" ht="12.75" hidden="1">
      <c r="S896" s="215"/>
      <c r="U896" s="14"/>
      <c r="V896" s="14"/>
    </row>
    <row r="897" spans="19:22" s="10" customFormat="1" ht="12.75" hidden="1">
      <c r="S897" s="215"/>
      <c r="U897" s="14"/>
      <c r="V897" s="14"/>
    </row>
    <row r="898" spans="19:22" s="10" customFormat="1" ht="12.75" hidden="1">
      <c r="S898" s="215"/>
      <c r="U898" s="14"/>
      <c r="V898" s="14"/>
    </row>
    <row r="899" spans="19:22" s="10" customFormat="1" ht="12.75" hidden="1">
      <c r="S899" s="215"/>
      <c r="U899" s="14"/>
      <c r="V899" s="14"/>
    </row>
    <row r="900" spans="19:22" s="10" customFormat="1" ht="12.75" hidden="1">
      <c r="S900" s="215"/>
      <c r="U900" s="14"/>
      <c r="V900" s="14"/>
    </row>
    <row r="901" spans="19:22" s="10" customFormat="1" ht="12.75" hidden="1">
      <c r="S901" s="215"/>
      <c r="U901" s="14"/>
      <c r="V901" s="14"/>
    </row>
    <row r="902" spans="19:22" s="10" customFormat="1" ht="12.75" hidden="1">
      <c r="S902" s="215"/>
      <c r="U902" s="14"/>
      <c r="V902" s="14"/>
    </row>
    <row r="903" spans="19:22" s="10" customFormat="1" ht="12.75" hidden="1">
      <c r="S903" s="215"/>
      <c r="U903" s="14"/>
      <c r="V903" s="14"/>
    </row>
    <row r="904" spans="19:22" s="10" customFormat="1" ht="12.75" hidden="1">
      <c r="S904" s="215"/>
      <c r="U904" s="14"/>
      <c r="V904" s="14"/>
    </row>
    <row r="905" spans="19:22" s="10" customFormat="1" ht="12.75" hidden="1">
      <c r="S905" s="215"/>
      <c r="U905" s="14"/>
      <c r="V905" s="14"/>
    </row>
    <row r="906" spans="19:22" s="10" customFormat="1" ht="12.75" hidden="1">
      <c r="S906" s="215"/>
      <c r="U906" s="14"/>
      <c r="V906" s="14"/>
    </row>
    <row r="907" spans="19:22" s="10" customFormat="1" ht="12.75" hidden="1">
      <c r="S907" s="215"/>
      <c r="U907" s="14"/>
      <c r="V907" s="14"/>
    </row>
    <row r="908" spans="19:22" s="10" customFormat="1" ht="12.75" hidden="1">
      <c r="S908" s="215"/>
      <c r="U908" s="14"/>
      <c r="V908" s="14"/>
    </row>
    <row r="909" spans="19:22" s="10" customFormat="1" ht="12.75" hidden="1">
      <c r="S909" s="215"/>
      <c r="U909" s="14"/>
      <c r="V909" s="14"/>
    </row>
    <row r="910" spans="19:22" s="10" customFormat="1" ht="12.75" hidden="1">
      <c r="S910" s="215"/>
      <c r="U910" s="14"/>
      <c r="V910" s="14"/>
    </row>
    <row r="911" spans="19:22" s="10" customFormat="1" ht="12.75" hidden="1">
      <c r="S911" s="215"/>
      <c r="U911" s="14"/>
      <c r="V911" s="14"/>
    </row>
    <row r="912" spans="19:22" s="10" customFormat="1" ht="12.75" hidden="1">
      <c r="S912" s="215"/>
      <c r="U912" s="14"/>
      <c r="V912" s="14"/>
    </row>
    <row r="913" spans="19:22" s="10" customFormat="1" ht="12.75" hidden="1">
      <c r="S913" s="215"/>
      <c r="U913" s="14"/>
      <c r="V913" s="14"/>
    </row>
    <row r="914" spans="19:22" s="10" customFormat="1" ht="12.75" hidden="1">
      <c r="S914" s="215"/>
      <c r="U914" s="14"/>
      <c r="V914" s="14"/>
    </row>
    <row r="915" spans="19:22" s="10" customFormat="1" ht="12.75" hidden="1">
      <c r="S915" s="215"/>
      <c r="U915" s="14"/>
      <c r="V915" s="14"/>
    </row>
    <row r="916" spans="19:22" s="10" customFormat="1" ht="12.75" hidden="1">
      <c r="S916" s="215"/>
      <c r="U916" s="14"/>
      <c r="V916" s="14"/>
    </row>
    <row r="917" spans="19:22" s="10" customFormat="1" ht="12.75" hidden="1">
      <c r="S917" s="215"/>
      <c r="U917" s="14"/>
      <c r="V917" s="14"/>
    </row>
    <row r="918" spans="19:22" s="10" customFormat="1" ht="12.75" hidden="1">
      <c r="S918" s="215"/>
      <c r="U918" s="14"/>
      <c r="V918" s="14"/>
    </row>
    <row r="919" spans="19:22" s="10" customFormat="1" ht="12.75" hidden="1">
      <c r="S919" s="215"/>
      <c r="U919" s="14"/>
      <c r="V919" s="14"/>
    </row>
    <row r="920" spans="19:22" s="10" customFormat="1" ht="12.75" hidden="1">
      <c r="S920" s="215"/>
      <c r="U920" s="14"/>
      <c r="V920" s="14"/>
    </row>
    <row r="921" spans="19:22" s="10" customFormat="1" ht="12.75" hidden="1">
      <c r="S921" s="215"/>
      <c r="U921" s="14"/>
      <c r="V921" s="14"/>
    </row>
    <row r="922" spans="19:22" s="10" customFormat="1" ht="12.75" hidden="1">
      <c r="S922" s="215"/>
      <c r="U922" s="14"/>
      <c r="V922" s="14"/>
    </row>
    <row r="923" spans="19:22" s="10" customFormat="1" ht="12.75" hidden="1">
      <c r="S923" s="215"/>
      <c r="U923" s="14"/>
      <c r="V923" s="14"/>
    </row>
    <row r="924" spans="19:22" s="10" customFormat="1" ht="12.75" hidden="1">
      <c r="S924" s="215"/>
      <c r="U924" s="14"/>
      <c r="V924" s="14"/>
    </row>
    <row r="925" spans="19:22" s="10" customFormat="1" ht="12.75" hidden="1">
      <c r="S925" s="215"/>
      <c r="U925" s="14"/>
      <c r="V925" s="14"/>
    </row>
    <row r="926" spans="19:22" s="10" customFormat="1" ht="12.75" hidden="1">
      <c r="S926" s="215"/>
      <c r="U926" s="14"/>
      <c r="V926" s="14"/>
    </row>
    <row r="927" spans="19:22" s="10" customFormat="1" ht="12.75" hidden="1">
      <c r="S927" s="215"/>
      <c r="U927" s="14"/>
      <c r="V927" s="14"/>
    </row>
    <row r="928" spans="19:22" s="10" customFormat="1" ht="12.75" hidden="1">
      <c r="S928" s="215"/>
      <c r="U928" s="14"/>
      <c r="V928" s="14"/>
    </row>
    <row r="929" spans="19:22" s="10" customFormat="1" ht="12.75" hidden="1">
      <c r="S929" s="215"/>
      <c r="U929" s="14"/>
      <c r="V929" s="14"/>
    </row>
    <row r="930" spans="19:22" s="10" customFormat="1" ht="12.75" hidden="1">
      <c r="S930" s="215"/>
      <c r="U930" s="14"/>
      <c r="V930" s="14"/>
    </row>
    <row r="931" spans="19:22" s="10" customFormat="1" ht="12.75" hidden="1">
      <c r="S931" s="215"/>
      <c r="U931" s="14"/>
      <c r="V931" s="14"/>
    </row>
    <row r="932" spans="19:22" s="10" customFormat="1" ht="12.75" hidden="1">
      <c r="S932" s="215"/>
      <c r="U932" s="14"/>
      <c r="V932" s="14"/>
    </row>
    <row r="933" spans="19:22" s="10" customFormat="1" ht="12.75" hidden="1">
      <c r="S933" s="215"/>
      <c r="U933" s="14"/>
      <c r="V933" s="14"/>
    </row>
    <row r="934" spans="19:22" s="10" customFormat="1" ht="12.75" hidden="1">
      <c r="S934" s="215"/>
      <c r="U934" s="14"/>
      <c r="V934" s="14"/>
    </row>
    <row r="935" spans="19:22" s="10" customFormat="1" ht="12.75" hidden="1">
      <c r="S935" s="215"/>
      <c r="U935" s="14"/>
      <c r="V935" s="14"/>
    </row>
    <row r="936" spans="19:22" s="10" customFormat="1" ht="12.75" hidden="1">
      <c r="S936" s="215"/>
      <c r="U936" s="14"/>
      <c r="V936" s="14"/>
    </row>
    <row r="937" spans="19:22" s="10" customFormat="1" ht="12.75" hidden="1">
      <c r="S937" s="215"/>
      <c r="U937" s="14"/>
      <c r="V937" s="14"/>
    </row>
    <row r="938" spans="19:22" s="10" customFormat="1" ht="12.75" hidden="1">
      <c r="S938" s="215"/>
      <c r="U938" s="14"/>
      <c r="V938" s="14"/>
    </row>
    <row r="939" spans="1:22" s="10" customFormat="1" ht="12.75" hidden="1">
      <c r="A939" s="3"/>
      <c r="B939"/>
      <c r="C939"/>
      <c r="D939"/>
      <c r="E939"/>
      <c r="F939"/>
      <c r="G939"/>
      <c r="H939"/>
      <c r="I939"/>
      <c r="J939"/>
      <c r="K939"/>
      <c r="L939"/>
      <c r="M939"/>
      <c r="N939"/>
      <c r="O939"/>
      <c r="P939"/>
      <c r="Q939"/>
      <c r="R939"/>
      <c r="S939" s="215"/>
      <c r="T939"/>
      <c r="U939" s="14"/>
      <c r="V939" s="14"/>
    </row>
    <row r="940" spans="1:22" s="10" customFormat="1" ht="12.75" hidden="1">
      <c r="A940" s="3"/>
      <c r="B940"/>
      <c r="C940"/>
      <c r="D940"/>
      <c r="E940"/>
      <c r="F940"/>
      <c r="G940"/>
      <c r="H940"/>
      <c r="I940"/>
      <c r="J940"/>
      <c r="K940"/>
      <c r="L940"/>
      <c r="M940"/>
      <c r="N940"/>
      <c r="O940"/>
      <c r="P940"/>
      <c r="Q940"/>
      <c r="R940"/>
      <c r="S940" s="215"/>
      <c r="T940"/>
      <c r="U940" s="14"/>
      <c r="V940" s="14"/>
    </row>
    <row r="941" spans="1:22" s="10" customFormat="1" ht="12.75" hidden="1">
      <c r="A941" s="3"/>
      <c r="B941"/>
      <c r="C941"/>
      <c r="D941"/>
      <c r="E941"/>
      <c r="F941"/>
      <c r="G941"/>
      <c r="H941"/>
      <c r="I941"/>
      <c r="J941"/>
      <c r="K941"/>
      <c r="L941"/>
      <c r="M941"/>
      <c r="N941"/>
      <c r="O941"/>
      <c r="P941"/>
      <c r="Q941"/>
      <c r="R941"/>
      <c r="S941" s="215"/>
      <c r="T941"/>
      <c r="U941" s="14"/>
      <c r="V941" s="14"/>
    </row>
    <row r="942" spans="1:22" s="10" customFormat="1" ht="12.75" hidden="1">
      <c r="A942" s="3"/>
      <c r="B942"/>
      <c r="C942"/>
      <c r="D942"/>
      <c r="E942"/>
      <c r="F942"/>
      <c r="G942"/>
      <c r="H942"/>
      <c r="I942"/>
      <c r="J942"/>
      <c r="K942"/>
      <c r="L942"/>
      <c r="M942"/>
      <c r="N942"/>
      <c r="O942"/>
      <c r="P942"/>
      <c r="Q942"/>
      <c r="R942"/>
      <c r="S942" s="215"/>
      <c r="T942"/>
      <c r="U942" s="14"/>
      <c r="V942" s="14"/>
    </row>
    <row r="943" ht="12.75" hidden="1"/>
    <row r="944" ht="12.75" hidden="1"/>
  </sheetData>
  <sheetProtection selectLockedCells="1"/>
  <mergeCells count="22">
    <mergeCell ref="M6:N6"/>
    <mergeCell ref="O6:P6"/>
    <mergeCell ref="O63:P63"/>
    <mergeCell ref="G6:H6"/>
    <mergeCell ref="A120:T120"/>
    <mergeCell ref="D5:D7"/>
    <mergeCell ref="E63:F63"/>
    <mergeCell ref="K6:L6"/>
    <mergeCell ref="E6:F6"/>
    <mergeCell ref="I63:J63"/>
    <mergeCell ref="K63:L63"/>
    <mergeCell ref="M63:N63"/>
    <mergeCell ref="A118:R118"/>
    <mergeCell ref="B4:B7"/>
    <mergeCell ref="B61:B64"/>
    <mergeCell ref="C61:C64"/>
    <mergeCell ref="D61:D64"/>
    <mergeCell ref="C5:C7"/>
    <mergeCell ref="G63:H63"/>
    <mergeCell ref="I6:J6"/>
    <mergeCell ref="Q63:R63"/>
    <mergeCell ref="Q6:R6"/>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F471"/>
  <sheetViews>
    <sheetView zoomScalePageLayoutView="0" workbookViewId="0" topLeftCell="A334">
      <selection activeCell="A1" sqref="A1:A16384"/>
    </sheetView>
  </sheetViews>
  <sheetFormatPr defaultColWidth="9.140625" defaultRowHeight="12.75" zeroHeight="1"/>
  <cols>
    <col min="1" max="1" width="19.421875" style="150" customWidth="1"/>
    <col min="2" max="2" width="41.57421875" style="150" customWidth="1"/>
    <col min="3" max="3" width="13.421875" style="152" customWidth="1"/>
    <col min="4" max="4" width="18.28125" style="151" customWidth="1"/>
    <col min="5" max="16384" width="9.140625" style="150" customWidth="1"/>
  </cols>
  <sheetData>
    <row r="1" spans="1:4" s="153" customFormat="1" ht="12.75">
      <c r="A1" s="175" t="s">
        <v>578</v>
      </c>
      <c r="B1" s="174"/>
      <c r="C1" s="173"/>
      <c r="D1" s="172"/>
    </row>
    <row r="2" spans="1:4" s="166" customFormat="1" ht="14.25">
      <c r="A2" s="171" t="s">
        <v>8</v>
      </c>
      <c r="B2" s="170"/>
      <c r="C2" s="169"/>
      <c r="D2" s="168"/>
    </row>
    <row r="3" spans="1:4" ht="12.75">
      <c r="A3" s="166"/>
      <c r="B3" s="161"/>
      <c r="C3" s="275" t="s">
        <v>577</v>
      </c>
      <c r="D3" s="275"/>
    </row>
    <row r="4" spans="1:6" ht="25.5">
      <c r="A4" s="163" t="s">
        <v>576</v>
      </c>
      <c r="B4" s="163" t="s">
        <v>575</v>
      </c>
      <c r="C4" s="167" t="s">
        <v>574</v>
      </c>
      <c r="D4" s="167" t="s">
        <v>1</v>
      </c>
      <c r="E4" s="227"/>
      <c r="F4" s="227"/>
    </row>
    <row r="5" spans="1:6" ht="12.75">
      <c r="A5" s="166" t="s">
        <v>563</v>
      </c>
      <c r="B5" s="166" t="s">
        <v>573</v>
      </c>
      <c r="C5" s="219">
        <v>94</v>
      </c>
      <c r="D5" s="219">
        <v>71</v>
      </c>
      <c r="E5" s="226"/>
      <c r="F5" s="226"/>
    </row>
    <row r="6" spans="1:6" ht="12.75" customHeight="1">
      <c r="A6" s="166" t="s">
        <v>563</v>
      </c>
      <c r="B6" s="166" t="s">
        <v>572</v>
      </c>
      <c r="C6" s="219">
        <v>58</v>
      </c>
      <c r="D6" s="219">
        <v>95</v>
      </c>
      <c r="E6" s="226"/>
      <c r="F6" s="226"/>
    </row>
    <row r="7" spans="1:6" ht="12.75">
      <c r="A7" s="166" t="s">
        <v>563</v>
      </c>
      <c r="B7" s="166" t="s">
        <v>571</v>
      </c>
      <c r="C7" s="219">
        <v>89</v>
      </c>
      <c r="D7" s="219">
        <v>44</v>
      </c>
      <c r="E7" s="226"/>
      <c r="F7" s="226"/>
    </row>
    <row r="8" spans="1:6" ht="12.75">
      <c r="A8" s="166" t="s">
        <v>563</v>
      </c>
      <c r="B8" s="166" t="s">
        <v>570</v>
      </c>
      <c r="C8" s="219">
        <v>152</v>
      </c>
      <c r="D8" s="219">
        <v>161</v>
      </c>
      <c r="E8" s="226"/>
      <c r="F8" s="226"/>
    </row>
    <row r="9" spans="1:6" ht="12.75">
      <c r="A9" s="166" t="s">
        <v>563</v>
      </c>
      <c r="B9" s="166" t="s">
        <v>569</v>
      </c>
      <c r="C9" s="219">
        <v>151</v>
      </c>
      <c r="D9" s="219">
        <v>122</v>
      </c>
      <c r="E9" s="226"/>
      <c r="F9" s="226"/>
    </row>
    <row r="10" spans="1:6" ht="12.75">
      <c r="A10" s="166" t="s">
        <v>563</v>
      </c>
      <c r="B10" s="166" t="s">
        <v>568</v>
      </c>
      <c r="C10" s="219">
        <v>175</v>
      </c>
      <c r="D10" s="219">
        <v>91</v>
      </c>
      <c r="E10" s="226"/>
      <c r="F10" s="226"/>
    </row>
    <row r="11" spans="1:6" ht="12.75">
      <c r="A11" s="166" t="s">
        <v>563</v>
      </c>
      <c r="B11" s="166" t="s">
        <v>567</v>
      </c>
      <c r="C11" s="219">
        <v>60</v>
      </c>
      <c r="D11" s="219">
        <v>78</v>
      </c>
      <c r="E11" s="226"/>
      <c r="F11" s="226"/>
    </row>
    <row r="12" spans="1:6" ht="12.75">
      <c r="A12" s="166" t="s">
        <v>563</v>
      </c>
      <c r="B12" s="166" t="s">
        <v>566</v>
      </c>
      <c r="C12" s="219">
        <v>23</v>
      </c>
      <c r="D12" s="219">
        <v>13</v>
      </c>
      <c r="E12" s="226"/>
      <c r="F12" s="226"/>
    </row>
    <row r="13" spans="1:6" ht="12.75">
      <c r="A13" s="166" t="s">
        <v>563</v>
      </c>
      <c r="B13" s="166" t="s">
        <v>565</v>
      </c>
      <c r="C13" s="219">
        <v>0</v>
      </c>
      <c r="D13" s="219">
        <v>15</v>
      </c>
      <c r="E13" s="226"/>
      <c r="F13" s="226"/>
    </row>
    <row r="14" spans="1:6" ht="12.75">
      <c r="A14" s="166" t="s">
        <v>563</v>
      </c>
      <c r="B14" s="166" t="s">
        <v>564</v>
      </c>
      <c r="C14" s="219">
        <v>6</v>
      </c>
      <c r="D14" s="219">
        <v>16</v>
      </c>
      <c r="E14" s="226"/>
      <c r="F14" s="226"/>
    </row>
    <row r="15" spans="1:6" ht="12.75">
      <c r="A15" s="166" t="s">
        <v>563</v>
      </c>
      <c r="B15" s="166" t="s">
        <v>562</v>
      </c>
      <c r="C15" s="219">
        <v>83</v>
      </c>
      <c r="D15" s="219">
        <v>92</v>
      </c>
      <c r="E15" s="226"/>
      <c r="F15" s="226"/>
    </row>
    <row r="16" spans="1:6" ht="12.75">
      <c r="A16" s="166" t="s">
        <v>553</v>
      </c>
      <c r="B16" s="166" t="s">
        <v>561</v>
      </c>
      <c r="C16" s="219">
        <v>84</v>
      </c>
      <c r="D16" s="219">
        <v>107</v>
      </c>
      <c r="E16" s="226"/>
      <c r="F16" s="226"/>
    </row>
    <row r="17" spans="1:6" ht="12.75">
      <c r="A17" s="166" t="s">
        <v>553</v>
      </c>
      <c r="B17" s="166" t="s">
        <v>560</v>
      </c>
      <c r="C17" s="219">
        <v>387</v>
      </c>
      <c r="D17" s="219">
        <v>282</v>
      </c>
      <c r="E17" s="226"/>
      <c r="F17" s="226"/>
    </row>
    <row r="18" spans="1:6" ht="12.75">
      <c r="A18" s="166" t="s">
        <v>553</v>
      </c>
      <c r="B18" s="166" t="s">
        <v>559</v>
      </c>
      <c r="C18" s="219">
        <v>51</v>
      </c>
      <c r="D18" s="219">
        <v>20</v>
      </c>
      <c r="E18" s="226"/>
      <c r="F18" s="226"/>
    </row>
    <row r="19" spans="1:6" ht="12.75">
      <c r="A19" s="166" t="s">
        <v>553</v>
      </c>
      <c r="B19" s="166" t="s">
        <v>558</v>
      </c>
      <c r="C19" s="219">
        <v>102</v>
      </c>
      <c r="D19" s="219">
        <v>55</v>
      </c>
      <c r="E19" s="226"/>
      <c r="F19" s="226"/>
    </row>
    <row r="20" spans="1:6" ht="12.75">
      <c r="A20" s="166" t="s">
        <v>553</v>
      </c>
      <c r="B20" s="166" t="s">
        <v>557</v>
      </c>
      <c r="C20" s="219">
        <v>567</v>
      </c>
      <c r="D20" s="219">
        <v>528</v>
      </c>
      <c r="E20" s="226"/>
      <c r="F20" s="226"/>
    </row>
    <row r="21" spans="1:6" ht="12.75">
      <c r="A21" s="166" t="s">
        <v>553</v>
      </c>
      <c r="B21" s="166" t="s">
        <v>556</v>
      </c>
      <c r="C21" s="219">
        <v>150</v>
      </c>
      <c r="D21" s="219">
        <v>107</v>
      </c>
      <c r="E21" s="226"/>
      <c r="F21" s="226"/>
    </row>
    <row r="22" spans="1:6" ht="12.75">
      <c r="A22" s="166" t="s">
        <v>553</v>
      </c>
      <c r="B22" s="166" t="s">
        <v>555</v>
      </c>
      <c r="C22" s="219">
        <v>53</v>
      </c>
      <c r="D22" s="219">
        <v>42</v>
      </c>
      <c r="E22" s="226"/>
      <c r="F22" s="226"/>
    </row>
    <row r="23" spans="1:6" ht="12.75">
      <c r="A23" s="166" t="s">
        <v>553</v>
      </c>
      <c r="B23" s="166" t="s">
        <v>554</v>
      </c>
      <c r="C23" s="219">
        <v>105</v>
      </c>
      <c r="D23" s="219">
        <v>78</v>
      </c>
      <c r="E23" s="226"/>
      <c r="F23" s="226"/>
    </row>
    <row r="24" spans="1:6" ht="12.75">
      <c r="A24" s="166" t="s">
        <v>553</v>
      </c>
      <c r="B24" s="166" t="s">
        <v>552</v>
      </c>
      <c r="C24" s="219">
        <v>22</v>
      </c>
      <c r="D24" s="219">
        <v>22</v>
      </c>
      <c r="E24" s="226"/>
      <c r="F24" s="226"/>
    </row>
    <row r="25" spans="1:6" ht="12.75">
      <c r="A25" s="166" t="s">
        <v>544</v>
      </c>
      <c r="B25" s="166" t="s">
        <v>551</v>
      </c>
      <c r="C25" s="219">
        <v>147</v>
      </c>
      <c r="D25" s="219">
        <v>125</v>
      </c>
      <c r="E25" s="226"/>
      <c r="F25" s="226"/>
    </row>
    <row r="26" spans="1:6" ht="12.75">
      <c r="A26" s="166" t="s">
        <v>544</v>
      </c>
      <c r="B26" s="166" t="s">
        <v>550</v>
      </c>
      <c r="C26" s="219">
        <v>179</v>
      </c>
      <c r="D26" s="219">
        <v>243</v>
      </c>
      <c r="E26" s="226"/>
      <c r="F26" s="226"/>
    </row>
    <row r="27" spans="1:6" ht="12.75">
      <c r="A27" s="166" t="s">
        <v>544</v>
      </c>
      <c r="B27" s="166" t="s">
        <v>549</v>
      </c>
      <c r="C27" s="219">
        <v>273</v>
      </c>
      <c r="D27" s="219">
        <v>268</v>
      </c>
      <c r="E27" s="226"/>
      <c r="F27" s="226"/>
    </row>
    <row r="28" spans="1:6" ht="12.75">
      <c r="A28" s="166" t="s">
        <v>544</v>
      </c>
      <c r="B28" s="166" t="s">
        <v>548</v>
      </c>
      <c r="C28" s="219">
        <v>71</v>
      </c>
      <c r="D28" s="219">
        <v>58</v>
      </c>
      <c r="E28" s="226"/>
      <c r="F28" s="226"/>
    </row>
    <row r="29" spans="1:6" ht="12.75">
      <c r="A29" s="166" t="s">
        <v>544</v>
      </c>
      <c r="B29" s="166" t="s">
        <v>547</v>
      </c>
      <c r="C29" s="219">
        <v>315</v>
      </c>
      <c r="D29" s="219">
        <v>88</v>
      </c>
      <c r="E29" s="226"/>
      <c r="F29" s="226"/>
    </row>
    <row r="30" spans="1:6" ht="12.75">
      <c r="A30" s="166" t="s">
        <v>544</v>
      </c>
      <c r="B30" s="166" t="s">
        <v>546</v>
      </c>
      <c r="C30" s="219">
        <v>289</v>
      </c>
      <c r="D30" s="219">
        <v>208</v>
      </c>
      <c r="E30" s="226"/>
      <c r="F30" s="226"/>
    </row>
    <row r="31" spans="1:6" ht="12.75">
      <c r="A31" s="166" t="s">
        <v>544</v>
      </c>
      <c r="B31" s="166" t="s">
        <v>545</v>
      </c>
      <c r="C31" s="219">
        <v>449</v>
      </c>
      <c r="D31" s="219">
        <v>286</v>
      </c>
      <c r="E31" s="226"/>
      <c r="F31" s="226"/>
    </row>
    <row r="32" spans="1:6" ht="12.75">
      <c r="A32" s="166" t="s">
        <v>544</v>
      </c>
      <c r="B32" s="166" t="s">
        <v>543</v>
      </c>
      <c r="C32" s="219">
        <v>251</v>
      </c>
      <c r="D32" s="219">
        <v>217</v>
      </c>
      <c r="E32" s="226"/>
      <c r="F32" s="226"/>
    </row>
    <row r="33" spans="1:6" ht="12.75">
      <c r="A33" s="166" t="s">
        <v>535</v>
      </c>
      <c r="B33" s="166" t="s">
        <v>542</v>
      </c>
      <c r="C33" s="219">
        <v>281</v>
      </c>
      <c r="D33" s="219">
        <v>155</v>
      </c>
      <c r="E33" s="226"/>
      <c r="F33" s="226"/>
    </row>
    <row r="34" spans="1:6" ht="12.75">
      <c r="A34" s="166" t="s">
        <v>535</v>
      </c>
      <c r="B34" s="166" t="s">
        <v>541</v>
      </c>
      <c r="C34" s="219">
        <v>74</v>
      </c>
      <c r="D34" s="219">
        <v>46</v>
      </c>
      <c r="E34" s="226"/>
      <c r="F34" s="226"/>
    </row>
    <row r="35" spans="1:6" ht="12.75">
      <c r="A35" s="166" t="s">
        <v>535</v>
      </c>
      <c r="B35" s="166" t="s">
        <v>540</v>
      </c>
      <c r="C35" s="219">
        <v>318</v>
      </c>
      <c r="D35" s="219">
        <v>200</v>
      </c>
      <c r="E35" s="226"/>
      <c r="F35" s="226"/>
    </row>
    <row r="36" spans="1:6" ht="12.75">
      <c r="A36" s="166" t="s">
        <v>535</v>
      </c>
      <c r="B36" s="166" t="s">
        <v>539</v>
      </c>
      <c r="C36" s="219">
        <v>258</v>
      </c>
      <c r="D36" s="219">
        <v>213</v>
      </c>
      <c r="E36" s="226"/>
      <c r="F36" s="226"/>
    </row>
    <row r="37" spans="1:6" ht="12.75">
      <c r="A37" s="166" t="s">
        <v>535</v>
      </c>
      <c r="B37" s="166" t="s">
        <v>538</v>
      </c>
      <c r="C37" s="219">
        <v>892</v>
      </c>
      <c r="D37" s="219">
        <v>180</v>
      </c>
      <c r="E37" s="226"/>
      <c r="F37" s="226"/>
    </row>
    <row r="38" spans="1:6" ht="12.75">
      <c r="A38" s="166" t="s">
        <v>535</v>
      </c>
      <c r="B38" s="166" t="s">
        <v>537</v>
      </c>
      <c r="C38" s="219">
        <v>78</v>
      </c>
      <c r="D38" s="219">
        <v>41</v>
      </c>
      <c r="E38" s="226"/>
      <c r="F38" s="226"/>
    </row>
    <row r="39" spans="1:6" ht="12.75">
      <c r="A39" s="166" t="s">
        <v>535</v>
      </c>
      <c r="B39" s="166" t="s">
        <v>536</v>
      </c>
      <c r="C39" s="219">
        <v>259</v>
      </c>
      <c r="D39" s="219">
        <v>129</v>
      </c>
      <c r="E39" s="226"/>
      <c r="F39" s="226"/>
    </row>
    <row r="40" spans="1:6" ht="12.75">
      <c r="A40" s="166" t="s">
        <v>535</v>
      </c>
      <c r="B40" s="166" t="s">
        <v>534</v>
      </c>
      <c r="C40" s="219">
        <v>270</v>
      </c>
      <c r="D40" s="219">
        <v>217</v>
      </c>
      <c r="E40" s="226"/>
      <c r="F40" s="226"/>
    </row>
    <row r="41" spans="1:6" ht="12.75">
      <c r="A41" s="166" t="s">
        <v>525</v>
      </c>
      <c r="B41" s="166" t="s">
        <v>533</v>
      </c>
      <c r="C41" s="219">
        <v>43</v>
      </c>
      <c r="D41" s="219">
        <v>43</v>
      </c>
      <c r="E41" s="226"/>
      <c r="F41" s="226"/>
    </row>
    <row r="42" spans="1:6" ht="12.75">
      <c r="A42" s="166" t="s">
        <v>525</v>
      </c>
      <c r="B42" s="166" t="s">
        <v>532</v>
      </c>
      <c r="C42" s="219">
        <v>48</v>
      </c>
      <c r="D42" s="219">
        <v>48</v>
      </c>
      <c r="E42" s="226"/>
      <c r="F42" s="226"/>
    </row>
    <row r="43" spans="1:6" ht="12.75">
      <c r="A43" s="166" t="s">
        <v>525</v>
      </c>
      <c r="B43" s="166" t="s">
        <v>531</v>
      </c>
      <c r="C43" s="219">
        <v>35</v>
      </c>
      <c r="D43" s="219">
        <v>103</v>
      </c>
      <c r="E43" s="226"/>
      <c r="F43" s="226"/>
    </row>
    <row r="44" spans="1:6" ht="12.75">
      <c r="A44" s="166" t="s">
        <v>525</v>
      </c>
      <c r="B44" s="166" t="s">
        <v>530</v>
      </c>
      <c r="C44" s="219">
        <v>39</v>
      </c>
      <c r="D44" s="219">
        <v>59</v>
      </c>
      <c r="E44" s="226"/>
      <c r="F44" s="226"/>
    </row>
    <row r="45" spans="1:6" ht="12.75">
      <c r="A45" s="166" t="s">
        <v>525</v>
      </c>
      <c r="B45" s="166" t="s">
        <v>529</v>
      </c>
      <c r="C45" s="219">
        <v>142</v>
      </c>
      <c r="D45" s="219">
        <v>55</v>
      </c>
      <c r="E45" s="226"/>
      <c r="F45" s="226"/>
    </row>
    <row r="46" spans="1:6" ht="12.75">
      <c r="A46" s="166" t="s">
        <v>525</v>
      </c>
      <c r="B46" s="166" t="s">
        <v>528</v>
      </c>
      <c r="C46" s="219">
        <v>141</v>
      </c>
      <c r="D46" s="219">
        <v>141</v>
      </c>
      <c r="E46" s="226"/>
      <c r="F46" s="226"/>
    </row>
    <row r="47" spans="1:6" ht="12.75">
      <c r="A47" s="166" t="s">
        <v>525</v>
      </c>
      <c r="B47" s="166" t="s">
        <v>527</v>
      </c>
      <c r="C47" s="219">
        <v>205</v>
      </c>
      <c r="D47" s="219">
        <v>234</v>
      </c>
      <c r="E47" s="226"/>
      <c r="F47" s="226"/>
    </row>
    <row r="48" spans="1:6" ht="12.75">
      <c r="A48" s="166" t="s">
        <v>525</v>
      </c>
      <c r="B48" s="166" t="s">
        <v>526</v>
      </c>
      <c r="C48" s="219">
        <v>236</v>
      </c>
      <c r="D48" s="219">
        <v>162</v>
      </c>
      <c r="E48" s="226"/>
      <c r="F48" s="226"/>
    </row>
    <row r="49" spans="1:6" ht="12.75">
      <c r="A49" s="166" t="s">
        <v>525</v>
      </c>
      <c r="B49" s="166" t="s">
        <v>524</v>
      </c>
      <c r="C49" s="219">
        <v>49</v>
      </c>
      <c r="D49" s="219">
        <v>72</v>
      </c>
      <c r="E49" s="226"/>
      <c r="F49" s="226"/>
    </row>
    <row r="50" spans="1:6" ht="12.75">
      <c r="A50" s="166" t="s">
        <v>523</v>
      </c>
      <c r="B50" s="166" t="s">
        <v>522</v>
      </c>
      <c r="C50" s="219">
        <v>187</v>
      </c>
      <c r="D50" s="219">
        <v>42</v>
      </c>
      <c r="E50" s="226"/>
      <c r="F50" s="226"/>
    </row>
    <row r="51" spans="1:6" ht="12.75">
      <c r="A51" s="166" t="s">
        <v>517</v>
      </c>
      <c r="B51" s="166" t="s">
        <v>521</v>
      </c>
      <c r="C51" s="219">
        <v>633</v>
      </c>
      <c r="D51" s="219">
        <v>529</v>
      </c>
      <c r="E51" s="226"/>
      <c r="F51" s="226"/>
    </row>
    <row r="52" spans="1:6" ht="12.75">
      <c r="A52" s="166" t="s">
        <v>517</v>
      </c>
      <c r="B52" s="166" t="s">
        <v>520</v>
      </c>
      <c r="C52" s="219">
        <v>95</v>
      </c>
      <c r="D52" s="219">
        <v>118</v>
      </c>
      <c r="E52" s="226"/>
      <c r="F52" s="226"/>
    </row>
    <row r="53" spans="1:6" ht="12.75">
      <c r="A53" s="166" t="s">
        <v>517</v>
      </c>
      <c r="B53" s="166" t="s">
        <v>519</v>
      </c>
      <c r="C53" s="219">
        <v>178</v>
      </c>
      <c r="D53" s="219">
        <v>194</v>
      </c>
      <c r="E53" s="226"/>
      <c r="F53" s="226"/>
    </row>
    <row r="54" spans="1:6" ht="12.75">
      <c r="A54" s="166" t="s">
        <v>517</v>
      </c>
      <c r="B54" s="166" t="s">
        <v>518</v>
      </c>
      <c r="C54" s="219">
        <v>269</v>
      </c>
      <c r="D54" s="219">
        <v>249</v>
      </c>
      <c r="E54" s="226"/>
      <c r="F54" s="226"/>
    </row>
    <row r="55" spans="1:6" ht="12.75">
      <c r="A55" s="166" t="s">
        <v>517</v>
      </c>
      <c r="B55" s="166" t="s">
        <v>516</v>
      </c>
      <c r="C55" s="219">
        <v>329</v>
      </c>
      <c r="D55" s="219">
        <v>382</v>
      </c>
      <c r="E55" s="226"/>
      <c r="F55" s="226"/>
    </row>
    <row r="56" spans="1:6" ht="12.75">
      <c r="A56" s="166" t="s">
        <v>509</v>
      </c>
      <c r="B56" s="166" t="s">
        <v>515</v>
      </c>
      <c r="C56" s="219">
        <v>910</v>
      </c>
      <c r="D56" s="219">
        <v>129</v>
      </c>
      <c r="E56" s="226"/>
      <c r="F56" s="226"/>
    </row>
    <row r="57" spans="1:6" ht="12.75">
      <c r="A57" s="166" t="s">
        <v>509</v>
      </c>
      <c r="B57" s="166" t="s">
        <v>514</v>
      </c>
      <c r="C57" s="219">
        <v>196</v>
      </c>
      <c r="D57" s="219">
        <v>35</v>
      </c>
      <c r="E57" s="226"/>
      <c r="F57" s="226"/>
    </row>
    <row r="58" spans="1:6" ht="12.75">
      <c r="A58" s="166" t="s">
        <v>509</v>
      </c>
      <c r="B58" s="166" t="s">
        <v>513</v>
      </c>
      <c r="C58" s="219">
        <v>119</v>
      </c>
      <c r="D58" s="219">
        <v>82</v>
      </c>
      <c r="E58" s="226"/>
      <c r="F58" s="226"/>
    </row>
    <row r="59" spans="1:6" ht="12.75">
      <c r="A59" s="166" t="s">
        <v>509</v>
      </c>
      <c r="B59" s="166" t="s">
        <v>512</v>
      </c>
      <c r="C59" s="219">
        <v>137</v>
      </c>
      <c r="D59" s="219">
        <v>167</v>
      </c>
      <c r="E59" s="226"/>
      <c r="F59" s="226"/>
    </row>
    <row r="60" spans="1:6" ht="12.75">
      <c r="A60" s="166" t="s">
        <v>509</v>
      </c>
      <c r="B60" s="166" t="s">
        <v>511</v>
      </c>
      <c r="C60" s="219">
        <v>428</v>
      </c>
      <c r="D60" s="219">
        <v>299</v>
      </c>
      <c r="E60" s="226"/>
      <c r="F60" s="226"/>
    </row>
    <row r="61" spans="1:6" ht="12.75">
      <c r="A61" s="166" t="s">
        <v>509</v>
      </c>
      <c r="B61" s="166" t="s">
        <v>510</v>
      </c>
      <c r="C61" s="219">
        <v>689</v>
      </c>
      <c r="D61" s="219">
        <v>548</v>
      </c>
      <c r="E61" s="226"/>
      <c r="F61" s="226"/>
    </row>
    <row r="62" spans="1:6" ht="12.75">
      <c r="A62" s="166" t="s">
        <v>509</v>
      </c>
      <c r="B62" s="166" t="s">
        <v>508</v>
      </c>
      <c r="C62" s="219">
        <v>433</v>
      </c>
      <c r="D62" s="219">
        <v>388</v>
      </c>
      <c r="E62" s="226"/>
      <c r="F62" s="226"/>
    </row>
    <row r="63" spans="1:6" ht="12.75">
      <c r="A63" s="166" t="s">
        <v>493</v>
      </c>
      <c r="B63" s="166" t="s">
        <v>507</v>
      </c>
      <c r="C63" s="219">
        <v>684</v>
      </c>
      <c r="D63" s="219">
        <v>425</v>
      </c>
      <c r="E63" s="226"/>
      <c r="F63" s="226"/>
    </row>
    <row r="64" spans="1:6" ht="12.75">
      <c r="A64" s="166" t="s">
        <v>493</v>
      </c>
      <c r="B64" s="166" t="s">
        <v>506</v>
      </c>
      <c r="C64" s="219">
        <v>336</v>
      </c>
      <c r="D64" s="219">
        <v>305</v>
      </c>
      <c r="E64" s="226"/>
      <c r="F64" s="226"/>
    </row>
    <row r="65" spans="1:6" ht="12.75">
      <c r="A65" s="166" t="s">
        <v>493</v>
      </c>
      <c r="B65" s="166" t="s">
        <v>505</v>
      </c>
      <c r="C65" s="219">
        <v>133</v>
      </c>
      <c r="D65" s="219">
        <v>124</v>
      </c>
      <c r="E65" s="226"/>
      <c r="F65" s="226"/>
    </row>
    <row r="66" spans="1:6" ht="12.75">
      <c r="A66" s="166" t="s">
        <v>493</v>
      </c>
      <c r="B66" s="166" t="s">
        <v>504</v>
      </c>
      <c r="C66" s="219">
        <v>17</v>
      </c>
      <c r="D66" s="219">
        <v>17</v>
      </c>
      <c r="E66" s="226"/>
      <c r="F66" s="226"/>
    </row>
    <row r="67" spans="1:6" ht="12.75">
      <c r="A67" s="166" t="s">
        <v>493</v>
      </c>
      <c r="B67" s="166" t="s">
        <v>503</v>
      </c>
      <c r="C67" s="219">
        <v>389</v>
      </c>
      <c r="D67" s="219">
        <v>274</v>
      </c>
      <c r="E67" s="226"/>
      <c r="F67" s="226"/>
    </row>
    <row r="68" spans="1:6" ht="12.75">
      <c r="A68" s="166" t="s">
        <v>493</v>
      </c>
      <c r="B68" s="166" t="s">
        <v>502</v>
      </c>
      <c r="C68" s="219">
        <v>454</v>
      </c>
      <c r="D68" s="219">
        <v>197</v>
      </c>
      <c r="E68" s="226"/>
      <c r="F68" s="226"/>
    </row>
    <row r="69" spans="1:6" ht="12.75">
      <c r="A69" s="166" t="s">
        <v>493</v>
      </c>
      <c r="B69" s="166" t="s">
        <v>501</v>
      </c>
      <c r="C69" s="219">
        <v>240</v>
      </c>
      <c r="D69" s="219">
        <v>91</v>
      </c>
      <c r="E69" s="226"/>
      <c r="F69" s="226"/>
    </row>
    <row r="70" spans="1:6" ht="12.75">
      <c r="A70" s="166" t="s">
        <v>493</v>
      </c>
      <c r="B70" s="166" t="s">
        <v>500</v>
      </c>
      <c r="C70" s="219">
        <v>189</v>
      </c>
      <c r="D70" s="219">
        <v>68</v>
      </c>
      <c r="E70" s="226"/>
      <c r="F70" s="226"/>
    </row>
    <row r="71" spans="1:6" ht="12.75">
      <c r="A71" s="166" t="s">
        <v>493</v>
      </c>
      <c r="B71" s="166" t="s">
        <v>499</v>
      </c>
      <c r="C71" s="219">
        <v>188</v>
      </c>
      <c r="D71" s="219">
        <v>77</v>
      </c>
      <c r="E71" s="226"/>
      <c r="F71" s="226"/>
    </row>
    <row r="72" spans="1:6" ht="12.75">
      <c r="A72" s="166" t="s">
        <v>493</v>
      </c>
      <c r="B72" s="166" t="s">
        <v>498</v>
      </c>
      <c r="C72" s="219">
        <v>70</v>
      </c>
      <c r="D72" s="219">
        <v>13</v>
      </c>
      <c r="E72" s="226"/>
      <c r="F72" s="226"/>
    </row>
    <row r="73" spans="1:6" ht="12.75">
      <c r="A73" s="166" t="s">
        <v>493</v>
      </c>
      <c r="B73" s="166" t="s">
        <v>497</v>
      </c>
      <c r="C73" s="219">
        <v>23</v>
      </c>
      <c r="D73" s="219">
        <v>23</v>
      </c>
      <c r="E73" s="226"/>
      <c r="F73" s="226"/>
    </row>
    <row r="74" spans="1:6" ht="12.75">
      <c r="A74" s="166" t="s">
        <v>493</v>
      </c>
      <c r="B74" s="166" t="s">
        <v>496</v>
      </c>
      <c r="C74" s="219">
        <v>103</v>
      </c>
      <c r="D74" s="219">
        <v>117</v>
      </c>
      <c r="E74" s="226"/>
      <c r="F74" s="226"/>
    </row>
    <row r="75" spans="1:6" ht="12.75">
      <c r="A75" s="166" t="s">
        <v>493</v>
      </c>
      <c r="B75" s="166" t="s">
        <v>495</v>
      </c>
      <c r="C75" s="219">
        <v>86</v>
      </c>
      <c r="D75" s="219">
        <v>216</v>
      </c>
      <c r="E75" s="226"/>
      <c r="F75" s="226"/>
    </row>
    <row r="76" spans="1:6" ht="12.75">
      <c r="A76" s="166" t="s">
        <v>493</v>
      </c>
      <c r="B76" s="166" t="s">
        <v>494</v>
      </c>
      <c r="C76" s="219">
        <v>289</v>
      </c>
      <c r="D76" s="219">
        <v>405</v>
      </c>
      <c r="E76" s="226"/>
      <c r="F76" s="226"/>
    </row>
    <row r="77" spans="1:6" ht="12.75">
      <c r="A77" s="166" t="s">
        <v>493</v>
      </c>
      <c r="B77" s="166" t="s">
        <v>492</v>
      </c>
      <c r="C77" s="219">
        <v>600</v>
      </c>
      <c r="D77" s="219">
        <v>395</v>
      </c>
      <c r="E77" s="226"/>
      <c r="F77" s="226"/>
    </row>
    <row r="78" spans="1:6" ht="12.75">
      <c r="A78" s="166" t="s">
        <v>481</v>
      </c>
      <c r="B78" s="166" t="s">
        <v>491</v>
      </c>
      <c r="C78" s="219">
        <v>133</v>
      </c>
      <c r="D78" s="219">
        <v>104</v>
      </c>
      <c r="E78" s="226"/>
      <c r="F78" s="226"/>
    </row>
    <row r="79" spans="1:6" ht="12.75">
      <c r="A79" s="166" t="s">
        <v>481</v>
      </c>
      <c r="B79" s="166" t="s">
        <v>490</v>
      </c>
      <c r="C79" s="219">
        <v>95</v>
      </c>
      <c r="D79" s="219">
        <v>137</v>
      </c>
      <c r="E79" s="226"/>
      <c r="F79" s="226"/>
    </row>
    <row r="80" spans="1:6" ht="12.75">
      <c r="A80" s="166" t="s">
        <v>481</v>
      </c>
      <c r="B80" s="166" t="s">
        <v>489</v>
      </c>
      <c r="C80" s="219">
        <v>302</v>
      </c>
      <c r="D80" s="219">
        <v>165</v>
      </c>
      <c r="E80" s="226"/>
      <c r="F80" s="226"/>
    </row>
    <row r="81" spans="1:6" ht="12.75">
      <c r="A81" s="166" t="s">
        <v>481</v>
      </c>
      <c r="B81" s="166" t="s">
        <v>488</v>
      </c>
      <c r="C81" s="219">
        <v>226</v>
      </c>
      <c r="D81" s="219">
        <v>215</v>
      </c>
      <c r="E81" s="226"/>
      <c r="F81" s="226"/>
    </row>
    <row r="82" spans="1:6" ht="12.75">
      <c r="A82" s="166" t="s">
        <v>481</v>
      </c>
      <c r="B82" s="166" t="s">
        <v>487</v>
      </c>
      <c r="C82" s="219">
        <v>265</v>
      </c>
      <c r="D82" s="219">
        <v>176</v>
      </c>
      <c r="E82" s="226"/>
      <c r="F82" s="226"/>
    </row>
    <row r="83" spans="1:6" ht="12.75">
      <c r="A83" s="166" t="s">
        <v>481</v>
      </c>
      <c r="B83" s="166" t="s">
        <v>486</v>
      </c>
      <c r="C83" s="219">
        <v>544</v>
      </c>
      <c r="D83" s="219">
        <v>333</v>
      </c>
      <c r="E83" s="226"/>
      <c r="F83" s="226"/>
    </row>
    <row r="84" spans="1:6" ht="12.75">
      <c r="A84" s="166" t="s">
        <v>481</v>
      </c>
      <c r="B84" s="166" t="s">
        <v>485</v>
      </c>
      <c r="C84" s="219">
        <v>183</v>
      </c>
      <c r="D84" s="219">
        <v>142</v>
      </c>
      <c r="E84" s="226"/>
      <c r="F84" s="226"/>
    </row>
    <row r="85" spans="1:6" ht="12.75">
      <c r="A85" s="166" t="s">
        <v>481</v>
      </c>
      <c r="B85" s="166" t="s">
        <v>484</v>
      </c>
      <c r="C85" s="219">
        <v>220</v>
      </c>
      <c r="D85" s="219">
        <v>136</v>
      </c>
      <c r="E85" s="226"/>
      <c r="F85" s="226"/>
    </row>
    <row r="86" spans="1:6" ht="12.75">
      <c r="A86" s="166" t="s">
        <v>481</v>
      </c>
      <c r="B86" s="166" t="s">
        <v>483</v>
      </c>
      <c r="C86" s="219">
        <v>87</v>
      </c>
      <c r="D86" s="219">
        <v>71</v>
      </c>
      <c r="E86" s="226"/>
      <c r="F86" s="226"/>
    </row>
    <row r="87" spans="1:6" ht="12.75">
      <c r="A87" s="166" t="s">
        <v>481</v>
      </c>
      <c r="B87" s="166" t="s">
        <v>482</v>
      </c>
      <c r="C87" s="219">
        <v>380</v>
      </c>
      <c r="D87" s="219">
        <v>243</v>
      </c>
      <c r="E87" s="226"/>
      <c r="F87" s="226"/>
    </row>
    <row r="88" spans="1:6" ht="12.75">
      <c r="A88" s="166" t="s">
        <v>481</v>
      </c>
      <c r="B88" s="166" t="s">
        <v>480</v>
      </c>
      <c r="C88" s="219">
        <v>123</v>
      </c>
      <c r="D88" s="219">
        <v>124</v>
      </c>
      <c r="E88" s="226"/>
      <c r="F88" s="226"/>
    </row>
    <row r="89" spans="1:6" ht="12.75">
      <c r="A89" s="166" t="s">
        <v>471</v>
      </c>
      <c r="B89" s="166" t="s">
        <v>479</v>
      </c>
      <c r="C89" s="219">
        <v>344</v>
      </c>
      <c r="D89" s="219">
        <v>212</v>
      </c>
      <c r="E89" s="226"/>
      <c r="F89" s="226"/>
    </row>
    <row r="90" spans="1:6" ht="12.75">
      <c r="A90" s="166" t="s">
        <v>471</v>
      </c>
      <c r="B90" s="166" t="s">
        <v>478</v>
      </c>
      <c r="C90" s="219">
        <v>97</v>
      </c>
      <c r="D90" s="219">
        <v>86</v>
      </c>
      <c r="E90" s="226"/>
      <c r="F90" s="226"/>
    </row>
    <row r="91" spans="1:6" ht="12.75">
      <c r="A91" s="166" t="s">
        <v>471</v>
      </c>
      <c r="B91" s="166" t="s">
        <v>477</v>
      </c>
      <c r="C91" s="219">
        <v>26</v>
      </c>
      <c r="D91" s="219">
        <v>9</v>
      </c>
      <c r="E91" s="226"/>
      <c r="F91" s="226"/>
    </row>
    <row r="92" spans="1:6" ht="12.75">
      <c r="A92" s="166" t="s">
        <v>471</v>
      </c>
      <c r="B92" s="166" t="s">
        <v>476</v>
      </c>
      <c r="C92" s="219">
        <v>104</v>
      </c>
      <c r="D92" s="219">
        <v>74</v>
      </c>
      <c r="E92" s="226"/>
      <c r="F92" s="226"/>
    </row>
    <row r="93" spans="1:6" ht="12.75">
      <c r="A93" s="166" t="s">
        <v>471</v>
      </c>
      <c r="B93" s="166" t="s">
        <v>475</v>
      </c>
      <c r="C93" s="219">
        <v>226</v>
      </c>
      <c r="D93" s="219">
        <v>174</v>
      </c>
      <c r="E93" s="226"/>
      <c r="F93" s="226"/>
    </row>
    <row r="94" spans="1:6" ht="12.75">
      <c r="A94" s="166" t="s">
        <v>471</v>
      </c>
      <c r="B94" s="166" t="s">
        <v>474</v>
      </c>
      <c r="C94" s="219">
        <v>19</v>
      </c>
      <c r="D94" s="219">
        <v>30</v>
      </c>
      <c r="E94" s="226"/>
      <c r="F94" s="226"/>
    </row>
    <row r="95" spans="1:6" ht="12.75">
      <c r="A95" s="166" t="s">
        <v>471</v>
      </c>
      <c r="B95" s="166" t="s">
        <v>473</v>
      </c>
      <c r="C95" s="219">
        <v>205</v>
      </c>
      <c r="D95" s="219">
        <v>203</v>
      </c>
      <c r="E95" s="226"/>
      <c r="F95" s="226"/>
    </row>
    <row r="96" spans="1:6" ht="12.75">
      <c r="A96" s="166" t="s">
        <v>471</v>
      </c>
      <c r="B96" s="166" t="s">
        <v>472</v>
      </c>
      <c r="C96" s="219">
        <v>471</v>
      </c>
      <c r="D96" s="219">
        <v>358</v>
      </c>
      <c r="E96" s="226"/>
      <c r="F96" s="226"/>
    </row>
    <row r="97" spans="1:6" ht="12.75">
      <c r="A97" s="166" t="s">
        <v>471</v>
      </c>
      <c r="B97" s="166" t="s">
        <v>470</v>
      </c>
      <c r="C97" s="219">
        <v>677</v>
      </c>
      <c r="D97" s="219">
        <v>289</v>
      </c>
      <c r="E97" s="226"/>
      <c r="F97" s="226"/>
    </row>
    <row r="98" spans="1:6" ht="12.75">
      <c r="A98" s="166" t="s">
        <v>462</v>
      </c>
      <c r="B98" s="166" t="s">
        <v>469</v>
      </c>
      <c r="C98" s="219">
        <v>50</v>
      </c>
      <c r="D98" s="219">
        <v>77</v>
      </c>
      <c r="E98" s="226"/>
      <c r="F98" s="226"/>
    </row>
    <row r="99" spans="1:6" ht="12.75">
      <c r="A99" s="166" t="s">
        <v>462</v>
      </c>
      <c r="B99" s="166" t="s">
        <v>468</v>
      </c>
      <c r="C99" s="219">
        <v>178</v>
      </c>
      <c r="D99" s="219">
        <v>147</v>
      </c>
      <c r="E99" s="226"/>
      <c r="F99" s="226"/>
    </row>
    <row r="100" spans="1:6" ht="12.75">
      <c r="A100" s="166" t="s">
        <v>462</v>
      </c>
      <c r="B100" s="166" t="s">
        <v>467</v>
      </c>
      <c r="C100" s="219">
        <v>273</v>
      </c>
      <c r="D100" s="219">
        <v>281</v>
      </c>
      <c r="E100" s="226"/>
      <c r="F100" s="226"/>
    </row>
    <row r="101" spans="1:6" ht="12.75">
      <c r="A101" s="166" t="s">
        <v>462</v>
      </c>
      <c r="B101" s="166" t="s">
        <v>466</v>
      </c>
      <c r="C101" s="219">
        <v>301</v>
      </c>
      <c r="D101" s="219">
        <v>112</v>
      </c>
      <c r="E101" s="226"/>
      <c r="F101" s="226"/>
    </row>
    <row r="102" spans="1:6" ht="12.75">
      <c r="A102" s="166" t="s">
        <v>462</v>
      </c>
      <c r="B102" s="166" t="s">
        <v>465</v>
      </c>
      <c r="C102" s="219">
        <v>103</v>
      </c>
      <c r="D102" s="219">
        <v>99</v>
      </c>
      <c r="E102" s="226"/>
      <c r="F102" s="226"/>
    </row>
    <row r="103" spans="1:6" ht="12.75">
      <c r="A103" s="166" t="s">
        <v>462</v>
      </c>
      <c r="B103" s="166" t="s">
        <v>464</v>
      </c>
      <c r="C103" s="219">
        <v>254</v>
      </c>
      <c r="D103" s="219">
        <v>120</v>
      </c>
      <c r="E103" s="226"/>
      <c r="F103" s="226"/>
    </row>
    <row r="104" spans="1:6" ht="12.75">
      <c r="A104" s="166" t="s">
        <v>462</v>
      </c>
      <c r="B104" s="166" t="s">
        <v>463</v>
      </c>
      <c r="C104" s="219">
        <v>86</v>
      </c>
      <c r="D104" s="219">
        <v>55</v>
      </c>
      <c r="E104" s="226"/>
      <c r="F104" s="226"/>
    </row>
    <row r="105" spans="1:6" ht="12.75">
      <c r="A105" s="166" t="s">
        <v>462</v>
      </c>
      <c r="B105" s="166" t="s">
        <v>461</v>
      </c>
      <c r="C105" s="219">
        <v>103</v>
      </c>
      <c r="D105" s="219">
        <v>115</v>
      </c>
      <c r="E105" s="226"/>
      <c r="F105" s="226"/>
    </row>
    <row r="106" spans="1:6" ht="12.75">
      <c r="A106" s="166" t="s">
        <v>428</v>
      </c>
      <c r="B106" s="166" t="s">
        <v>460</v>
      </c>
      <c r="C106" s="219">
        <v>730</v>
      </c>
      <c r="D106" s="219">
        <v>942</v>
      </c>
      <c r="E106" s="226"/>
      <c r="F106" s="226"/>
    </row>
    <row r="107" spans="1:6" ht="12.75">
      <c r="A107" s="166" t="s">
        <v>428</v>
      </c>
      <c r="B107" s="166" t="s">
        <v>459</v>
      </c>
      <c r="C107" s="219">
        <v>1212</v>
      </c>
      <c r="D107" s="219">
        <v>788</v>
      </c>
      <c r="E107" s="226"/>
      <c r="F107" s="226"/>
    </row>
    <row r="108" spans="1:6" ht="12.75">
      <c r="A108" s="166" t="s">
        <v>428</v>
      </c>
      <c r="B108" s="166" t="s">
        <v>458</v>
      </c>
      <c r="C108" s="219">
        <v>562</v>
      </c>
      <c r="D108" s="219">
        <v>280</v>
      </c>
      <c r="E108" s="226"/>
      <c r="F108" s="226"/>
    </row>
    <row r="109" spans="1:6" ht="12.75">
      <c r="A109" s="166" t="s">
        <v>428</v>
      </c>
      <c r="B109" s="166" t="s">
        <v>457</v>
      </c>
      <c r="C109" s="219">
        <v>90</v>
      </c>
      <c r="D109" s="219">
        <v>25</v>
      </c>
      <c r="E109" s="226"/>
      <c r="F109" s="226"/>
    </row>
    <row r="110" spans="1:6" ht="12.75">
      <c r="A110" s="166" t="s">
        <v>428</v>
      </c>
      <c r="B110" s="166" t="s">
        <v>456</v>
      </c>
      <c r="C110" s="219">
        <v>1154</v>
      </c>
      <c r="D110" s="219">
        <v>804</v>
      </c>
      <c r="E110" s="226"/>
      <c r="F110" s="226"/>
    </row>
    <row r="111" spans="1:6" ht="12.75">
      <c r="A111" s="166" t="s">
        <v>428</v>
      </c>
      <c r="B111" s="166" t="s">
        <v>455</v>
      </c>
      <c r="C111" s="219">
        <v>777</v>
      </c>
      <c r="D111" s="219">
        <v>488</v>
      </c>
      <c r="E111" s="226"/>
      <c r="F111" s="226"/>
    </row>
    <row r="112" spans="1:6" ht="12.75">
      <c r="A112" s="166" t="s">
        <v>428</v>
      </c>
      <c r="B112" s="166" t="s">
        <v>454</v>
      </c>
      <c r="C112" s="219">
        <v>793</v>
      </c>
      <c r="D112" s="219">
        <v>763</v>
      </c>
      <c r="E112" s="226"/>
      <c r="F112" s="226"/>
    </row>
    <row r="113" spans="1:6" ht="12.75">
      <c r="A113" s="166" t="s">
        <v>428</v>
      </c>
      <c r="B113" s="166" t="s">
        <v>453</v>
      </c>
      <c r="C113" s="219">
        <v>2822</v>
      </c>
      <c r="D113" s="219">
        <v>2106</v>
      </c>
      <c r="E113" s="226"/>
      <c r="F113" s="226"/>
    </row>
    <row r="114" spans="1:6" ht="12.75">
      <c r="A114" s="166" t="s">
        <v>428</v>
      </c>
      <c r="B114" s="166" t="s">
        <v>452</v>
      </c>
      <c r="C114" s="219">
        <v>303</v>
      </c>
      <c r="D114" s="219">
        <v>77</v>
      </c>
      <c r="E114" s="226"/>
      <c r="F114" s="226"/>
    </row>
    <row r="115" spans="1:6" ht="12.75">
      <c r="A115" s="166" t="s">
        <v>428</v>
      </c>
      <c r="B115" s="166" t="s">
        <v>451</v>
      </c>
      <c r="C115" s="219">
        <v>1111</v>
      </c>
      <c r="D115" s="219">
        <v>811</v>
      </c>
      <c r="E115" s="226"/>
      <c r="F115" s="226"/>
    </row>
    <row r="116" spans="1:6" ht="12.75">
      <c r="A116" s="166" t="s">
        <v>428</v>
      </c>
      <c r="B116" s="166" t="s">
        <v>450</v>
      </c>
      <c r="C116" s="219">
        <v>706</v>
      </c>
      <c r="D116" s="219">
        <v>414</v>
      </c>
      <c r="E116" s="226"/>
      <c r="F116" s="226"/>
    </row>
    <row r="117" spans="1:6" ht="12.75">
      <c r="A117" s="166" t="s">
        <v>428</v>
      </c>
      <c r="B117" s="166" t="s">
        <v>449</v>
      </c>
      <c r="C117" s="219">
        <v>833</v>
      </c>
      <c r="D117" s="219">
        <v>915</v>
      </c>
      <c r="E117" s="226"/>
      <c r="F117" s="226"/>
    </row>
    <row r="118" spans="1:6" ht="12.75">
      <c r="A118" s="166" t="s">
        <v>428</v>
      </c>
      <c r="B118" s="166" t="s">
        <v>448</v>
      </c>
      <c r="C118" s="219">
        <v>2013</v>
      </c>
      <c r="D118" s="219">
        <v>859</v>
      </c>
      <c r="E118" s="226"/>
      <c r="F118" s="226"/>
    </row>
    <row r="119" spans="1:6" ht="12.75">
      <c r="A119" s="166" t="s">
        <v>428</v>
      </c>
      <c r="B119" s="166" t="s">
        <v>447</v>
      </c>
      <c r="C119" s="219">
        <v>194</v>
      </c>
      <c r="D119" s="219">
        <v>64</v>
      </c>
      <c r="E119" s="226"/>
      <c r="F119" s="226"/>
    </row>
    <row r="120" spans="1:6" ht="12.75">
      <c r="A120" s="166" t="s">
        <v>428</v>
      </c>
      <c r="B120" s="166" t="s">
        <v>446</v>
      </c>
      <c r="C120" s="219">
        <v>1131</v>
      </c>
      <c r="D120" s="219">
        <v>741</v>
      </c>
      <c r="E120" s="226"/>
      <c r="F120" s="226"/>
    </row>
    <row r="121" spans="1:6" ht="12.75">
      <c r="A121" s="166" t="s">
        <v>428</v>
      </c>
      <c r="B121" s="166" t="s">
        <v>445</v>
      </c>
      <c r="C121" s="219">
        <v>1292</v>
      </c>
      <c r="D121" s="219">
        <v>664</v>
      </c>
      <c r="E121" s="226"/>
      <c r="F121" s="226"/>
    </row>
    <row r="122" spans="1:6" ht="12.75">
      <c r="A122" s="166" t="s">
        <v>428</v>
      </c>
      <c r="B122" s="166" t="s">
        <v>444</v>
      </c>
      <c r="C122" s="219">
        <v>604</v>
      </c>
      <c r="D122" s="219">
        <v>566</v>
      </c>
      <c r="E122" s="226"/>
      <c r="F122" s="226"/>
    </row>
    <row r="123" spans="1:6" ht="12.75">
      <c r="A123" s="166" t="s">
        <v>428</v>
      </c>
      <c r="B123" s="166" t="s">
        <v>443</v>
      </c>
      <c r="C123" s="219">
        <v>3289</v>
      </c>
      <c r="D123" s="219">
        <v>1641</v>
      </c>
      <c r="E123" s="226"/>
      <c r="F123" s="226"/>
    </row>
    <row r="124" spans="1:6" ht="12.75">
      <c r="A124" s="166" t="s">
        <v>428</v>
      </c>
      <c r="B124" s="166" t="s">
        <v>442</v>
      </c>
      <c r="C124" s="219">
        <v>1963</v>
      </c>
      <c r="D124" s="219">
        <v>737</v>
      </c>
      <c r="E124" s="226"/>
      <c r="F124" s="226"/>
    </row>
    <row r="125" spans="1:6" ht="12.75">
      <c r="A125" s="166" t="s">
        <v>428</v>
      </c>
      <c r="B125" s="166" t="s">
        <v>441</v>
      </c>
      <c r="C125" s="219">
        <v>1350</v>
      </c>
      <c r="D125" s="219">
        <v>738</v>
      </c>
      <c r="E125" s="226"/>
      <c r="F125" s="226"/>
    </row>
    <row r="126" spans="1:6" ht="12.75">
      <c r="A126" s="166" t="s">
        <v>428</v>
      </c>
      <c r="B126" s="166" t="s">
        <v>440</v>
      </c>
      <c r="C126" s="219">
        <v>1680</v>
      </c>
      <c r="D126" s="219">
        <v>1307</v>
      </c>
      <c r="E126" s="226"/>
      <c r="F126" s="226"/>
    </row>
    <row r="127" spans="1:6" ht="12.75">
      <c r="A127" s="166" t="s">
        <v>428</v>
      </c>
      <c r="B127" s="166" t="s">
        <v>439</v>
      </c>
      <c r="C127" s="219">
        <v>432</v>
      </c>
      <c r="D127" s="219">
        <v>321</v>
      </c>
      <c r="E127" s="226"/>
      <c r="F127" s="226"/>
    </row>
    <row r="128" spans="1:6" ht="12.75">
      <c r="A128" s="166" t="s">
        <v>428</v>
      </c>
      <c r="B128" s="166" t="s">
        <v>438</v>
      </c>
      <c r="C128" s="219">
        <v>3343</v>
      </c>
      <c r="D128" s="219">
        <v>2049</v>
      </c>
      <c r="E128" s="226"/>
      <c r="F128" s="226"/>
    </row>
    <row r="129" spans="1:6" ht="12.75">
      <c r="A129" s="166" t="s">
        <v>428</v>
      </c>
      <c r="B129" s="166" t="s">
        <v>437</v>
      </c>
      <c r="C129" s="219">
        <v>1055</v>
      </c>
      <c r="D129" s="219">
        <v>692</v>
      </c>
      <c r="E129" s="226"/>
      <c r="F129" s="226"/>
    </row>
    <row r="130" spans="1:6" ht="12.75">
      <c r="A130" s="166" t="s">
        <v>428</v>
      </c>
      <c r="B130" s="166" t="s">
        <v>436</v>
      </c>
      <c r="C130" s="219">
        <v>4449</v>
      </c>
      <c r="D130" s="219">
        <v>976</v>
      </c>
      <c r="E130" s="226"/>
      <c r="F130" s="226"/>
    </row>
    <row r="131" spans="1:6" ht="12.75">
      <c r="A131" s="166" t="s">
        <v>428</v>
      </c>
      <c r="B131" s="166" t="s">
        <v>435</v>
      </c>
      <c r="C131" s="219">
        <v>90</v>
      </c>
      <c r="D131" s="219">
        <v>119</v>
      </c>
      <c r="E131" s="226"/>
      <c r="F131" s="226"/>
    </row>
    <row r="132" spans="1:6" ht="12.75">
      <c r="A132" s="166" t="s">
        <v>428</v>
      </c>
      <c r="B132" s="166" t="s">
        <v>434</v>
      </c>
      <c r="C132" s="219">
        <v>2229</v>
      </c>
      <c r="D132" s="219">
        <v>1691</v>
      </c>
      <c r="E132" s="226"/>
      <c r="F132" s="226"/>
    </row>
    <row r="133" spans="1:6" ht="12.75">
      <c r="A133" s="166" t="s">
        <v>428</v>
      </c>
      <c r="B133" s="166" t="s">
        <v>433</v>
      </c>
      <c r="C133" s="219">
        <v>421</v>
      </c>
      <c r="D133" s="219">
        <v>398</v>
      </c>
      <c r="E133" s="226"/>
      <c r="F133" s="226"/>
    </row>
    <row r="134" spans="1:6" ht="12.75">
      <c r="A134" s="166" t="s">
        <v>428</v>
      </c>
      <c r="B134" s="166" t="s">
        <v>432</v>
      </c>
      <c r="C134" s="219">
        <v>651</v>
      </c>
      <c r="D134" s="219">
        <v>497</v>
      </c>
      <c r="E134" s="226"/>
      <c r="F134" s="226"/>
    </row>
    <row r="135" spans="1:6" ht="12.75">
      <c r="A135" s="166" t="s">
        <v>428</v>
      </c>
      <c r="B135" s="166" t="s">
        <v>431</v>
      </c>
      <c r="C135" s="219">
        <v>363</v>
      </c>
      <c r="D135" s="219">
        <v>20</v>
      </c>
      <c r="E135" s="226"/>
      <c r="F135" s="226"/>
    </row>
    <row r="136" spans="1:6" ht="12.75">
      <c r="A136" s="166" t="s">
        <v>428</v>
      </c>
      <c r="B136" s="166" t="s">
        <v>430</v>
      </c>
      <c r="C136" s="219">
        <v>718</v>
      </c>
      <c r="D136" s="219">
        <v>390</v>
      </c>
      <c r="E136" s="226"/>
      <c r="F136" s="226"/>
    </row>
    <row r="137" spans="1:6" ht="12.75">
      <c r="A137" s="166" t="s">
        <v>428</v>
      </c>
      <c r="B137" s="166" t="s">
        <v>429</v>
      </c>
      <c r="C137" s="219">
        <v>1589</v>
      </c>
      <c r="D137" s="219">
        <v>530</v>
      </c>
      <c r="E137" s="226"/>
      <c r="F137" s="226"/>
    </row>
    <row r="138" spans="1:6" ht="12.75">
      <c r="A138" s="166" t="s">
        <v>428</v>
      </c>
      <c r="B138" s="166" t="s">
        <v>427</v>
      </c>
      <c r="C138" s="219">
        <v>267</v>
      </c>
      <c r="D138" s="219">
        <v>80</v>
      </c>
      <c r="E138" s="226"/>
      <c r="F138" s="226"/>
    </row>
    <row r="139" spans="1:6" ht="12.75">
      <c r="A139" s="166" t="s">
        <v>424</v>
      </c>
      <c r="B139" s="166" t="s">
        <v>426</v>
      </c>
      <c r="C139" s="219">
        <v>410</v>
      </c>
      <c r="D139" s="219">
        <v>344</v>
      </c>
      <c r="E139" s="226"/>
      <c r="F139" s="226"/>
    </row>
    <row r="140" spans="1:6" ht="12.75">
      <c r="A140" s="166" t="s">
        <v>424</v>
      </c>
      <c r="B140" s="166" t="s">
        <v>425</v>
      </c>
      <c r="C140" s="219">
        <v>177</v>
      </c>
      <c r="D140" s="219">
        <v>178</v>
      </c>
      <c r="E140" s="226"/>
      <c r="F140" s="226"/>
    </row>
    <row r="141" spans="1:6" ht="12.75">
      <c r="A141" s="166" t="s">
        <v>424</v>
      </c>
      <c r="B141" s="166" t="s">
        <v>423</v>
      </c>
      <c r="C141" s="219">
        <v>500</v>
      </c>
      <c r="D141" s="219">
        <v>204</v>
      </c>
      <c r="E141" s="226"/>
      <c r="F141" s="226"/>
    </row>
    <row r="142" spans="1:6" ht="12.75">
      <c r="A142" s="166" t="s">
        <v>413</v>
      </c>
      <c r="B142" s="166" t="s">
        <v>422</v>
      </c>
      <c r="C142" s="219">
        <v>32</v>
      </c>
      <c r="D142" s="219">
        <v>32</v>
      </c>
      <c r="E142" s="226"/>
      <c r="F142" s="226"/>
    </row>
    <row r="143" spans="1:6" ht="12.75">
      <c r="A143" s="166" t="s">
        <v>413</v>
      </c>
      <c r="B143" s="166" t="s">
        <v>421</v>
      </c>
      <c r="C143" s="219">
        <v>247</v>
      </c>
      <c r="D143" s="219">
        <v>115</v>
      </c>
      <c r="E143" s="226"/>
      <c r="F143" s="226"/>
    </row>
    <row r="144" spans="1:6" ht="12.75">
      <c r="A144" s="166" t="s">
        <v>413</v>
      </c>
      <c r="B144" s="166" t="s">
        <v>420</v>
      </c>
      <c r="C144" s="219">
        <v>265</v>
      </c>
      <c r="D144" s="219">
        <v>19</v>
      </c>
      <c r="E144" s="226"/>
      <c r="F144" s="226"/>
    </row>
    <row r="145" spans="1:6" ht="12.75">
      <c r="A145" s="166" t="s">
        <v>413</v>
      </c>
      <c r="B145" s="166" t="s">
        <v>419</v>
      </c>
      <c r="C145" s="219">
        <v>158</v>
      </c>
      <c r="D145" s="219">
        <v>140</v>
      </c>
      <c r="E145" s="226"/>
      <c r="F145" s="226"/>
    </row>
    <row r="146" spans="1:6" ht="12.75">
      <c r="A146" s="166" t="s">
        <v>413</v>
      </c>
      <c r="B146" s="166" t="s">
        <v>418</v>
      </c>
      <c r="C146" s="219">
        <v>356</v>
      </c>
      <c r="D146" s="219">
        <v>333</v>
      </c>
      <c r="E146" s="226"/>
      <c r="F146" s="226"/>
    </row>
    <row r="147" spans="1:6" ht="12.75">
      <c r="A147" s="166" t="s">
        <v>413</v>
      </c>
      <c r="B147" s="166" t="s">
        <v>417</v>
      </c>
      <c r="C147" s="219">
        <v>113</v>
      </c>
      <c r="D147" s="219">
        <v>89</v>
      </c>
      <c r="E147" s="226"/>
      <c r="F147" s="226"/>
    </row>
    <row r="148" spans="1:6" ht="12.75">
      <c r="A148" s="166" t="s">
        <v>413</v>
      </c>
      <c r="B148" s="166" t="s">
        <v>416</v>
      </c>
      <c r="C148" s="219">
        <v>376</v>
      </c>
      <c r="D148" s="219">
        <v>284</v>
      </c>
      <c r="E148" s="226"/>
      <c r="F148" s="226"/>
    </row>
    <row r="149" spans="1:6" ht="12.75">
      <c r="A149" s="166" t="s">
        <v>413</v>
      </c>
      <c r="B149" s="166" t="s">
        <v>415</v>
      </c>
      <c r="C149" s="219">
        <v>0</v>
      </c>
      <c r="D149" s="219">
        <v>0</v>
      </c>
      <c r="E149" s="226"/>
      <c r="F149" s="226"/>
    </row>
    <row r="150" spans="1:6" ht="12.75">
      <c r="A150" s="166" t="s">
        <v>413</v>
      </c>
      <c r="B150" s="166" t="s">
        <v>414</v>
      </c>
      <c r="C150" s="219">
        <v>14</v>
      </c>
      <c r="D150" s="219">
        <v>14</v>
      </c>
      <c r="E150" s="226"/>
      <c r="F150" s="226"/>
    </row>
    <row r="151" spans="1:6" ht="12.75">
      <c r="A151" s="166" t="s">
        <v>413</v>
      </c>
      <c r="B151" s="166" t="s">
        <v>412</v>
      </c>
      <c r="C151" s="219">
        <v>0</v>
      </c>
      <c r="D151" s="219">
        <v>0</v>
      </c>
      <c r="E151" s="226"/>
      <c r="F151" s="226"/>
    </row>
    <row r="152" spans="1:6" ht="12.75">
      <c r="A152" s="166" t="s">
        <v>404</v>
      </c>
      <c r="B152" s="166" t="s">
        <v>411</v>
      </c>
      <c r="C152" s="219">
        <v>10</v>
      </c>
      <c r="D152" s="219">
        <v>10</v>
      </c>
      <c r="E152" s="226"/>
      <c r="F152" s="226"/>
    </row>
    <row r="153" spans="1:6" ht="12.75">
      <c r="A153" s="166" t="s">
        <v>404</v>
      </c>
      <c r="B153" s="166" t="s">
        <v>410</v>
      </c>
      <c r="C153" s="219">
        <v>16</v>
      </c>
      <c r="D153" s="219">
        <v>30</v>
      </c>
      <c r="E153" s="226"/>
      <c r="F153" s="226"/>
    </row>
    <row r="154" spans="1:6" ht="12.75">
      <c r="A154" s="166" t="s">
        <v>404</v>
      </c>
      <c r="B154" s="166" t="s">
        <v>409</v>
      </c>
      <c r="C154" s="219">
        <v>75</v>
      </c>
      <c r="D154" s="219">
        <v>73</v>
      </c>
      <c r="E154" s="226"/>
      <c r="F154" s="226"/>
    </row>
    <row r="155" spans="1:6" ht="12.75">
      <c r="A155" s="166" t="s">
        <v>404</v>
      </c>
      <c r="B155" s="166" t="s">
        <v>408</v>
      </c>
      <c r="C155" s="219">
        <v>4</v>
      </c>
      <c r="D155" s="219">
        <v>0</v>
      </c>
      <c r="E155" s="226"/>
      <c r="F155" s="226"/>
    </row>
    <row r="156" spans="1:6" ht="12.75">
      <c r="A156" s="166" t="s">
        <v>404</v>
      </c>
      <c r="B156" s="166" t="s">
        <v>407</v>
      </c>
      <c r="C156" s="219">
        <v>184</v>
      </c>
      <c r="D156" s="219">
        <v>171</v>
      </c>
      <c r="E156" s="226"/>
      <c r="F156" s="226"/>
    </row>
    <row r="157" spans="1:6" ht="12.75">
      <c r="A157" s="166" t="s">
        <v>404</v>
      </c>
      <c r="B157" s="166" t="s">
        <v>406</v>
      </c>
      <c r="C157" s="219">
        <v>0</v>
      </c>
      <c r="D157" s="219">
        <v>0</v>
      </c>
      <c r="E157" s="226"/>
      <c r="F157" s="226"/>
    </row>
    <row r="158" spans="1:6" ht="12.75">
      <c r="A158" s="166" t="s">
        <v>404</v>
      </c>
      <c r="B158" s="166" t="s">
        <v>405</v>
      </c>
      <c r="C158" s="219">
        <v>51</v>
      </c>
      <c r="D158" s="219">
        <v>42</v>
      </c>
      <c r="E158" s="226"/>
      <c r="F158" s="226"/>
    </row>
    <row r="159" spans="1:6" ht="12.75">
      <c r="A159" s="166" t="s">
        <v>404</v>
      </c>
      <c r="B159" s="166" t="s">
        <v>403</v>
      </c>
      <c r="C159" s="219">
        <v>46</v>
      </c>
      <c r="D159" s="219">
        <v>46</v>
      </c>
      <c r="E159" s="226"/>
      <c r="F159" s="226"/>
    </row>
    <row r="160" spans="1:6" ht="12.75">
      <c r="A160" s="166" t="s">
        <v>398</v>
      </c>
      <c r="B160" s="166" t="s">
        <v>402</v>
      </c>
      <c r="C160" s="219">
        <v>494</v>
      </c>
      <c r="D160" s="219">
        <v>621</v>
      </c>
      <c r="E160" s="226"/>
      <c r="F160" s="226"/>
    </row>
    <row r="161" spans="1:6" ht="12.75">
      <c r="A161" s="166" t="s">
        <v>398</v>
      </c>
      <c r="B161" s="166" t="s">
        <v>401</v>
      </c>
      <c r="C161" s="219">
        <v>49</v>
      </c>
      <c r="D161" s="219">
        <v>53</v>
      </c>
      <c r="E161" s="226"/>
      <c r="F161" s="226"/>
    </row>
    <row r="162" spans="1:6" ht="12.75">
      <c r="A162" s="166" t="s">
        <v>398</v>
      </c>
      <c r="B162" s="166" t="s">
        <v>400</v>
      </c>
      <c r="C162" s="219">
        <v>517</v>
      </c>
      <c r="D162" s="219">
        <v>372</v>
      </c>
      <c r="E162" s="226"/>
      <c r="F162" s="226"/>
    </row>
    <row r="163" spans="1:6" ht="12.75">
      <c r="A163" s="166" t="s">
        <v>398</v>
      </c>
      <c r="B163" s="166" t="s">
        <v>399</v>
      </c>
      <c r="C163" s="219">
        <v>258</v>
      </c>
      <c r="D163" s="219">
        <v>175</v>
      </c>
      <c r="E163" s="226"/>
      <c r="F163" s="226"/>
    </row>
    <row r="164" spans="1:6" ht="12.75">
      <c r="A164" s="166" t="s">
        <v>398</v>
      </c>
      <c r="B164" s="166" t="s">
        <v>397</v>
      </c>
      <c r="C164" s="219">
        <v>266</v>
      </c>
      <c r="D164" s="219">
        <v>173</v>
      </c>
      <c r="E164" s="226"/>
      <c r="F164" s="226"/>
    </row>
    <row r="165" spans="1:6" ht="12.75">
      <c r="A165" s="161" t="s">
        <v>393</v>
      </c>
      <c r="B165" s="161" t="s">
        <v>396</v>
      </c>
      <c r="C165" s="220">
        <v>397</v>
      </c>
      <c r="D165" s="220">
        <v>324</v>
      </c>
      <c r="E165" s="226"/>
      <c r="F165" s="226"/>
    </row>
    <row r="166" spans="1:6" ht="12.75">
      <c r="A166" s="161" t="s">
        <v>393</v>
      </c>
      <c r="B166" s="161" t="s">
        <v>395</v>
      </c>
      <c r="C166" s="220">
        <v>393</v>
      </c>
      <c r="D166" s="220">
        <v>513</v>
      </c>
      <c r="E166" s="226"/>
      <c r="F166" s="226"/>
    </row>
    <row r="167" spans="1:6" ht="12.75">
      <c r="A167" s="161" t="s">
        <v>393</v>
      </c>
      <c r="B167" s="161" t="s">
        <v>394</v>
      </c>
      <c r="C167" s="220">
        <v>263</v>
      </c>
      <c r="D167" s="220">
        <v>298</v>
      </c>
      <c r="E167" s="226"/>
      <c r="F167" s="226"/>
    </row>
    <row r="168" spans="1:6" ht="12.75">
      <c r="A168" s="161" t="s">
        <v>393</v>
      </c>
      <c r="B168" s="161" t="s">
        <v>392</v>
      </c>
      <c r="C168" s="220">
        <v>272</v>
      </c>
      <c r="D168" s="220">
        <v>160</v>
      </c>
      <c r="E168" s="226"/>
      <c r="F168" s="226"/>
    </row>
    <row r="169" spans="1:6" ht="12.75">
      <c r="A169" s="166" t="s">
        <v>384</v>
      </c>
      <c r="B169" s="166" t="s">
        <v>391</v>
      </c>
      <c r="C169" s="219">
        <v>141</v>
      </c>
      <c r="D169" s="219">
        <v>68</v>
      </c>
      <c r="E169" s="226"/>
      <c r="F169" s="226"/>
    </row>
    <row r="170" spans="1:6" ht="12.75">
      <c r="A170" s="166" t="s">
        <v>384</v>
      </c>
      <c r="B170" s="166" t="s">
        <v>390</v>
      </c>
      <c r="C170" s="219">
        <v>0</v>
      </c>
      <c r="D170" s="219">
        <v>12</v>
      </c>
      <c r="E170" s="226"/>
      <c r="F170" s="226"/>
    </row>
    <row r="171" spans="1:6" ht="12.75">
      <c r="A171" s="166" t="s">
        <v>384</v>
      </c>
      <c r="B171" s="166" t="s">
        <v>389</v>
      </c>
      <c r="C171" s="219">
        <v>207</v>
      </c>
      <c r="D171" s="219">
        <v>150</v>
      </c>
      <c r="E171" s="226"/>
      <c r="F171" s="226"/>
    </row>
    <row r="172" spans="1:6" ht="12.75">
      <c r="A172" s="166" t="s">
        <v>384</v>
      </c>
      <c r="B172" s="166" t="s">
        <v>388</v>
      </c>
      <c r="C172" s="219">
        <v>132</v>
      </c>
      <c r="D172" s="219">
        <v>69</v>
      </c>
      <c r="E172" s="226"/>
      <c r="F172" s="226"/>
    </row>
    <row r="173" spans="1:6" ht="12.75">
      <c r="A173" s="166" t="s">
        <v>384</v>
      </c>
      <c r="B173" s="166" t="s">
        <v>387</v>
      </c>
      <c r="C173" s="219">
        <v>33</v>
      </c>
      <c r="D173" s="219">
        <v>0</v>
      </c>
      <c r="E173" s="226"/>
      <c r="F173" s="226"/>
    </row>
    <row r="174" spans="1:6" ht="12.75">
      <c r="A174" s="166" t="s">
        <v>384</v>
      </c>
      <c r="B174" s="166" t="s">
        <v>386</v>
      </c>
      <c r="C174" s="219">
        <v>72</v>
      </c>
      <c r="D174" s="219">
        <v>33</v>
      </c>
      <c r="E174" s="226"/>
      <c r="F174" s="226"/>
    </row>
    <row r="175" spans="1:6" ht="12.75">
      <c r="A175" s="166" t="s">
        <v>384</v>
      </c>
      <c r="B175" s="166" t="s">
        <v>385</v>
      </c>
      <c r="C175" s="219">
        <v>100</v>
      </c>
      <c r="D175" s="219">
        <v>57</v>
      </c>
      <c r="E175" s="226"/>
      <c r="F175" s="226"/>
    </row>
    <row r="176" spans="1:6" ht="12.75">
      <c r="A176" s="166" t="s">
        <v>384</v>
      </c>
      <c r="B176" s="166" t="s">
        <v>383</v>
      </c>
      <c r="C176" s="219">
        <v>44</v>
      </c>
      <c r="D176" s="219">
        <v>53</v>
      </c>
      <c r="E176" s="226"/>
      <c r="F176" s="226"/>
    </row>
    <row r="177" spans="1:6" ht="12.75">
      <c r="A177" s="166" t="s">
        <v>373</v>
      </c>
      <c r="B177" s="166" t="s">
        <v>382</v>
      </c>
      <c r="C177" s="219">
        <v>282</v>
      </c>
      <c r="D177" s="219">
        <v>182</v>
      </c>
      <c r="E177" s="226"/>
      <c r="F177" s="226"/>
    </row>
    <row r="178" spans="1:6" ht="12.75">
      <c r="A178" s="166" t="s">
        <v>373</v>
      </c>
      <c r="B178" s="166" t="s">
        <v>381</v>
      </c>
      <c r="C178" s="219">
        <v>134</v>
      </c>
      <c r="D178" s="219">
        <v>43</v>
      </c>
      <c r="E178" s="226"/>
      <c r="F178" s="226"/>
    </row>
    <row r="179" spans="1:6" ht="12.75">
      <c r="A179" s="166" t="s">
        <v>373</v>
      </c>
      <c r="B179" s="166" t="s">
        <v>380</v>
      </c>
      <c r="C179" s="219">
        <v>1021</v>
      </c>
      <c r="D179" s="219">
        <v>553</v>
      </c>
      <c r="E179" s="226"/>
      <c r="F179" s="226"/>
    </row>
    <row r="180" spans="1:6" ht="12.75">
      <c r="A180" s="166" t="s">
        <v>373</v>
      </c>
      <c r="B180" s="166" t="s">
        <v>379</v>
      </c>
      <c r="C180" s="219">
        <v>397</v>
      </c>
      <c r="D180" s="219">
        <v>169</v>
      </c>
      <c r="E180" s="226"/>
      <c r="F180" s="226"/>
    </row>
    <row r="181" spans="1:6" ht="12.75">
      <c r="A181" s="166" t="s">
        <v>373</v>
      </c>
      <c r="B181" s="166" t="s">
        <v>378</v>
      </c>
      <c r="C181" s="219">
        <v>557</v>
      </c>
      <c r="D181" s="219">
        <v>182</v>
      </c>
      <c r="E181" s="226"/>
      <c r="F181" s="226"/>
    </row>
    <row r="182" spans="1:6" ht="12.75">
      <c r="A182" s="166" t="s">
        <v>373</v>
      </c>
      <c r="B182" s="166" t="s">
        <v>377</v>
      </c>
      <c r="C182" s="219">
        <v>493</v>
      </c>
      <c r="D182" s="219">
        <v>450</v>
      </c>
      <c r="E182" s="226"/>
      <c r="F182" s="226"/>
    </row>
    <row r="183" spans="1:6" ht="12.75">
      <c r="A183" s="166" t="s">
        <v>373</v>
      </c>
      <c r="B183" s="166" t="s">
        <v>376</v>
      </c>
      <c r="C183" s="219">
        <v>137</v>
      </c>
      <c r="D183" s="219">
        <v>103</v>
      </c>
      <c r="E183" s="226"/>
      <c r="F183" s="226"/>
    </row>
    <row r="184" spans="1:6" ht="12.75">
      <c r="A184" s="166" t="s">
        <v>373</v>
      </c>
      <c r="B184" s="166" t="s">
        <v>375</v>
      </c>
      <c r="C184" s="219">
        <v>72</v>
      </c>
      <c r="D184" s="219">
        <v>108</v>
      </c>
      <c r="E184" s="226"/>
      <c r="F184" s="226"/>
    </row>
    <row r="185" spans="1:6" ht="12.75">
      <c r="A185" s="166" t="s">
        <v>373</v>
      </c>
      <c r="B185" s="166" t="s">
        <v>374</v>
      </c>
      <c r="C185" s="219">
        <v>105</v>
      </c>
      <c r="D185" s="219">
        <v>130</v>
      </c>
      <c r="E185" s="226"/>
      <c r="F185" s="226"/>
    </row>
    <row r="186" spans="1:6" ht="12.75">
      <c r="A186" s="166" t="s">
        <v>373</v>
      </c>
      <c r="B186" s="166" t="s">
        <v>372</v>
      </c>
      <c r="C186" s="219">
        <v>160</v>
      </c>
      <c r="D186" s="219">
        <v>121</v>
      </c>
      <c r="E186" s="226"/>
      <c r="F186" s="226"/>
    </row>
    <row r="187" spans="1:6" ht="12.75">
      <c r="A187" s="166" t="s">
        <v>357</v>
      </c>
      <c r="B187" s="166" t="s">
        <v>371</v>
      </c>
      <c r="C187" s="219">
        <v>254</v>
      </c>
      <c r="D187" s="219">
        <v>70</v>
      </c>
      <c r="E187" s="226"/>
      <c r="F187" s="226"/>
    </row>
    <row r="188" spans="1:6" ht="12.75">
      <c r="A188" s="166" t="s">
        <v>357</v>
      </c>
      <c r="B188" s="166" t="s">
        <v>370</v>
      </c>
      <c r="C188" s="219">
        <v>133</v>
      </c>
      <c r="D188" s="219">
        <v>133</v>
      </c>
      <c r="E188" s="226"/>
      <c r="F188" s="226"/>
    </row>
    <row r="189" spans="1:6" ht="12.75">
      <c r="A189" s="166" t="s">
        <v>357</v>
      </c>
      <c r="B189" s="166" t="s">
        <v>369</v>
      </c>
      <c r="C189" s="219">
        <v>111</v>
      </c>
      <c r="D189" s="219">
        <v>76</v>
      </c>
      <c r="E189" s="226"/>
      <c r="F189" s="226"/>
    </row>
    <row r="190" spans="1:6" ht="12.75">
      <c r="A190" s="166" t="s">
        <v>357</v>
      </c>
      <c r="B190" s="166" t="s">
        <v>368</v>
      </c>
      <c r="C190" s="219">
        <v>281</v>
      </c>
      <c r="D190" s="219">
        <v>132</v>
      </c>
      <c r="E190" s="226"/>
      <c r="F190" s="226"/>
    </row>
    <row r="191" spans="1:6" ht="12.75">
      <c r="A191" s="166" t="s">
        <v>357</v>
      </c>
      <c r="B191" s="166" t="s">
        <v>367</v>
      </c>
      <c r="C191" s="219">
        <v>24</v>
      </c>
      <c r="D191" s="219">
        <v>119</v>
      </c>
      <c r="E191" s="226"/>
      <c r="F191" s="226"/>
    </row>
    <row r="192" spans="1:6" ht="12.75">
      <c r="A192" s="166" t="s">
        <v>357</v>
      </c>
      <c r="B192" s="166" t="s">
        <v>366</v>
      </c>
      <c r="C192" s="219">
        <v>95</v>
      </c>
      <c r="D192" s="219">
        <v>88</v>
      </c>
      <c r="E192" s="226"/>
      <c r="F192" s="226"/>
    </row>
    <row r="193" spans="1:6" ht="12.75">
      <c r="A193" s="166" t="s">
        <v>357</v>
      </c>
      <c r="B193" s="166" t="s">
        <v>365</v>
      </c>
      <c r="C193" s="219">
        <v>48</v>
      </c>
      <c r="D193" s="219">
        <v>33</v>
      </c>
      <c r="E193" s="226"/>
      <c r="F193" s="226"/>
    </row>
    <row r="194" spans="1:6" ht="12.75">
      <c r="A194" s="166" t="s">
        <v>357</v>
      </c>
      <c r="B194" s="166" t="s">
        <v>364</v>
      </c>
      <c r="C194" s="219">
        <v>75</v>
      </c>
      <c r="D194" s="219">
        <v>34</v>
      </c>
      <c r="E194" s="226"/>
      <c r="F194" s="226"/>
    </row>
    <row r="195" spans="1:6" ht="12.75">
      <c r="A195" s="166" t="s">
        <v>357</v>
      </c>
      <c r="B195" s="166" t="s">
        <v>363</v>
      </c>
      <c r="C195" s="219">
        <v>9</v>
      </c>
      <c r="D195" s="219">
        <v>9</v>
      </c>
      <c r="E195" s="226"/>
      <c r="F195" s="226"/>
    </row>
    <row r="196" spans="1:6" ht="12.75">
      <c r="A196" s="166" t="s">
        <v>357</v>
      </c>
      <c r="B196" s="166" t="s">
        <v>362</v>
      </c>
      <c r="C196" s="219">
        <v>103</v>
      </c>
      <c r="D196" s="219">
        <v>13</v>
      </c>
      <c r="E196" s="226"/>
      <c r="F196" s="226"/>
    </row>
    <row r="197" spans="1:6" ht="12.75">
      <c r="A197" s="166" t="s">
        <v>357</v>
      </c>
      <c r="B197" s="166" t="s">
        <v>361</v>
      </c>
      <c r="C197" s="219">
        <v>6</v>
      </c>
      <c r="D197" s="219">
        <v>8</v>
      </c>
      <c r="E197" s="226"/>
      <c r="F197" s="226"/>
    </row>
    <row r="198" spans="1:6" ht="12.75">
      <c r="A198" s="166" t="s">
        <v>357</v>
      </c>
      <c r="B198" s="166" t="s">
        <v>360</v>
      </c>
      <c r="C198" s="219">
        <v>37</v>
      </c>
      <c r="D198" s="219">
        <v>21</v>
      </c>
      <c r="E198" s="226"/>
      <c r="F198" s="226"/>
    </row>
    <row r="199" spans="1:6" ht="12.75">
      <c r="A199" s="166" t="s">
        <v>357</v>
      </c>
      <c r="B199" s="166" t="s">
        <v>359</v>
      </c>
      <c r="C199" s="219">
        <v>15</v>
      </c>
      <c r="D199" s="219">
        <v>15</v>
      </c>
      <c r="E199" s="226"/>
      <c r="F199" s="226"/>
    </row>
    <row r="200" spans="1:6" ht="12.75">
      <c r="A200" s="166" t="s">
        <v>357</v>
      </c>
      <c r="B200" s="166" t="s">
        <v>358</v>
      </c>
      <c r="C200" s="219">
        <v>142</v>
      </c>
      <c r="D200" s="219">
        <v>142</v>
      </c>
      <c r="E200" s="226"/>
      <c r="F200" s="226"/>
    </row>
    <row r="201" spans="1:6" ht="12.75">
      <c r="A201" s="166" t="s">
        <v>357</v>
      </c>
      <c r="B201" s="166" t="s">
        <v>356</v>
      </c>
      <c r="C201" s="219">
        <v>70</v>
      </c>
      <c r="D201" s="219">
        <v>56</v>
      </c>
      <c r="E201" s="226"/>
      <c r="F201" s="226"/>
    </row>
    <row r="202" spans="1:6" ht="12.75">
      <c r="A202" s="166" t="s">
        <v>351</v>
      </c>
      <c r="B202" s="166" t="s">
        <v>355</v>
      </c>
      <c r="C202" s="219">
        <v>191</v>
      </c>
      <c r="D202" s="219">
        <v>106</v>
      </c>
      <c r="E202" s="226"/>
      <c r="F202" s="226"/>
    </row>
    <row r="203" spans="1:6" ht="12.75">
      <c r="A203" s="166" t="s">
        <v>351</v>
      </c>
      <c r="B203" s="166" t="s">
        <v>354</v>
      </c>
      <c r="C203" s="219">
        <v>949</v>
      </c>
      <c r="D203" s="219">
        <v>631</v>
      </c>
      <c r="E203" s="226"/>
      <c r="F203" s="226"/>
    </row>
    <row r="204" spans="1:6" ht="12.75">
      <c r="A204" s="166" t="s">
        <v>351</v>
      </c>
      <c r="B204" s="166" t="s">
        <v>353</v>
      </c>
      <c r="C204" s="219">
        <v>358</v>
      </c>
      <c r="D204" s="219">
        <v>277</v>
      </c>
      <c r="E204" s="226"/>
      <c r="F204" s="226"/>
    </row>
    <row r="205" spans="1:6" ht="12.75">
      <c r="A205" s="166" t="s">
        <v>351</v>
      </c>
      <c r="B205" s="166" t="s">
        <v>352</v>
      </c>
      <c r="C205" s="219">
        <v>231</v>
      </c>
      <c r="D205" s="219">
        <v>73</v>
      </c>
      <c r="E205" s="226"/>
      <c r="F205" s="226"/>
    </row>
    <row r="206" spans="1:6" ht="12.75">
      <c r="A206" s="166" t="s">
        <v>351</v>
      </c>
      <c r="B206" s="166" t="s">
        <v>350</v>
      </c>
      <c r="C206" s="219">
        <v>602</v>
      </c>
      <c r="D206" s="219">
        <v>353</v>
      </c>
      <c r="E206" s="226"/>
      <c r="F206" s="226"/>
    </row>
    <row r="207" spans="1:6" ht="12.75">
      <c r="A207" s="166" t="s">
        <v>344</v>
      </c>
      <c r="B207" s="166" t="s">
        <v>349</v>
      </c>
      <c r="C207" s="219">
        <v>255</v>
      </c>
      <c r="D207" s="219">
        <v>259</v>
      </c>
      <c r="E207" s="226"/>
      <c r="F207" s="226"/>
    </row>
    <row r="208" spans="1:6" ht="12.75">
      <c r="A208" s="166" t="s">
        <v>344</v>
      </c>
      <c r="B208" s="166" t="s">
        <v>348</v>
      </c>
      <c r="C208" s="219">
        <v>548</v>
      </c>
      <c r="D208" s="219">
        <v>187</v>
      </c>
      <c r="E208" s="226"/>
      <c r="F208" s="226"/>
    </row>
    <row r="209" spans="1:6" ht="12.75">
      <c r="A209" s="166" t="s">
        <v>344</v>
      </c>
      <c r="B209" s="166" t="s">
        <v>347</v>
      </c>
      <c r="C209" s="219">
        <v>445</v>
      </c>
      <c r="D209" s="219">
        <v>146</v>
      </c>
      <c r="E209" s="226"/>
      <c r="F209" s="226"/>
    </row>
    <row r="210" spans="1:6" ht="12.75">
      <c r="A210" s="166" t="s">
        <v>344</v>
      </c>
      <c r="B210" s="166" t="s">
        <v>346</v>
      </c>
      <c r="C210" s="219">
        <v>314</v>
      </c>
      <c r="D210" s="219">
        <v>224</v>
      </c>
      <c r="E210" s="226"/>
      <c r="F210" s="226"/>
    </row>
    <row r="211" spans="1:6" ht="12.75">
      <c r="A211" s="166" t="s">
        <v>344</v>
      </c>
      <c r="B211" s="166" t="s">
        <v>345</v>
      </c>
      <c r="C211" s="219">
        <v>228</v>
      </c>
      <c r="D211" s="219">
        <v>267</v>
      </c>
      <c r="E211" s="226"/>
      <c r="F211" s="226"/>
    </row>
    <row r="212" spans="1:6" ht="12.75">
      <c r="A212" s="166" t="s">
        <v>344</v>
      </c>
      <c r="B212" s="166" t="s">
        <v>343</v>
      </c>
      <c r="C212" s="219">
        <v>161</v>
      </c>
      <c r="D212" s="219">
        <v>173</v>
      </c>
      <c r="E212" s="226"/>
      <c r="F212" s="226"/>
    </row>
    <row r="213" spans="1:6" ht="12.75">
      <c r="A213" s="166" t="s">
        <v>337</v>
      </c>
      <c r="B213" s="166" t="s">
        <v>342</v>
      </c>
      <c r="C213" s="219">
        <v>1392</v>
      </c>
      <c r="D213" s="219">
        <v>802</v>
      </c>
      <c r="E213" s="226"/>
      <c r="F213" s="226"/>
    </row>
    <row r="214" spans="1:6" ht="12.75">
      <c r="A214" s="166" t="s">
        <v>337</v>
      </c>
      <c r="B214" s="166" t="s">
        <v>341</v>
      </c>
      <c r="C214" s="219">
        <v>182</v>
      </c>
      <c r="D214" s="219">
        <v>83</v>
      </c>
      <c r="E214" s="226"/>
      <c r="F214" s="226"/>
    </row>
    <row r="215" spans="1:6" ht="12.75">
      <c r="A215" s="166" t="s">
        <v>337</v>
      </c>
      <c r="B215" s="166" t="s">
        <v>340</v>
      </c>
      <c r="C215" s="219">
        <v>4</v>
      </c>
      <c r="D215" s="219">
        <v>37</v>
      </c>
      <c r="E215" s="226"/>
      <c r="F215" s="226"/>
    </row>
    <row r="216" spans="1:6" ht="12.75">
      <c r="A216" s="166" t="s">
        <v>337</v>
      </c>
      <c r="B216" s="166" t="s">
        <v>339</v>
      </c>
      <c r="C216" s="219">
        <v>619</v>
      </c>
      <c r="D216" s="219">
        <v>196</v>
      </c>
      <c r="E216" s="226"/>
      <c r="F216" s="226"/>
    </row>
    <row r="217" spans="1:6" ht="12.75">
      <c r="A217" s="166" t="s">
        <v>337</v>
      </c>
      <c r="B217" s="166" t="s">
        <v>338</v>
      </c>
      <c r="C217" s="219">
        <v>28</v>
      </c>
      <c r="D217" s="219">
        <v>50</v>
      </c>
      <c r="E217" s="226"/>
      <c r="F217" s="226"/>
    </row>
    <row r="218" spans="1:6" ht="12.75">
      <c r="A218" s="166" t="s">
        <v>337</v>
      </c>
      <c r="B218" s="166" t="s">
        <v>336</v>
      </c>
      <c r="C218" s="219">
        <v>412</v>
      </c>
      <c r="D218" s="219">
        <v>376</v>
      </c>
      <c r="E218" s="226"/>
      <c r="F218" s="226"/>
    </row>
    <row r="219" spans="1:6" ht="12.75">
      <c r="A219" s="166" t="s">
        <v>330</v>
      </c>
      <c r="B219" s="166" t="s">
        <v>335</v>
      </c>
      <c r="C219" s="219">
        <v>523</v>
      </c>
      <c r="D219" s="219">
        <v>137</v>
      </c>
      <c r="E219" s="226"/>
      <c r="F219" s="226"/>
    </row>
    <row r="220" spans="1:6" ht="12.75">
      <c r="A220" s="166" t="s">
        <v>330</v>
      </c>
      <c r="B220" s="166" t="s">
        <v>334</v>
      </c>
      <c r="C220" s="219">
        <v>287</v>
      </c>
      <c r="D220" s="219">
        <v>85</v>
      </c>
      <c r="E220" s="226"/>
      <c r="F220" s="226"/>
    </row>
    <row r="221" spans="1:6" ht="12.75">
      <c r="A221" s="166" t="s">
        <v>330</v>
      </c>
      <c r="B221" s="166" t="s">
        <v>333</v>
      </c>
      <c r="C221" s="219">
        <v>42</v>
      </c>
      <c r="D221" s="219">
        <v>18</v>
      </c>
      <c r="E221" s="226"/>
      <c r="F221" s="226"/>
    </row>
    <row r="222" spans="1:6" ht="12.75">
      <c r="A222" s="166" t="s">
        <v>330</v>
      </c>
      <c r="B222" s="166" t="s">
        <v>332</v>
      </c>
      <c r="C222" s="219">
        <v>100</v>
      </c>
      <c r="D222" s="219">
        <v>49</v>
      </c>
      <c r="E222" s="226"/>
      <c r="F222" s="226"/>
    </row>
    <row r="223" spans="1:6" ht="12.75">
      <c r="A223" s="166" t="s">
        <v>330</v>
      </c>
      <c r="B223" s="166" t="s">
        <v>331</v>
      </c>
      <c r="C223" s="219">
        <v>141</v>
      </c>
      <c r="D223" s="219">
        <v>86</v>
      </c>
      <c r="E223" s="226"/>
      <c r="F223" s="226"/>
    </row>
    <row r="224" spans="1:6" ht="12.75">
      <c r="A224" s="166" t="s">
        <v>330</v>
      </c>
      <c r="B224" s="166" t="s">
        <v>329</v>
      </c>
      <c r="C224" s="219">
        <v>329</v>
      </c>
      <c r="D224" s="219">
        <v>284</v>
      </c>
      <c r="E224" s="226"/>
      <c r="F224" s="226"/>
    </row>
    <row r="225" spans="1:6" ht="12.75">
      <c r="A225" s="166" t="s">
        <v>314</v>
      </c>
      <c r="B225" s="166" t="s">
        <v>328</v>
      </c>
      <c r="C225" s="219">
        <v>532</v>
      </c>
      <c r="D225" s="219">
        <v>503</v>
      </c>
      <c r="E225" s="226"/>
      <c r="F225" s="226"/>
    </row>
    <row r="226" spans="1:6" ht="12.75">
      <c r="A226" s="166" t="s">
        <v>314</v>
      </c>
      <c r="B226" s="166" t="s">
        <v>327</v>
      </c>
      <c r="C226" s="219">
        <v>1400</v>
      </c>
      <c r="D226" s="219">
        <v>1092</v>
      </c>
      <c r="E226" s="226"/>
      <c r="F226" s="226"/>
    </row>
    <row r="227" spans="1:6" ht="12.75">
      <c r="A227" s="166" t="s">
        <v>314</v>
      </c>
      <c r="B227" s="166" t="s">
        <v>326</v>
      </c>
      <c r="C227" s="219">
        <v>231</v>
      </c>
      <c r="D227" s="219">
        <v>169</v>
      </c>
      <c r="E227" s="226"/>
      <c r="F227" s="226"/>
    </row>
    <row r="228" spans="1:6" ht="12.75">
      <c r="A228" s="166" t="s">
        <v>314</v>
      </c>
      <c r="B228" s="166" t="s">
        <v>325</v>
      </c>
      <c r="C228" s="219">
        <v>561</v>
      </c>
      <c r="D228" s="219">
        <v>386</v>
      </c>
      <c r="E228" s="226"/>
      <c r="F228" s="226"/>
    </row>
    <row r="229" spans="1:6" ht="12.75">
      <c r="A229" s="166" t="s">
        <v>314</v>
      </c>
      <c r="B229" s="166" t="s">
        <v>324</v>
      </c>
      <c r="C229" s="219">
        <v>402</v>
      </c>
      <c r="D229" s="219">
        <v>341</v>
      </c>
      <c r="E229" s="226"/>
      <c r="F229" s="226"/>
    </row>
    <row r="230" spans="1:6" ht="12.75">
      <c r="A230" s="166" t="s">
        <v>314</v>
      </c>
      <c r="B230" s="166" t="s">
        <v>323</v>
      </c>
      <c r="C230" s="219">
        <v>68</v>
      </c>
      <c r="D230" s="219">
        <v>102</v>
      </c>
      <c r="E230" s="226"/>
      <c r="F230" s="226"/>
    </row>
    <row r="231" spans="1:6" ht="12.75">
      <c r="A231" s="166" t="s">
        <v>314</v>
      </c>
      <c r="B231" s="166" t="s">
        <v>322</v>
      </c>
      <c r="C231" s="219">
        <v>288</v>
      </c>
      <c r="D231" s="219">
        <v>78</v>
      </c>
      <c r="E231" s="226"/>
      <c r="F231" s="226"/>
    </row>
    <row r="232" spans="1:6" ht="12.75">
      <c r="A232" s="166" t="s">
        <v>314</v>
      </c>
      <c r="B232" s="166" t="s">
        <v>321</v>
      </c>
      <c r="C232" s="219">
        <v>266</v>
      </c>
      <c r="D232" s="219">
        <v>260</v>
      </c>
      <c r="E232" s="226"/>
      <c r="F232" s="226"/>
    </row>
    <row r="233" spans="1:6" ht="12.75">
      <c r="A233" s="166" t="s">
        <v>314</v>
      </c>
      <c r="B233" s="166" t="s">
        <v>320</v>
      </c>
      <c r="C233" s="219">
        <v>216</v>
      </c>
      <c r="D233" s="219">
        <v>206</v>
      </c>
      <c r="E233" s="226"/>
      <c r="F233" s="226"/>
    </row>
    <row r="234" spans="1:6" ht="12.75">
      <c r="A234" s="166" t="s">
        <v>314</v>
      </c>
      <c r="B234" s="166" t="s">
        <v>319</v>
      </c>
      <c r="C234" s="219">
        <v>122</v>
      </c>
      <c r="D234" s="219">
        <v>155</v>
      </c>
      <c r="E234" s="226"/>
      <c r="F234" s="226"/>
    </row>
    <row r="235" spans="1:6" ht="12.75">
      <c r="A235" s="166" t="s">
        <v>314</v>
      </c>
      <c r="B235" s="166" t="s">
        <v>318</v>
      </c>
      <c r="C235" s="219">
        <v>0</v>
      </c>
      <c r="D235" s="219">
        <v>2</v>
      </c>
      <c r="E235" s="226"/>
      <c r="F235" s="226"/>
    </row>
    <row r="236" spans="1:6" ht="12.75">
      <c r="A236" s="166" t="s">
        <v>314</v>
      </c>
      <c r="B236" s="166" t="s">
        <v>317</v>
      </c>
      <c r="C236" s="219">
        <v>317</v>
      </c>
      <c r="D236" s="219">
        <v>208</v>
      </c>
      <c r="E236" s="226"/>
      <c r="F236" s="226"/>
    </row>
    <row r="237" spans="1:6" ht="12.75">
      <c r="A237" s="166" t="s">
        <v>314</v>
      </c>
      <c r="B237" s="166" t="s">
        <v>316</v>
      </c>
      <c r="C237" s="219">
        <v>250</v>
      </c>
      <c r="D237" s="219">
        <v>229</v>
      </c>
      <c r="E237" s="226"/>
      <c r="F237" s="226"/>
    </row>
    <row r="238" spans="1:6" ht="12.75">
      <c r="A238" s="166" t="s">
        <v>314</v>
      </c>
      <c r="B238" s="166" t="s">
        <v>315</v>
      </c>
      <c r="C238" s="219">
        <v>453</v>
      </c>
      <c r="D238" s="219">
        <v>401</v>
      </c>
      <c r="E238" s="226"/>
      <c r="F238" s="226"/>
    </row>
    <row r="239" spans="1:6" ht="12.75">
      <c r="A239" s="166" t="s">
        <v>314</v>
      </c>
      <c r="B239" s="166" t="s">
        <v>313</v>
      </c>
      <c r="C239" s="219">
        <v>391</v>
      </c>
      <c r="D239" s="219">
        <v>275</v>
      </c>
      <c r="E239" s="226"/>
      <c r="F239" s="226"/>
    </row>
    <row r="240" spans="1:6" ht="12.75">
      <c r="A240" s="166" t="s">
        <v>312</v>
      </c>
      <c r="B240" s="166" t="s">
        <v>311</v>
      </c>
      <c r="C240" s="219">
        <v>249</v>
      </c>
      <c r="D240" s="219">
        <v>156</v>
      </c>
      <c r="E240" s="226"/>
      <c r="F240" s="226"/>
    </row>
    <row r="241" spans="1:6" ht="12.75">
      <c r="A241" s="166" t="s">
        <v>296</v>
      </c>
      <c r="B241" s="166" t="s">
        <v>310</v>
      </c>
      <c r="C241" s="219">
        <v>407</v>
      </c>
      <c r="D241" s="219">
        <v>508</v>
      </c>
      <c r="E241" s="226"/>
      <c r="F241" s="226"/>
    </row>
    <row r="242" spans="1:6" ht="12.75">
      <c r="A242" s="166" t="s">
        <v>296</v>
      </c>
      <c r="B242" s="166" t="s">
        <v>309</v>
      </c>
      <c r="C242" s="219">
        <v>349</v>
      </c>
      <c r="D242" s="219">
        <v>261</v>
      </c>
      <c r="E242" s="226"/>
      <c r="F242" s="226"/>
    </row>
    <row r="243" spans="1:6" ht="12.75">
      <c r="A243" s="166" t="s">
        <v>296</v>
      </c>
      <c r="B243" s="166" t="s">
        <v>308</v>
      </c>
      <c r="C243" s="219">
        <v>308</v>
      </c>
      <c r="D243" s="219">
        <v>108</v>
      </c>
      <c r="E243" s="226"/>
      <c r="F243" s="226"/>
    </row>
    <row r="244" spans="1:6" ht="12.75">
      <c r="A244" s="166" t="s">
        <v>296</v>
      </c>
      <c r="B244" s="166" t="s">
        <v>307</v>
      </c>
      <c r="C244" s="219">
        <v>153</v>
      </c>
      <c r="D244" s="219">
        <v>37</v>
      </c>
      <c r="E244" s="226"/>
      <c r="F244" s="226"/>
    </row>
    <row r="245" spans="1:6" ht="12.75">
      <c r="A245" s="166" t="s">
        <v>296</v>
      </c>
      <c r="B245" s="166" t="s">
        <v>306</v>
      </c>
      <c r="C245" s="219">
        <v>230</v>
      </c>
      <c r="D245" s="219">
        <v>231</v>
      </c>
      <c r="E245" s="226"/>
      <c r="F245" s="226"/>
    </row>
    <row r="246" spans="1:6" ht="12.75">
      <c r="A246" s="166" t="s">
        <v>296</v>
      </c>
      <c r="B246" s="166" t="s">
        <v>305</v>
      </c>
      <c r="C246" s="219">
        <v>1</v>
      </c>
      <c r="D246" s="219">
        <v>79</v>
      </c>
      <c r="E246" s="226"/>
      <c r="F246" s="226"/>
    </row>
    <row r="247" spans="1:6" ht="12.75">
      <c r="A247" s="166" t="s">
        <v>296</v>
      </c>
      <c r="B247" s="166" t="s">
        <v>304</v>
      </c>
      <c r="C247" s="219">
        <v>44</v>
      </c>
      <c r="D247" s="219">
        <v>58</v>
      </c>
      <c r="E247" s="226"/>
      <c r="F247" s="226"/>
    </row>
    <row r="248" spans="1:6" ht="12.75">
      <c r="A248" s="166" t="s">
        <v>296</v>
      </c>
      <c r="B248" s="166" t="s">
        <v>303</v>
      </c>
      <c r="C248" s="219">
        <v>1101</v>
      </c>
      <c r="D248" s="219">
        <v>787</v>
      </c>
      <c r="E248" s="226"/>
      <c r="F248" s="226"/>
    </row>
    <row r="249" spans="1:6" ht="12.75">
      <c r="A249" s="166" t="s">
        <v>296</v>
      </c>
      <c r="B249" s="166" t="s">
        <v>302</v>
      </c>
      <c r="C249" s="219">
        <v>770</v>
      </c>
      <c r="D249" s="219">
        <v>657</v>
      </c>
      <c r="E249" s="226"/>
      <c r="F249" s="226"/>
    </row>
    <row r="250" spans="1:6" ht="12.75">
      <c r="A250" s="166" t="s">
        <v>296</v>
      </c>
      <c r="B250" s="166" t="s">
        <v>301</v>
      </c>
      <c r="C250" s="219">
        <v>160</v>
      </c>
      <c r="D250" s="219">
        <v>172</v>
      </c>
      <c r="E250" s="226"/>
      <c r="F250" s="226"/>
    </row>
    <row r="251" spans="1:6" ht="12.75">
      <c r="A251" s="166" t="s">
        <v>296</v>
      </c>
      <c r="B251" s="166" t="s">
        <v>300</v>
      </c>
      <c r="C251" s="219">
        <v>168</v>
      </c>
      <c r="D251" s="219">
        <v>67</v>
      </c>
      <c r="E251" s="226"/>
      <c r="F251" s="226"/>
    </row>
    <row r="252" spans="1:6" ht="12.75">
      <c r="A252" s="166" t="s">
        <v>296</v>
      </c>
      <c r="B252" s="166" t="s">
        <v>299</v>
      </c>
      <c r="C252" s="219">
        <v>437</v>
      </c>
      <c r="D252" s="219">
        <v>232</v>
      </c>
      <c r="E252" s="226"/>
      <c r="F252" s="226"/>
    </row>
    <row r="253" spans="1:6" ht="12.75">
      <c r="A253" s="166" t="s">
        <v>296</v>
      </c>
      <c r="B253" s="166" t="s">
        <v>298</v>
      </c>
      <c r="C253" s="219">
        <v>213</v>
      </c>
      <c r="D253" s="219">
        <v>112</v>
      </c>
      <c r="E253" s="226"/>
      <c r="F253" s="226"/>
    </row>
    <row r="254" spans="1:6" ht="12.75">
      <c r="A254" s="166" t="s">
        <v>296</v>
      </c>
      <c r="B254" s="166" t="s">
        <v>297</v>
      </c>
      <c r="C254" s="219">
        <v>296</v>
      </c>
      <c r="D254" s="219">
        <v>190</v>
      </c>
      <c r="E254" s="226"/>
      <c r="F254" s="226"/>
    </row>
    <row r="255" spans="1:6" ht="12.75">
      <c r="A255" s="166" t="s">
        <v>296</v>
      </c>
      <c r="B255" s="166" t="s">
        <v>295</v>
      </c>
      <c r="C255" s="219">
        <v>102</v>
      </c>
      <c r="D255" s="219">
        <v>248</v>
      </c>
      <c r="E255" s="226"/>
      <c r="F255" s="226"/>
    </row>
    <row r="256" spans="1:6" ht="12.75">
      <c r="A256" s="166" t="s">
        <v>289</v>
      </c>
      <c r="B256" s="166" t="s">
        <v>294</v>
      </c>
      <c r="C256" s="219">
        <v>286</v>
      </c>
      <c r="D256" s="219">
        <v>230</v>
      </c>
      <c r="E256" s="226"/>
      <c r="F256" s="226"/>
    </row>
    <row r="257" spans="1:6" ht="12.75">
      <c r="A257" s="166" t="s">
        <v>289</v>
      </c>
      <c r="B257" s="166" t="s">
        <v>293</v>
      </c>
      <c r="C257" s="219">
        <v>343</v>
      </c>
      <c r="D257" s="219">
        <v>246</v>
      </c>
      <c r="E257" s="226"/>
      <c r="F257" s="226"/>
    </row>
    <row r="258" spans="1:6" ht="12.75">
      <c r="A258" s="166" t="s">
        <v>289</v>
      </c>
      <c r="B258" s="166" t="s">
        <v>292</v>
      </c>
      <c r="C258" s="219">
        <v>127</v>
      </c>
      <c r="D258" s="219">
        <v>175</v>
      </c>
      <c r="E258" s="226"/>
      <c r="F258" s="226"/>
    </row>
    <row r="259" spans="1:6" ht="12.75">
      <c r="A259" s="166" t="s">
        <v>289</v>
      </c>
      <c r="B259" s="166" t="s">
        <v>291</v>
      </c>
      <c r="C259" s="219">
        <v>406</v>
      </c>
      <c r="D259" s="219">
        <v>304</v>
      </c>
      <c r="E259" s="226"/>
      <c r="F259" s="226"/>
    </row>
    <row r="260" spans="1:6" ht="12.75">
      <c r="A260" s="166" t="s">
        <v>289</v>
      </c>
      <c r="B260" s="166" t="s">
        <v>290</v>
      </c>
      <c r="C260" s="219">
        <v>137</v>
      </c>
      <c r="D260" s="219">
        <v>217</v>
      </c>
      <c r="E260" s="226"/>
      <c r="F260" s="226"/>
    </row>
    <row r="261" spans="1:6" ht="12.75">
      <c r="A261" s="166" t="s">
        <v>289</v>
      </c>
      <c r="B261" s="166" t="s">
        <v>288</v>
      </c>
      <c r="C261" s="219">
        <v>279</v>
      </c>
      <c r="D261" s="219">
        <v>232</v>
      </c>
      <c r="E261" s="226"/>
      <c r="F261" s="226"/>
    </row>
    <row r="262" spans="1:6" ht="12.75">
      <c r="A262" s="166" t="s">
        <v>276</v>
      </c>
      <c r="B262" s="166" t="s">
        <v>287</v>
      </c>
      <c r="C262" s="219">
        <v>173</v>
      </c>
      <c r="D262" s="219">
        <v>127</v>
      </c>
      <c r="E262" s="226"/>
      <c r="F262" s="226"/>
    </row>
    <row r="263" spans="1:6" ht="12.75">
      <c r="A263" s="166" t="s">
        <v>276</v>
      </c>
      <c r="B263" s="166" t="s">
        <v>286</v>
      </c>
      <c r="C263" s="219">
        <v>505</v>
      </c>
      <c r="D263" s="219">
        <v>287</v>
      </c>
      <c r="E263" s="226"/>
      <c r="F263" s="226"/>
    </row>
    <row r="264" spans="1:6" ht="12.75">
      <c r="A264" s="166" t="s">
        <v>276</v>
      </c>
      <c r="B264" s="166" t="s">
        <v>285</v>
      </c>
      <c r="C264" s="219">
        <v>213</v>
      </c>
      <c r="D264" s="219">
        <v>384</v>
      </c>
      <c r="E264" s="226"/>
      <c r="F264" s="226"/>
    </row>
    <row r="265" spans="1:6" ht="12.75">
      <c r="A265" s="166" t="s">
        <v>276</v>
      </c>
      <c r="B265" s="166" t="s">
        <v>284</v>
      </c>
      <c r="C265" s="219">
        <v>209</v>
      </c>
      <c r="D265" s="219">
        <v>119</v>
      </c>
      <c r="E265" s="226"/>
      <c r="F265" s="226"/>
    </row>
    <row r="266" spans="1:6" ht="12.75">
      <c r="A266" s="166" t="s">
        <v>276</v>
      </c>
      <c r="B266" s="166" t="s">
        <v>283</v>
      </c>
      <c r="C266" s="219">
        <v>136</v>
      </c>
      <c r="D266" s="219">
        <v>102</v>
      </c>
      <c r="E266" s="226"/>
      <c r="F266" s="226"/>
    </row>
    <row r="267" spans="1:6" ht="12.75">
      <c r="A267" s="166" t="s">
        <v>276</v>
      </c>
      <c r="B267" s="166" t="s">
        <v>282</v>
      </c>
      <c r="C267" s="219">
        <v>145</v>
      </c>
      <c r="D267" s="219">
        <v>145</v>
      </c>
      <c r="E267" s="226"/>
      <c r="F267" s="226"/>
    </row>
    <row r="268" spans="1:6" ht="12.75">
      <c r="A268" s="166" t="s">
        <v>276</v>
      </c>
      <c r="B268" s="166" t="s">
        <v>281</v>
      </c>
      <c r="C268" s="219">
        <v>389</v>
      </c>
      <c r="D268" s="219">
        <v>188</v>
      </c>
      <c r="E268" s="226"/>
      <c r="F268" s="226"/>
    </row>
    <row r="269" spans="1:6" ht="12.75">
      <c r="A269" s="166" t="s">
        <v>276</v>
      </c>
      <c r="B269" s="166" t="s">
        <v>280</v>
      </c>
      <c r="C269" s="219">
        <v>203</v>
      </c>
      <c r="D269" s="219">
        <v>112</v>
      </c>
      <c r="E269" s="226"/>
      <c r="F269" s="226"/>
    </row>
    <row r="270" spans="1:6" ht="12.75">
      <c r="A270" s="166" t="s">
        <v>276</v>
      </c>
      <c r="B270" s="166" t="s">
        <v>279</v>
      </c>
      <c r="C270" s="219">
        <v>195</v>
      </c>
      <c r="D270" s="219">
        <v>145</v>
      </c>
      <c r="E270" s="226"/>
      <c r="F270" s="226"/>
    </row>
    <row r="271" spans="1:6" ht="12.75">
      <c r="A271" s="166" t="s">
        <v>276</v>
      </c>
      <c r="B271" s="166" t="s">
        <v>278</v>
      </c>
      <c r="C271" s="219">
        <v>61</v>
      </c>
      <c r="D271" s="219">
        <v>73</v>
      </c>
      <c r="E271" s="226"/>
      <c r="F271" s="226"/>
    </row>
    <row r="272" spans="1:6" ht="12.75">
      <c r="A272" s="166" t="s">
        <v>276</v>
      </c>
      <c r="B272" s="166" t="s">
        <v>277</v>
      </c>
      <c r="C272" s="219">
        <v>108</v>
      </c>
      <c r="D272" s="219">
        <v>36</v>
      </c>
      <c r="E272" s="226"/>
      <c r="F272" s="226"/>
    </row>
    <row r="273" spans="1:6" ht="12.75">
      <c r="A273" s="166" t="s">
        <v>276</v>
      </c>
      <c r="B273" s="166" t="s">
        <v>275</v>
      </c>
      <c r="C273" s="219">
        <v>39</v>
      </c>
      <c r="D273" s="219">
        <v>3</v>
      </c>
      <c r="E273" s="226"/>
      <c r="F273" s="226"/>
    </row>
    <row r="274" spans="1:6" ht="12.75">
      <c r="A274" s="166" t="s">
        <v>267</v>
      </c>
      <c r="B274" s="166" t="s">
        <v>274</v>
      </c>
      <c r="C274" s="219">
        <v>119</v>
      </c>
      <c r="D274" s="219">
        <v>235</v>
      </c>
      <c r="E274" s="226"/>
      <c r="F274" s="226"/>
    </row>
    <row r="275" spans="1:6" ht="12.75">
      <c r="A275" s="166" t="s">
        <v>267</v>
      </c>
      <c r="B275" s="166" t="s">
        <v>273</v>
      </c>
      <c r="C275" s="219">
        <v>256</v>
      </c>
      <c r="D275" s="219">
        <v>257</v>
      </c>
      <c r="E275" s="226"/>
      <c r="F275" s="226"/>
    </row>
    <row r="276" spans="1:6" ht="12.75">
      <c r="A276" s="166" t="s">
        <v>267</v>
      </c>
      <c r="B276" s="166" t="s">
        <v>272</v>
      </c>
      <c r="C276" s="219">
        <v>472</v>
      </c>
      <c r="D276" s="219">
        <v>277</v>
      </c>
      <c r="E276" s="226"/>
      <c r="F276" s="226"/>
    </row>
    <row r="277" spans="1:6" ht="12.75">
      <c r="A277" s="166" t="s">
        <v>267</v>
      </c>
      <c r="B277" s="166" t="s">
        <v>271</v>
      </c>
      <c r="C277" s="219">
        <v>170</v>
      </c>
      <c r="D277" s="219">
        <v>184</v>
      </c>
      <c r="E277" s="226"/>
      <c r="F277" s="226"/>
    </row>
    <row r="278" spans="1:6" ht="12.75">
      <c r="A278" s="166" t="s">
        <v>267</v>
      </c>
      <c r="B278" s="166" t="s">
        <v>270</v>
      </c>
      <c r="C278" s="219">
        <v>605</v>
      </c>
      <c r="D278" s="219">
        <v>149</v>
      </c>
      <c r="E278" s="226"/>
      <c r="F278" s="226"/>
    </row>
    <row r="279" spans="1:6" ht="12.75">
      <c r="A279" s="166" t="s">
        <v>267</v>
      </c>
      <c r="B279" s="166" t="s">
        <v>269</v>
      </c>
      <c r="C279" s="219">
        <v>509</v>
      </c>
      <c r="D279" s="219">
        <v>291</v>
      </c>
      <c r="E279" s="226"/>
      <c r="F279" s="226"/>
    </row>
    <row r="280" spans="1:6" ht="12.75">
      <c r="A280" s="166" t="s">
        <v>267</v>
      </c>
      <c r="B280" s="166" t="s">
        <v>268</v>
      </c>
      <c r="C280" s="219">
        <v>550</v>
      </c>
      <c r="D280" s="219">
        <v>291</v>
      </c>
      <c r="E280" s="226"/>
      <c r="F280" s="226"/>
    </row>
    <row r="281" spans="1:6" ht="12.75">
      <c r="A281" s="166" t="s">
        <v>267</v>
      </c>
      <c r="B281" s="166" t="s">
        <v>266</v>
      </c>
      <c r="C281" s="219">
        <v>40</v>
      </c>
      <c r="D281" s="219">
        <v>48</v>
      </c>
      <c r="E281" s="226"/>
      <c r="F281" s="226"/>
    </row>
    <row r="282" spans="1:6" ht="12.75">
      <c r="A282" s="166" t="s">
        <v>265</v>
      </c>
      <c r="B282" s="166" t="s">
        <v>264</v>
      </c>
      <c r="C282" s="219">
        <v>842</v>
      </c>
      <c r="D282" s="219">
        <v>514</v>
      </c>
      <c r="E282" s="226"/>
      <c r="F282" s="226"/>
    </row>
    <row r="283" spans="1:6" ht="12.75">
      <c r="A283" s="166" t="s">
        <v>256</v>
      </c>
      <c r="B283" s="166" t="s">
        <v>263</v>
      </c>
      <c r="C283" s="219">
        <v>40</v>
      </c>
      <c r="D283" s="219">
        <v>28</v>
      </c>
      <c r="E283" s="226"/>
      <c r="F283" s="226"/>
    </row>
    <row r="284" spans="1:6" ht="12.75">
      <c r="A284" s="166" t="s">
        <v>256</v>
      </c>
      <c r="B284" s="166" t="s">
        <v>262</v>
      </c>
      <c r="C284" s="219">
        <v>95</v>
      </c>
      <c r="D284" s="219">
        <v>7</v>
      </c>
      <c r="E284" s="226"/>
      <c r="F284" s="226"/>
    </row>
    <row r="285" spans="1:6" ht="12.75">
      <c r="A285" s="166" t="s">
        <v>256</v>
      </c>
      <c r="B285" s="166" t="s">
        <v>261</v>
      </c>
      <c r="C285" s="219">
        <v>841</v>
      </c>
      <c r="D285" s="219">
        <v>578</v>
      </c>
      <c r="E285" s="226"/>
      <c r="F285" s="226"/>
    </row>
    <row r="286" spans="1:6" ht="12.75">
      <c r="A286" s="166" t="s">
        <v>256</v>
      </c>
      <c r="B286" s="166" t="s">
        <v>260</v>
      </c>
      <c r="C286" s="219">
        <v>0</v>
      </c>
      <c r="D286" s="219">
        <v>0</v>
      </c>
      <c r="E286" s="226"/>
      <c r="F286" s="226"/>
    </row>
    <row r="287" spans="1:6" ht="12.75">
      <c r="A287" s="166" t="s">
        <v>256</v>
      </c>
      <c r="B287" s="166" t="s">
        <v>259</v>
      </c>
      <c r="C287" s="219">
        <v>57</v>
      </c>
      <c r="D287" s="219">
        <v>18</v>
      </c>
      <c r="E287" s="226"/>
      <c r="F287" s="226"/>
    </row>
    <row r="288" spans="1:6" ht="12.75">
      <c r="A288" s="166" t="s">
        <v>256</v>
      </c>
      <c r="B288" s="166" t="s">
        <v>258</v>
      </c>
      <c r="C288" s="219">
        <v>205</v>
      </c>
      <c r="D288" s="219">
        <v>145</v>
      </c>
      <c r="E288" s="226"/>
      <c r="F288" s="226"/>
    </row>
    <row r="289" spans="1:6" ht="12.75">
      <c r="A289" s="166" t="s">
        <v>256</v>
      </c>
      <c r="B289" s="166" t="s">
        <v>257</v>
      </c>
      <c r="C289" s="219">
        <v>61</v>
      </c>
      <c r="D289" s="219">
        <v>61</v>
      </c>
      <c r="E289" s="226"/>
      <c r="F289" s="226"/>
    </row>
    <row r="290" spans="1:6" ht="12.75">
      <c r="A290" s="166" t="s">
        <v>256</v>
      </c>
      <c r="B290" s="166" t="s">
        <v>255</v>
      </c>
      <c r="C290" s="219">
        <v>195</v>
      </c>
      <c r="D290" s="219">
        <v>169</v>
      </c>
      <c r="E290" s="226"/>
      <c r="F290" s="226"/>
    </row>
    <row r="291" spans="1:6" ht="12.75">
      <c r="A291" s="166" t="s">
        <v>243</v>
      </c>
      <c r="B291" s="166" t="s">
        <v>254</v>
      </c>
      <c r="C291" s="219">
        <v>26</v>
      </c>
      <c r="D291" s="219">
        <v>8</v>
      </c>
      <c r="E291" s="226"/>
      <c r="F291" s="226"/>
    </row>
    <row r="292" spans="1:6" ht="12.75">
      <c r="A292" s="166" t="s">
        <v>243</v>
      </c>
      <c r="B292" s="166" t="s">
        <v>253</v>
      </c>
      <c r="C292" s="219">
        <v>371</v>
      </c>
      <c r="D292" s="219">
        <v>177</v>
      </c>
      <c r="E292" s="226"/>
      <c r="F292" s="226"/>
    </row>
    <row r="293" spans="1:6" ht="12.75">
      <c r="A293" s="166" t="s">
        <v>243</v>
      </c>
      <c r="B293" s="166" t="s">
        <v>252</v>
      </c>
      <c r="C293" s="219">
        <v>282</v>
      </c>
      <c r="D293" s="219">
        <v>74</v>
      </c>
      <c r="E293" s="226"/>
      <c r="F293" s="226"/>
    </row>
    <row r="294" spans="1:6" ht="12.75">
      <c r="A294" s="166" t="s">
        <v>243</v>
      </c>
      <c r="B294" s="166" t="s">
        <v>251</v>
      </c>
      <c r="C294" s="219">
        <v>229</v>
      </c>
      <c r="D294" s="219">
        <v>117</v>
      </c>
      <c r="E294" s="226"/>
      <c r="F294" s="226"/>
    </row>
    <row r="295" spans="1:6" ht="12.75">
      <c r="A295" s="166" t="s">
        <v>243</v>
      </c>
      <c r="B295" s="166" t="s">
        <v>250</v>
      </c>
      <c r="C295" s="219">
        <v>101</v>
      </c>
      <c r="D295" s="219">
        <v>122</v>
      </c>
      <c r="E295" s="226"/>
      <c r="F295" s="226"/>
    </row>
    <row r="296" spans="1:6" ht="12.75">
      <c r="A296" s="166" t="s">
        <v>243</v>
      </c>
      <c r="B296" s="166" t="s">
        <v>249</v>
      </c>
      <c r="C296" s="219">
        <v>108</v>
      </c>
      <c r="D296" s="219">
        <v>42</v>
      </c>
      <c r="E296" s="226"/>
      <c r="F296" s="226"/>
    </row>
    <row r="297" spans="1:6" ht="12.75">
      <c r="A297" s="166" t="s">
        <v>243</v>
      </c>
      <c r="B297" s="166" t="s">
        <v>248</v>
      </c>
      <c r="C297" s="219">
        <v>585</v>
      </c>
      <c r="D297" s="219">
        <v>360</v>
      </c>
      <c r="E297" s="226"/>
      <c r="F297" s="226"/>
    </row>
    <row r="298" spans="1:6" ht="12.75">
      <c r="A298" s="166" t="s">
        <v>243</v>
      </c>
      <c r="B298" s="166" t="s">
        <v>247</v>
      </c>
      <c r="C298" s="219">
        <v>88</v>
      </c>
      <c r="D298" s="219">
        <v>47</v>
      </c>
      <c r="E298" s="226"/>
      <c r="F298" s="226"/>
    </row>
    <row r="299" spans="1:6" ht="12.75">
      <c r="A299" s="166" t="s">
        <v>243</v>
      </c>
      <c r="B299" s="166" t="s">
        <v>246</v>
      </c>
      <c r="C299" s="219">
        <v>274</v>
      </c>
      <c r="D299" s="219">
        <v>244</v>
      </c>
      <c r="E299" s="226"/>
      <c r="F299" s="226"/>
    </row>
    <row r="300" spans="1:6" ht="12.75">
      <c r="A300" s="166" t="s">
        <v>243</v>
      </c>
      <c r="B300" s="166" t="s">
        <v>245</v>
      </c>
      <c r="C300" s="219">
        <v>326</v>
      </c>
      <c r="D300" s="219">
        <v>122</v>
      </c>
      <c r="E300" s="226"/>
      <c r="F300" s="226"/>
    </row>
    <row r="301" spans="1:6" ht="12.75">
      <c r="A301" s="166" t="s">
        <v>243</v>
      </c>
      <c r="B301" s="166" t="s">
        <v>244</v>
      </c>
      <c r="C301" s="219">
        <v>99</v>
      </c>
      <c r="D301" s="219">
        <v>75</v>
      </c>
      <c r="E301" s="226"/>
      <c r="F301" s="226"/>
    </row>
    <row r="302" spans="1:6" ht="12.75">
      <c r="A302" s="166" t="s">
        <v>243</v>
      </c>
      <c r="B302" s="166" t="s">
        <v>242</v>
      </c>
      <c r="C302" s="219">
        <v>142</v>
      </c>
      <c r="D302" s="219">
        <v>106</v>
      </c>
      <c r="E302" s="226"/>
      <c r="F302" s="226"/>
    </row>
    <row r="303" spans="1:6" ht="12.75">
      <c r="A303" s="166" t="s">
        <v>233</v>
      </c>
      <c r="B303" s="166" t="s">
        <v>241</v>
      </c>
      <c r="C303" s="219">
        <v>105</v>
      </c>
      <c r="D303" s="219">
        <v>34</v>
      </c>
      <c r="E303" s="226"/>
      <c r="F303" s="226"/>
    </row>
    <row r="304" spans="1:6" ht="12.75">
      <c r="A304" s="166" t="s">
        <v>233</v>
      </c>
      <c r="B304" s="166" t="s">
        <v>240</v>
      </c>
      <c r="C304" s="219">
        <v>119</v>
      </c>
      <c r="D304" s="219">
        <v>137</v>
      </c>
      <c r="E304" s="226"/>
      <c r="F304" s="226"/>
    </row>
    <row r="305" spans="1:6" ht="12.75">
      <c r="A305" s="166" t="s">
        <v>233</v>
      </c>
      <c r="B305" s="166" t="s">
        <v>239</v>
      </c>
      <c r="C305" s="219">
        <v>49</v>
      </c>
      <c r="D305" s="219">
        <v>49</v>
      </c>
      <c r="E305" s="226"/>
      <c r="F305" s="226"/>
    </row>
    <row r="306" spans="1:6" ht="12.75">
      <c r="A306" s="166" t="s">
        <v>233</v>
      </c>
      <c r="B306" s="166" t="s">
        <v>238</v>
      </c>
      <c r="C306" s="219">
        <v>66</v>
      </c>
      <c r="D306" s="219">
        <v>62</v>
      </c>
      <c r="E306" s="226"/>
      <c r="F306" s="226"/>
    </row>
    <row r="307" spans="1:6" ht="12.75">
      <c r="A307" s="166" t="s">
        <v>233</v>
      </c>
      <c r="B307" s="166" t="s">
        <v>237</v>
      </c>
      <c r="C307" s="219">
        <v>36</v>
      </c>
      <c r="D307" s="219">
        <v>18</v>
      </c>
      <c r="E307" s="226"/>
      <c r="F307" s="226"/>
    </row>
    <row r="308" spans="1:6" ht="12.75">
      <c r="A308" s="166" t="s">
        <v>233</v>
      </c>
      <c r="B308" s="166" t="s">
        <v>236</v>
      </c>
      <c r="C308" s="219">
        <v>176</v>
      </c>
      <c r="D308" s="219">
        <v>260</v>
      </c>
      <c r="E308" s="226"/>
      <c r="F308" s="226"/>
    </row>
    <row r="309" spans="1:6" ht="12.75">
      <c r="A309" s="166" t="s">
        <v>233</v>
      </c>
      <c r="B309" s="166" t="s">
        <v>235</v>
      </c>
      <c r="C309" s="219">
        <v>34</v>
      </c>
      <c r="D309" s="219">
        <v>22</v>
      </c>
      <c r="E309" s="226"/>
      <c r="F309" s="226"/>
    </row>
    <row r="310" spans="1:6" ht="12.75">
      <c r="A310" s="166" t="s">
        <v>233</v>
      </c>
      <c r="B310" s="166" t="s">
        <v>234</v>
      </c>
      <c r="C310" s="219">
        <v>198</v>
      </c>
      <c r="D310" s="219">
        <v>139</v>
      </c>
      <c r="E310" s="226"/>
      <c r="F310" s="226"/>
    </row>
    <row r="311" spans="1:6" ht="12.75">
      <c r="A311" s="166" t="s">
        <v>233</v>
      </c>
      <c r="B311" s="166" t="s">
        <v>232</v>
      </c>
      <c r="C311" s="219">
        <v>97</v>
      </c>
      <c r="D311" s="219">
        <v>0</v>
      </c>
      <c r="E311" s="226"/>
      <c r="F311" s="226"/>
    </row>
    <row r="312" spans="1:6" ht="12.75">
      <c r="A312" s="166" t="s">
        <v>224</v>
      </c>
      <c r="B312" s="166" t="s">
        <v>231</v>
      </c>
      <c r="C312" s="219">
        <v>232</v>
      </c>
      <c r="D312" s="219">
        <v>73</v>
      </c>
      <c r="E312" s="226"/>
      <c r="F312" s="226"/>
    </row>
    <row r="313" spans="1:6" ht="12.75">
      <c r="A313" s="166" t="s">
        <v>224</v>
      </c>
      <c r="B313" s="166" t="s">
        <v>230</v>
      </c>
      <c r="C313" s="219">
        <v>726</v>
      </c>
      <c r="D313" s="219">
        <v>391</v>
      </c>
      <c r="E313" s="226"/>
      <c r="F313" s="226"/>
    </row>
    <row r="314" spans="1:6" ht="12.75">
      <c r="A314" s="166" t="s">
        <v>224</v>
      </c>
      <c r="B314" s="166" t="s">
        <v>229</v>
      </c>
      <c r="C314" s="219">
        <v>163</v>
      </c>
      <c r="D314" s="219">
        <v>194</v>
      </c>
      <c r="E314" s="226"/>
      <c r="F314" s="226"/>
    </row>
    <row r="315" spans="1:6" ht="12.75">
      <c r="A315" s="166" t="s">
        <v>224</v>
      </c>
      <c r="B315" s="166" t="s">
        <v>228</v>
      </c>
      <c r="C315" s="219">
        <v>139</v>
      </c>
      <c r="D315" s="219">
        <v>274</v>
      </c>
      <c r="E315" s="226"/>
      <c r="F315" s="226"/>
    </row>
    <row r="316" spans="1:6" ht="12.75">
      <c r="A316" s="166" t="s">
        <v>224</v>
      </c>
      <c r="B316" s="166" t="s">
        <v>227</v>
      </c>
      <c r="C316" s="219">
        <v>579</v>
      </c>
      <c r="D316" s="219">
        <v>248</v>
      </c>
      <c r="E316" s="226"/>
      <c r="F316" s="226"/>
    </row>
    <row r="317" spans="1:6" ht="12.75">
      <c r="A317" s="166" t="s">
        <v>224</v>
      </c>
      <c r="B317" s="166" t="s">
        <v>226</v>
      </c>
      <c r="C317" s="219">
        <v>1100</v>
      </c>
      <c r="D317" s="219">
        <v>480</v>
      </c>
      <c r="E317" s="226"/>
      <c r="F317" s="226"/>
    </row>
    <row r="318" spans="1:6" ht="12.75">
      <c r="A318" s="166" t="s">
        <v>224</v>
      </c>
      <c r="B318" s="166" t="s">
        <v>225</v>
      </c>
      <c r="C318" s="219">
        <v>250</v>
      </c>
      <c r="D318" s="219">
        <v>36</v>
      </c>
      <c r="E318" s="226"/>
      <c r="F318" s="226"/>
    </row>
    <row r="319" spans="1:6" ht="12.75">
      <c r="A319" s="166" t="s">
        <v>224</v>
      </c>
      <c r="B319" s="166" t="s">
        <v>223</v>
      </c>
      <c r="C319" s="219">
        <v>53</v>
      </c>
      <c r="D319" s="219">
        <v>35</v>
      </c>
      <c r="E319" s="226"/>
      <c r="F319" s="226"/>
    </row>
    <row r="320" spans="1:6" ht="12.75">
      <c r="A320" s="166" t="s">
        <v>214</v>
      </c>
      <c r="B320" s="166" t="s">
        <v>222</v>
      </c>
      <c r="C320" s="219">
        <v>643</v>
      </c>
      <c r="D320" s="219">
        <v>481</v>
      </c>
      <c r="E320" s="226"/>
      <c r="F320" s="226"/>
    </row>
    <row r="321" spans="1:6" ht="12.75">
      <c r="A321" s="166" t="s">
        <v>214</v>
      </c>
      <c r="B321" s="166" t="s">
        <v>221</v>
      </c>
      <c r="C321" s="219">
        <v>10</v>
      </c>
      <c r="D321" s="219">
        <v>10</v>
      </c>
      <c r="E321" s="226"/>
      <c r="F321" s="226"/>
    </row>
    <row r="322" spans="1:6" ht="12.75">
      <c r="A322" s="166" t="s">
        <v>214</v>
      </c>
      <c r="B322" s="166" t="s">
        <v>220</v>
      </c>
      <c r="C322" s="219">
        <v>293</v>
      </c>
      <c r="D322" s="219">
        <v>182</v>
      </c>
      <c r="E322" s="226"/>
      <c r="F322" s="226"/>
    </row>
    <row r="323" spans="1:6" ht="12.75">
      <c r="A323" s="166" t="s">
        <v>214</v>
      </c>
      <c r="B323" s="166" t="s">
        <v>219</v>
      </c>
      <c r="C323" s="219">
        <v>324</v>
      </c>
      <c r="D323" s="219">
        <v>129</v>
      </c>
      <c r="E323" s="226"/>
      <c r="F323" s="226"/>
    </row>
    <row r="324" spans="1:6" ht="12.75">
      <c r="A324" s="166" t="s">
        <v>214</v>
      </c>
      <c r="B324" s="166" t="s">
        <v>218</v>
      </c>
      <c r="C324" s="219">
        <v>559</v>
      </c>
      <c r="D324" s="219">
        <v>461</v>
      </c>
      <c r="E324" s="226"/>
      <c r="F324" s="226"/>
    </row>
    <row r="325" spans="1:6" ht="12.75">
      <c r="A325" s="166" t="s">
        <v>214</v>
      </c>
      <c r="B325" s="166" t="s">
        <v>217</v>
      </c>
      <c r="C325" s="219">
        <v>184</v>
      </c>
      <c r="D325" s="219">
        <v>155</v>
      </c>
      <c r="E325" s="226"/>
      <c r="F325" s="226"/>
    </row>
    <row r="326" spans="1:6" ht="12.75">
      <c r="A326" s="166" t="s">
        <v>214</v>
      </c>
      <c r="B326" s="166" t="s">
        <v>216</v>
      </c>
      <c r="C326" s="219">
        <v>769</v>
      </c>
      <c r="D326" s="219">
        <v>658</v>
      </c>
      <c r="E326" s="226"/>
      <c r="F326" s="226"/>
    </row>
    <row r="327" spans="1:6" ht="12.75">
      <c r="A327" s="166" t="s">
        <v>214</v>
      </c>
      <c r="B327" s="166" t="s">
        <v>215</v>
      </c>
      <c r="C327" s="219">
        <v>203</v>
      </c>
      <c r="D327" s="219">
        <v>149</v>
      </c>
      <c r="E327" s="226"/>
      <c r="F327" s="226"/>
    </row>
    <row r="328" spans="1:6" ht="12.75">
      <c r="A328" s="166" t="s">
        <v>214</v>
      </c>
      <c r="B328" s="166" t="s">
        <v>213</v>
      </c>
      <c r="C328" s="219">
        <v>91</v>
      </c>
      <c r="D328" s="219">
        <v>53</v>
      </c>
      <c r="E328" s="226"/>
      <c r="F328" s="226"/>
    </row>
    <row r="329" spans="1:6" ht="12.75">
      <c r="A329" s="166" t="s">
        <v>207</v>
      </c>
      <c r="B329" s="166" t="s">
        <v>212</v>
      </c>
      <c r="C329" s="219">
        <v>0</v>
      </c>
      <c r="D329" s="219">
        <v>0</v>
      </c>
      <c r="E329" s="226"/>
      <c r="F329" s="226"/>
    </row>
    <row r="330" spans="1:6" ht="12.75">
      <c r="A330" s="166" t="s">
        <v>207</v>
      </c>
      <c r="B330" s="166" t="s">
        <v>211</v>
      </c>
      <c r="C330" s="219">
        <v>88</v>
      </c>
      <c r="D330" s="219">
        <v>47</v>
      </c>
      <c r="E330" s="226"/>
      <c r="F330" s="226"/>
    </row>
    <row r="331" spans="1:6" ht="12.75">
      <c r="A331" s="166" t="s">
        <v>207</v>
      </c>
      <c r="B331" s="166" t="s">
        <v>210</v>
      </c>
      <c r="C331" s="219">
        <v>242</v>
      </c>
      <c r="D331" s="219">
        <v>267</v>
      </c>
      <c r="E331" s="226"/>
      <c r="F331" s="226"/>
    </row>
    <row r="332" spans="1:6" ht="12.75">
      <c r="A332" s="166" t="s">
        <v>207</v>
      </c>
      <c r="B332" s="166" t="s">
        <v>209</v>
      </c>
      <c r="C332" s="219">
        <v>737</v>
      </c>
      <c r="D332" s="219">
        <v>261</v>
      </c>
      <c r="E332" s="226"/>
      <c r="F332" s="226"/>
    </row>
    <row r="333" spans="1:6" ht="12.75">
      <c r="A333" s="166" t="s">
        <v>207</v>
      </c>
      <c r="B333" s="166" t="s">
        <v>208</v>
      </c>
      <c r="C333" s="219">
        <v>325</v>
      </c>
      <c r="D333" s="219">
        <v>264</v>
      </c>
      <c r="E333" s="226"/>
      <c r="F333" s="226"/>
    </row>
    <row r="334" spans="1:6" ht="12.75">
      <c r="A334" s="166" t="s">
        <v>207</v>
      </c>
      <c r="B334" s="166" t="s">
        <v>206</v>
      </c>
      <c r="C334" s="219">
        <v>1015</v>
      </c>
      <c r="D334" s="219">
        <v>552</v>
      </c>
      <c r="E334" s="226"/>
      <c r="F334" s="226"/>
    </row>
    <row r="335" spans="1:6" ht="12.75">
      <c r="A335" s="166" t="s">
        <v>205</v>
      </c>
      <c r="B335" s="166" t="s">
        <v>204</v>
      </c>
      <c r="C335" s="219">
        <v>118</v>
      </c>
      <c r="D335" s="219">
        <v>97</v>
      </c>
      <c r="E335" s="226"/>
      <c r="F335" s="226"/>
    </row>
    <row r="336" spans="1:6" ht="12.75">
      <c r="A336" s="166" t="s">
        <v>197</v>
      </c>
      <c r="B336" s="166" t="s">
        <v>203</v>
      </c>
      <c r="C336" s="219">
        <v>14</v>
      </c>
      <c r="D336" s="219">
        <v>67</v>
      </c>
      <c r="E336" s="226"/>
      <c r="F336" s="226"/>
    </row>
    <row r="337" spans="1:6" ht="12.75">
      <c r="A337" s="166" t="s">
        <v>197</v>
      </c>
      <c r="B337" s="166" t="s">
        <v>202</v>
      </c>
      <c r="C337" s="219">
        <v>4</v>
      </c>
      <c r="D337" s="219">
        <v>10</v>
      </c>
      <c r="E337" s="226"/>
      <c r="F337" s="226"/>
    </row>
    <row r="338" spans="1:6" ht="12.75">
      <c r="A338" s="166" t="s">
        <v>197</v>
      </c>
      <c r="B338" s="166" t="s">
        <v>201</v>
      </c>
      <c r="C338" s="219">
        <v>0</v>
      </c>
      <c r="D338" s="219">
        <v>0</v>
      </c>
      <c r="E338" s="226"/>
      <c r="F338" s="226"/>
    </row>
    <row r="339" spans="1:6" ht="12.75">
      <c r="A339" s="166" t="s">
        <v>197</v>
      </c>
      <c r="B339" s="166" t="s">
        <v>200</v>
      </c>
      <c r="C339" s="219">
        <v>40</v>
      </c>
      <c r="D339" s="219">
        <v>53</v>
      </c>
      <c r="E339" s="226"/>
      <c r="F339" s="226"/>
    </row>
    <row r="340" spans="1:6" ht="12.75">
      <c r="A340" s="166" t="s">
        <v>197</v>
      </c>
      <c r="B340" s="166" t="s">
        <v>199</v>
      </c>
      <c r="C340" s="219">
        <v>345</v>
      </c>
      <c r="D340" s="219">
        <v>248</v>
      </c>
      <c r="E340" s="226"/>
      <c r="F340" s="226"/>
    </row>
    <row r="341" spans="1:6" ht="12.75">
      <c r="A341" s="166" t="s">
        <v>197</v>
      </c>
      <c r="B341" s="166" t="s">
        <v>198</v>
      </c>
      <c r="C341" s="219">
        <v>16</v>
      </c>
      <c r="D341" s="219">
        <v>16</v>
      </c>
      <c r="E341" s="226"/>
      <c r="F341" s="226"/>
    </row>
    <row r="342" spans="1:6" ht="12.75">
      <c r="A342" s="166" t="s">
        <v>197</v>
      </c>
      <c r="B342" s="166" t="s">
        <v>196</v>
      </c>
      <c r="C342" s="219">
        <v>564</v>
      </c>
      <c r="D342" s="219">
        <v>168</v>
      </c>
      <c r="E342" s="226"/>
      <c r="F342" s="226"/>
    </row>
    <row r="343" spans="1:6" ht="12.75">
      <c r="A343" s="166" t="s">
        <v>186</v>
      </c>
      <c r="B343" s="166" t="s">
        <v>195</v>
      </c>
      <c r="C343" s="219">
        <v>173</v>
      </c>
      <c r="D343" s="219">
        <v>78</v>
      </c>
      <c r="E343" s="226"/>
      <c r="F343" s="226"/>
    </row>
    <row r="344" spans="1:6" ht="12.75">
      <c r="A344" s="166" t="s">
        <v>186</v>
      </c>
      <c r="B344" s="166" t="s">
        <v>194</v>
      </c>
      <c r="C344" s="219">
        <v>69</v>
      </c>
      <c r="D344" s="219">
        <v>106</v>
      </c>
      <c r="E344" s="226"/>
      <c r="F344" s="226"/>
    </row>
    <row r="345" spans="1:6" ht="12.75">
      <c r="A345" s="166" t="s">
        <v>186</v>
      </c>
      <c r="B345" s="166" t="s">
        <v>193</v>
      </c>
      <c r="C345" s="219">
        <v>0</v>
      </c>
      <c r="D345" s="219">
        <v>10</v>
      </c>
      <c r="E345" s="226"/>
      <c r="F345" s="226"/>
    </row>
    <row r="346" spans="1:6" ht="12.75">
      <c r="A346" s="166" t="s">
        <v>186</v>
      </c>
      <c r="B346" s="166" t="s">
        <v>192</v>
      </c>
      <c r="C346" s="219">
        <v>432</v>
      </c>
      <c r="D346" s="219">
        <v>43</v>
      </c>
      <c r="E346" s="226"/>
      <c r="F346" s="226"/>
    </row>
    <row r="347" spans="1:6" ht="12.75">
      <c r="A347" s="166" t="s">
        <v>186</v>
      </c>
      <c r="B347" s="166" t="s">
        <v>191</v>
      </c>
      <c r="C347" s="219">
        <v>8</v>
      </c>
      <c r="D347" s="219">
        <v>28</v>
      </c>
      <c r="E347" s="226"/>
      <c r="F347" s="226"/>
    </row>
    <row r="348" spans="1:6" ht="12.75">
      <c r="A348" s="166" t="s">
        <v>186</v>
      </c>
      <c r="B348" s="166" t="s">
        <v>190</v>
      </c>
      <c r="C348" s="219">
        <v>22</v>
      </c>
      <c r="D348" s="219">
        <v>59</v>
      </c>
      <c r="E348" s="226"/>
      <c r="F348" s="226"/>
    </row>
    <row r="349" spans="1:6" ht="12.75">
      <c r="A349" s="166" t="s">
        <v>186</v>
      </c>
      <c r="B349" s="166" t="s">
        <v>189</v>
      </c>
      <c r="C349" s="219">
        <v>48</v>
      </c>
      <c r="D349" s="219">
        <v>37</v>
      </c>
      <c r="E349" s="226"/>
      <c r="F349" s="226"/>
    </row>
    <row r="350" spans="1:6" ht="12.75">
      <c r="A350" s="166" t="s">
        <v>186</v>
      </c>
      <c r="B350" s="166" t="s">
        <v>188</v>
      </c>
      <c r="C350" s="219">
        <v>32</v>
      </c>
      <c r="D350" s="219">
        <v>34</v>
      </c>
      <c r="E350" s="226"/>
      <c r="F350" s="226"/>
    </row>
    <row r="351" spans="1:6" ht="12.75">
      <c r="A351" s="166" t="s">
        <v>186</v>
      </c>
      <c r="B351" s="166" t="s">
        <v>187</v>
      </c>
      <c r="C351" s="219">
        <v>249</v>
      </c>
      <c r="D351" s="219">
        <v>178</v>
      </c>
      <c r="E351" s="226"/>
      <c r="F351" s="226"/>
    </row>
    <row r="352" spans="1:6" ht="12.75">
      <c r="A352" s="166" t="s">
        <v>186</v>
      </c>
      <c r="B352" s="166" t="s">
        <v>185</v>
      </c>
      <c r="C352" s="219">
        <v>44</v>
      </c>
      <c r="D352" s="219">
        <v>44</v>
      </c>
      <c r="E352" s="226"/>
      <c r="F352" s="226"/>
    </row>
    <row r="353" spans="1:6" ht="12.75">
      <c r="A353" s="166" t="s">
        <v>179</v>
      </c>
      <c r="B353" s="166" t="s">
        <v>184</v>
      </c>
      <c r="C353" s="219">
        <v>66</v>
      </c>
      <c r="D353" s="219">
        <v>50</v>
      </c>
      <c r="E353" s="226"/>
      <c r="F353" s="226"/>
    </row>
    <row r="354" spans="1:6" ht="12.75">
      <c r="A354" s="166" t="s">
        <v>179</v>
      </c>
      <c r="B354" s="166" t="s">
        <v>183</v>
      </c>
      <c r="C354" s="219">
        <v>303</v>
      </c>
      <c r="D354" s="219">
        <v>236</v>
      </c>
      <c r="E354" s="226"/>
      <c r="F354" s="226"/>
    </row>
    <row r="355" spans="1:6" ht="12.75">
      <c r="A355" s="166" t="s">
        <v>179</v>
      </c>
      <c r="B355" s="166" t="s">
        <v>182</v>
      </c>
      <c r="C355" s="219">
        <v>356</v>
      </c>
      <c r="D355" s="219">
        <v>162</v>
      </c>
      <c r="E355" s="226"/>
      <c r="F355" s="226"/>
    </row>
    <row r="356" spans="1:6" ht="12.75">
      <c r="A356" s="166" t="s">
        <v>179</v>
      </c>
      <c r="B356" s="166" t="s">
        <v>181</v>
      </c>
      <c r="C356" s="219">
        <v>195</v>
      </c>
      <c r="D356" s="219">
        <v>134</v>
      </c>
      <c r="E356" s="226"/>
      <c r="F356" s="226"/>
    </row>
    <row r="357" spans="1:6" ht="12.75">
      <c r="A357" s="166" t="s">
        <v>179</v>
      </c>
      <c r="B357" s="166" t="s">
        <v>180</v>
      </c>
      <c r="C357" s="219">
        <v>0</v>
      </c>
      <c r="D357" s="219">
        <v>27</v>
      </c>
      <c r="E357" s="226"/>
      <c r="F357" s="226"/>
    </row>
    <row r="358" spans="1:6" ht="12.75">
      <c r="A358" s="166" t="s">
        <v>179</v>
      </c>
      <c r="B358" s="166" t="s">
        <v>178</v>
      </c>
      <c r="C358" s="219">
        <v>8</v>
      </c>
      <c r="D358" s="219">
        <v>0</v>
      </c>
      <c r="E358" s="226"/>
      <c r="F358" s="226"/>
    </row>
    <row r="359" spans="1:6" ht="12.75">
      <c r="A359" s="166" t="s">
        <v>164</v>
      </c>
      <c r="B359" s="166" t="s">
        <v>177</v>
      </c>
      <c r="C359" s="219">
        <v>1704</v>
      </c>
      <c r="D359" s="219">
        <v>1018</v>
      </c>
      <c r="E359" s="226"/>
      <c r="F359" s="226"/>
    </row>
    <row r="360" spans="1:6" ht="12.75">
      <c r="A360" s="166" t="s">
        <v>164</v>
      </c>
      <c r="B360" s="166" t="s">
        <v>176</v>
      </c>
      <c r="C360" s="219">
        <v>635</v>
      </c>
      <c r="D360" s="219">
        <v>487</v>
      </c>
      <c r="E360" s="226"/>
      <c r="F360" s="226"/>
    </row>
    <row r="361" spans="1:6" ht="12.75">
      <c r="A361" s="166" t="s">
        <v>164</v>
      </c>
      <c r="B361" s="166" t="s">
        <v>175</v>
      </c>
      <c r="C361" s="219">
        <v>274</v>
      </c>
      <c r="D361" s="219">
        <v>199</v>
      </c>
      <c r="E361" s="226"/>
      <c r="F361" s="226"/>
    </row>
    <row r="362" spans="1:6" ht="12.75">
      <c r="A362" s="166" t="s">
        <v>164</v>
      </c>
      <c r="B362" s="166" t="s">
        <v>174</v>
      </c>
      <c r="C362" s="219">
        <v>220</v>
      </c>
      <c r="D362" s="219">
        <v>132</v>
      </c>
      <c r="E362" s="226"/>
      <c r="F362" s="226"/>
    </row>
    <row r="363" spans="1:6" ht="12.75">
      <c r="A363" s="166" t="s">
        <v>164</v>
      </c>
      <c r="B363" s="166" t="s">
        <v>173</v>
      </c>
      <c r="C363" s="219">
        <v>496</v>
      </c>
      <c r="D363" s="219">
        <v>449</v>
      </c>
      <c r="E363" s="226"/>
      <c r="F363" s="226"/>
    </row>
    <row r="364" spans="1:6" ht="12.75">
      <c r="A364" s="166" t="s">
        <v>164</v>
      </c>
      <c r="B364" s="166" t="s">
        <v>172</v>
      </c>
      <c r="C364" s="219">
        <v>850</v>
      </c>
      <c r="D364" s="219">
        <v>512</v>
      </c>
      <c r="E364" s="226"/>
      <c r="F364" s="226"/>
    </row>
    <row r="365" spans="1:6" ht="12.75">
      <c r="A365" s="166" t="s">
        <v>164</v>
      </c>
      <c r="B365" s="166" t="s">
        <v>171</v>
      </c>
      <c r="C365" s="219">
        <v>136</v>
      </c>
      <c r="D365" s="219">
        <v>150</v>
      </c>
      <c r="E365" s="226"/>
      <c r="F365" s="226"/>
    </row>
    <row r="366" spans="1:6" ht="12.75">
      <c r="A366" s="166" t="s">
        <v>163</v>
      </c>
      <c r="B366" s="166" t="s">
        <v>170</v>
      </c>
      <c r="C366" s="219">
        <v>225</v>
      </c>
      <c r="D366" s="219">
        <v>250</v>
      </c>
      <c r="E366" s="226"/>
      <c r="F366" s="226"/>
    </row>
    <row r="367" spans="1:6" ht="12.75">
      <c r="A367" s="166" t="s">
        <v>163</v>
      </c>
      <c r="B367" s="166" t="s">
        <v>169</v>
      </c>
      <c r="C367" s="219">
        <v>25</v>
      </c>
      <c r="D367" s="219">
        <v>89</v>
      </c>
      <c r="E367" s="226"/>
      <c r="F367" s="226"/>
    </row>
    <row r="368" spans="1:6" ht="12.75">
      <c r="A368" s="166" t="s">
        <v>163</v>
      </c>
      <c r="B368" s="166" t="s">
        <v>168</v>
      </c>
      <c r="C368" s="219">
        <v>42</v>
      </c>
      <c r="D368" s="219">
        <v>42</v>
      </c>
      <c r="E368" s="226"/>
      <c r="F368" s="226"/>
    </row>
    <row r="369" spans="1:6" ht="12.75">
      <c r="A369" s="166" t="s">
        <v>163</v>
      </c>
      <c r="B369" s="166" t="s">
        <v>167</v>
      </c>
      <c r="C369" s="219">
        <v>97</v>
      </c>
      <c r="D369" s="219">
        <v>19</v>
      </c>
      <c r="E369" s="226"/>
      <c r="F369" s="226"/>
    </row>
    <row r="370" spans="1:6" ht="12.75">
      <c r="A370" s="166" t="s">
        <v>163</v>
      </c>
      <c r="B370" s="166" t="s">
        <v>166</v>
      </c>
      <c r="C370" s="219">
        <v>201</v>
      </c>
      <c r="D370" s="219">
        <v>157</v>
      </c>
      <c r="E370" s="226"/>
      <c r="F370" s="226"/>
    </row>
    <row r="371" spans="1:6" ht="12.75">
      <c r="A371" s="161" t="s">
        <v>163</v>
      </c>
      <c r="B371" s="161" t="s">
        <v>165</v>
      </c>
      <c r="C371" s="219">
        <v>217</v>
      </c>
      <c r="D371" s="219">
        <v>100</v>
      </c>
      <c r="E371" s="226"/>
      <c r="F371" s="226"/>
    </row>
    <row r="372" spans="1:6" ht="12.75">
      <c r="A372" s="161" t="s">
        <v>163</v>
      </c>
      <c r="B372" s="161" t="s">
        <v>162</v>
      </c>
      <c r="C372" s="219">
        <v>138</v>
      </c>
      <c r="D372" s="219">
        <v>131</v>
      </c>
      <c r="E372" s="226"/>
      <c r="F372" s="226"/>
    </row>
    <row r="373" spans="1:6" ht="12.75">
      <c r="A373" s="161" t="s">
        <v>160</v>
      </c>
      <c r="B373" s="161" t="s">
        <v>161</v>
      </c>
      <c r="C373" s="219">
        <v>557</v>
      </c>
      <c r="D373" s="219">
        <v>353</v>
      </c>
      <c r="E373" s="226"/>
      <c r="F373" s="226"/>
    </row>
    <row r="374" spans="1:6" ht="12.75">
      <c r="A374" s="161" t="s">
        <v>160</v>
      </c>
      <c r="B374" s="161" t="s">
        <v>159</v>
      </c>
      <c r="C374" s="219">
        <v>1056</v>
      </c>
      <c r="D374" s="219">
        <v>172</v>
      </c>
      <c r="E374" s="226"/>
      <c r="F374" s="226"/>
    </row>
    <row r="375" spans="1:6" ht="12.75">
      <c r="A375" s="161" t="s">
        <v>158</v>
      </c>
      <c r="B375" s="161" t="s">
        <v>157</v>
      </c>
      <c r="C375" s="219">
        <v>195</v>
      </c>
      <c r="D375" s="219">
        <v>70</v>
      </c>
      <c r="E375" s="226"/>
      <c r="F375" s="226"/>
    </row>
    <row r="376" spans="1:6" ht="12.75">
      <c r="A376" s="161" t="s">
        <v>156</v>
      </c>
      <c r="B376" s="161" t="s">
        <v>155</v>
      </c>
      <c r="C376" s="219">
        <v>88</v>
      </c>
      <c r="D376" s="219">
        <v>92</v>
      </c>
      <c r="E376" s="226"/>
      <c r="F376" s="226"/>
    </row>
    <row r="377" spans="1:6" ht="12.75">
      <c r="A377" s="161" t="s">
        <v>144</v>
      </c>
      <c r="B377" s="161" t="s">
        <v>154</v>
      </c>
      <c r="C377" s="219">
        <v>299</v>
      </c>
      <c r="D377" s="219">
        <v>40</v>
      </c>
      <c r="E377" s="226"/>
      <c r="F377" s="226"/>
    </row>
    <row r="378" spans="1:6" ht="12.75">
      <c r="A378" s="161" t="s">
        <v>144</v>
      </c>
      <c r="B378" s="161" t="s">
        <v>153</v>
      </c>
      <c r="C378" s="219">
        <v>80</v>
      </c>
      <c r="D378" s="219">
        <v>79</v>
      </c>
      <c r="E378" s="226"/>
      <c r="F378" s="226"/>
    </row>
    <row r="379" spans="1:6" ht="12.75">
      <c r="A379" s="161" t="s">
        <v>144</v>
      </c>
      <c r="B379" s="161" t="s">
        <v>152</v>
      </c>
      <c r="C379" s="219">
        <v>80</v>
      </c>
      <c r="D379" s="219">
        <v>52</v>
      </c>
      <c r="E379" s="226"/>
      <c r="F379" s="226"/>
    </row>
    <row r="380" spans="1:6" ht="12.75">
      <c r="A380" s="161" t="s">
        <v>144</v>
      </c>
      <c r="B380" s="161" t="s">
        <v>151</v>
      </c>
      <c r="C380" s="219">
        <v>142</v>
      </c>
      <c r="D380" s="219">
        <v>84</v>
      </c>
      <c r="E380" s="226"/>
      <c r="F380" s="226"/>
    </row>
    <row r="381" spans="1:6" ht="12.75">
      <c r="A381" s="161" t="s">
        <v>144</v>
      </c>
      <c r="B381" s="161" t="s">
        <v>150</v>
      </c>
      <c r="C381" s="219">
        <v>25</v>
      </c>
      <c r="D381" s="219">
        <v>11</v>
      </c>
      <c r="E381" s="226"/>
      <c r="F381" s="226"/>
    </row>
    <row r="382" spans="1:6" ht="12.75">
      <c r="A382" s="161" t="s">
        <v>144</v>
      </c>
      <c r="B382" s="161" t="s">
        <v>149</v>
      </c>
      <c r="C382" s="219">
        <v>178</v>
      </c>
      <c r="D382" s="219">
        <v>69</v>
      </c>
      <c r="E382" s="226"/>
      <c r="F382" s="226"/>
    </row>
    <row r="383" spans="1:6" ht="12.75">
      <c r="A383" s="161" t="s">
        <v>144</v>
      </c>
      <c r="B383" s="161" t="s">
        <v>148</v>
      </c>
      <c r="C383" s="219">
        <v>40</v>
      </c>
      <c r="D383" s="219">
        <v>20</v>
      </c>
      <c r="E383" s="226"/>
      <c r="F383" s="226"/>
    </row>
    <row r="384" spans="1:6" ht="12.75">
      <c r="A384" s="161" t="s">
        <v>144</v>
      </c>
      <c r="B384" s="161" t="s">
        <v>147</v>
      </c>
      <c r="C384" s="219">
        <v>59</v>
      </c>
      <c r="D384" s="219">
        <v>60</v>
      </c>
      <c r="E384" s="226"/>
      <c r="F384" s="226"/>
    </row>
    <row r="385" spans="1:6" ht="12.75">
      <c r="A385" s="161" t="s">
        <v>144</v>
      </c>
      <c r="B385" s="161" t="s">
        <v>146</v>
      </c>
      <c r="C385" s="219">
        <v>62</v>
      </c>
      <c r="D385" s="219">
        <v>119</v>
      </c>
      <c r="E385" s="226"/>
      <c r="F385" s="226"/>
    </row>
    <row r="386" spans="1:6" ht="12.75">
      <c r="A386" s="161" t="s">
        <v>144</v>
      </c>
      <c r="B386" s="161" t="s">
        <v>145</v>
      </c>
      <c r="C386" s="219">
        <v>14</v>
      </c>
      <c r="D386" s="219">
        <v>35</v>
      </c>
      <c r="E386" s="226"/>
      <c r="F386" s="226"/>
    </row>
    <row r="387" spans="1:6" ht="12.75">
      <c r="A387" s="161" t="s">
        <v>144</v>
      </c>
      <c r="B387" s="161" t="s">
        <v>143</v>
      </c>
      <c r="C387" s="219">
        <v>0</v>
      </c>
      <c r="D387" s="219">
        <v>0</v>
      </c>
      <c r="E387" s="226"/>
      <c r="F387" s="226"/>
    </row>
    <row r="388" spans="1:6" ht="12.75">
      <c r="A388" s="161" t="s">
        <v>139</v>
      </c>
      <c r="B388" s="161" t="s">
        <v>142</v>
      </c>
      <c r="C388" s="219">
        <v>576</v>
      </c>
      <c r="D388" s="219">
        <v>542</v>
      </c>
      <c r="E388" s="226"/>
      <c r="F388" s="226"/>
    </row>
    <row r="389" spans="1:6" ht="12.75">
      <c r="A389" s="161" t="s">
        <v>139</v>
      </c>
      <c r="B389" s="161" t="s">
        <v>141</v>
      </c>
      <c r="C389" s="219">
        <v>602</v>
      </c>
      <c r="D389" s="219">
        <v>184</v>
      </c>
      <c r="E389" s="226"/>
      <c r="F389" s="226"/>
    </row>
    <row r="390" spans="1:6" ht="12.75">
      <c r="A390" s="161" t="s">
        <v>139</v>
      </c>
      <c r="B390" s="161" t="s">
        <v>140</v>
      </c>
      <c r="C390" s="219">
        <v>667</v>
      </c>
      <c r="D390" s="219">
        <v>402</v>
      </c>
      <c r="E390" s="226"/>
      <c r="F390" s="226"/>
    </row>
    <row r="391" spans="1:6" ht="12.75">
      <c r="A391" s="161" t="s">
        <v>139</v>
      </c>
      <c r="B391" s="161" t="s">
        <v>138</v>
      </c>
      <c r="C391" s="219">
        <v>414</v>
      </c>
      <c r="D391" s="219">
        <v>453</v>
      </c>
      <c r="E391" s="226"/>
      <c r="F391" s="226"/>
    </row>
    <row r="392" spans="1:6" ht="12.75">
      <c r="A392" s="161" t="s">
        <v>133</v>
      </c>
      <c r="B392" s="161" t="s">
        <v>137</v>
      </c>
      <c r="C392" s="219">
        <v>512</v>
      </c>
      <c r="D392" s="219">
        <v>425</v>
      </c>
      <c r="E392" s="226"/>
      <c r="F392" s="226"/>
    </row>
    <row r="393" spans="1:6" ht="12.75">
      <c r="A393" s="161" t="s">
        <v>133</v>
      </c>
      <c r="B393" s="161" t="s">
        <v>136</v>
      </c>
      <c r="C393" s="219">
        <v>187</v>
      </c>
      <c r="D393" s="219">
        <v>106</v>
      </c>
      <c r="E393" s="226"/>
      <c r="F393" s="226"/>
    </row>
    <row r="394" spans="1:6" ht="12.75">
      <c r="A394" s="161" t="s">
        <v>133</v>
      </c>
      <c r="B394" s="161" t="s">
        <v>135</v>
      </c>
      <c r="C394" s="219">
        <v>658</v>
      </c>
      <c r="D394" s="219">
        <v>139</v>
      </c>
      <c r="E394" s="226"/>
      <c r="F394" s="226"/>
    </row>
    <row r="395" spans="1:6" ht="12.75">
      <c r="A395" s="161" t="s">
        <v>133</v>
      </c>
      <c r="B395" s="161" t="s">
        <v>134</v>
      </c>
      <c r="C395" s="219">
        <v>753</v>
      </c>
      <c r="D395" s="219">
        <v>674</v>
      </c>
      <c r="E395" s="226"/>
      <c r="F395" s="226"/>
    </row>
    <row r="396" spans="1:6" ht="12.75">
      <c r="A396" s="159" t="s">
        <v>133</v>
      </c>
      <c r="B396" s="159" t="s">
        <v>132</v>
      </c>
      <c r="C396" s="221">
        <v>595</v>
      </c>
      <c r="D396" s="221">
        <v>688</v>
      </c>
      <c r="E396" s="226"/>
      <c r="F396" s="226"/>
    </row>
    <row r="397" spans="1:6" ht="12.75">
      <c r="A397" s="163" t="s">
        <v>131</v>
      </c>
      <c r="B397" s="163"/>
      <c r="C397" s="162">
        <f>SUM(C5:C396)</f>
        <v>130160</v>
      </c>
      <c r="D397" s="162">
        <f>SUM(D5:D396)</f>
        <v>85254</v>
      </c>
      <c r="E397" s="226"/>
      <c r="F397" s="226"/>
    </row>
    <row r="398" spans="1:6" ht="12.75">
      <c r="A398" s="161"/>
      <c r="B398" s="161"/>
      <c r="C398" s="164"/>
      <c r="D398" s="164"/>
      <c r="E398" s="226"/>
      <c r="F398" s="226"/>
    </row>
    <row r="399" spans="1:6" ht="12.75">
      <c r="A399" s="161" t="s">
        <v>121</v>
      </c>
      <c r="B399" s="161" t="s">
        <v>130</v>
      </c>
      <c r="C399" s="219">
        <v>110</v>
      </c>
      <c r="D399" s="219">
        <v>2</v>
      </c>
      <c r="E399" s="226"/>
      <c r="F399" s="226"/>
    </row>
    <row r="400" spans="1:6" ht="12.75">
      <c r="A400" s="161" t="s">
        <v>121</v>
      </c>
      <c r="B400" s="161" t="s">
        <v>129</v>
      </c>
      <c r="C400" s="219">
        <v>66</v>
      </c>
      <c r="D400" s="219">
        <v>23</v>
      </c>
      <c r="E400" s="226"/>
      <c r="F400" s="226"/>
    </row>
    <row r="401" spans="1:6" ht="12.75">
      <c r="A401" s="161" t="s">
        <v>121</v>
      </c>
      <c r="B401" s="161" t="s">
        <v>128</v>
      </c>
      <c r="C401" s="219">
        <v>48</v>
      </c>
      <c r="D401" s="219">
        <v>64</v>
      </c>
      <c r="E401" s="226"/>
      <c r="F401" s="226"/>
    </row>
    <row r="402" spans="1:6" ht="12.75">
      <c r="A402" s="161" t="s">
        <v>121</v>
      </c>
      <c r="B402" s="161" t="s">
        <v>127</v>
      </c>
      <c r="C402" s="219">
        <v>808</v>
      </c>
      <c r="D402" s="219">
        <v>414</v>
      </c>
      <c r="E402" s="226"/>
      <c r="F402" s="226"/>
    </row>
    <row r="403" spans="1:6" ht="12.75">
      <c r="A403" s="161" t="s">
        <v>121</v>
      </c>
      <c r="B403" s="161" t="s">
        <v>126</v>
      </c>
      <c r="C403" s="219">
        <v>0</v>
      </c>
      <c r="D403" s="219">
        <v>12</v>
      </c>
      <c r="E403" s="226"/>
      <c r="F403" s="226"/>
    </row>
    <row r="404" spans="1:6" ht="12.75">
      <c r="A404" s="161" t="s">
        <v>121</v>
      </c>
      <c r="B404" s="161" t="s">
        <v>125</v>
      </c>
      <c r="C404" s="219">
        <v>45</v>
      </c>
      <c r="D404" s="219">
        <v>34</v>
      </c>
      <c r="E404" s="226"/>
      <c r="F404" s="226"/>
    </row>
    <row r="405" spans="1:6" ht="12.75">
      <c r="A405" s="161" t="s">
        <v>121</v>
      </c>
      <c r="B405" s="161" t="s">
        <v>124</v>
      </c>
      <c r="C405" s="219">
        <v>0</v>
      </c>
      <c r="D405" s="219">
        <v>0</v>
      </c>
      <c r="E405" s="226"/>
      <c r="F405" s="226"/>
    </row>
    <row r="406" spans="1:6" ht="12.75">
      <c r="A406" s="161" t="s">
        <v>121</v>
      </c>
      <c r="B406" s="161" t="s">
        <v>123</v>
      </c>
      <c r="C406" s="219">
        <v>315</v>
      </c>
      <c r="D406" s="219">
        <v>76</v>
      </c>
      <c r="E406" s="226"/>
      <c r="F406" s="226"/>
    </row>
    <row r="407" spans="1:6" ht="12.75">
      <c r="A407" s="161" t="s">
        <v>121</v>
      </c>
      <c r="B407" s="161" t="s">
        <v>122</v>
      </c>
      <c r="C407" s="219">
        <v>0</v>
      </c>
      <c r="D407" s="219">
        <v>0</v>
      </c>
      <c r="E407" s="226"/>
      <c r="F407" s="226"/>
    </row>
    <row r="408" spans="1:6" ht="12.75">
      <c r="A408" s="161" t="s">
        <v>121</v>
      </c>
      <c r="B408" s="161" t="s">
        <v>120</v>
      </c>
      <c r="C408" s="219">
        <v>38</v>
      </c>
      <c r="D408" s="219">
        <v>38</v>
      </c>
      <c r="E408" s="226"/>
      <c r="F408" s="226"/>
    </row>
    <row r="409" spans="1:6" ht="12.75">
      <c r="A409" s="161" t="s">
        <v>118</v>
      </c>
      <c r="B409" s="161" t="s">
        <v>119</v>
      </c>
      <c r="C409" s="219">
        <v>21</v>
      </c>
      <c r="D409" s="219">
        <v>21</v>
      </c>
      <c r="E409" s="226"/>
      <c r="F409" s="226"/>
    </row>
    <row r="410" spans="1:6" ht="12.75">
      <c r="A410" s="161" t="s">
        <v>118</v>
      </c>
      <c r="B410" s="161" t="s">
        <v>117</v>
      </c>
      <c r="C410" s="219">
        <v>46</v>
      </c>
      <c r="D410" s="219">
        <v>18</v>
      </c>
      <c r="E410" s="226"/>
      <c r="F410" s="226"/>
    </row>
    <row r="411" spans="1:6" ht="12.75">
      <c r="A411" s="161" t="s">
        <v>112</v>
      </c>
      <c r="B411" s="161" t="s">
        <v>116</v>
      </c>
      <c r="C411" s="219">
        <v>72</v>
      </c>
      <c r="D411" s="219">
        <v>57</v>
      </c>
      <c r="E411" s="226"/>
      <c r="F411" s="226"/>
    </row>
    <row r="412" spans="1:6" ht="12.75">
      <c r="A412" s="161" t="s">
        <v>112</v>
      </c>
      <c r="B412" s="161" t="s">
        <v>115</v>
      </c>
      <c r="C412" s="219">
        <v>0</v>
      </c>
      <c r="D412" s="219">
        <v>0</v>
      </c>
      <c r="E412" s="226"/>
      <c r="F412" s="226"/>
    </row>
    <row r="413" spans="1:6" ht="12.75">
      <c r="A413" s="161" t="s">
        <v>112</v>
      </c>
      <c r="B413" s="161" t="s">
        <v>114</v>
      </c>
      <c r="C413" s="219">
        <v>28</v>
      </c>
      <c r="D413" s="219">
        <v>20</v>
      </c>
      <c r="E413" s="226"/>
      <c r="F413" s="226"/>
    </row>
    <row r="414" spans="1:6" ht="12.75">
      <c r="A414" s="161" t="s">
        <v>112</v>
      </c>
      <c r="B414" s="161" t="s">
        <v>113</v>
      </c>
      <c r="C414" s="219">
        <v>194</v>
      </c>
      <c r="D414" s="219">
        <v>42</v>
      </c>
      <c r="E414" s="226"/>
      <c r="F414" s="226"/>
    </row>
    <row r="415" spans="1:6" ht="12.75">
      <c r="A415" s="161" t="s">
        <v>112</v>
      </c>
      <c r="B415" s="161" t="s">
        <v>111</v>
      </c>
      <c r="C415" s="219">
        <v>4</v>
      </c>
      <c r="D415" s="219">
        <v>71</v>
      </c>
      <c r="E415" s="226"/>
      <c r="F415" s="226"/>
    </row>
    <row r="416" spans="1:6" ht="12.75">
      <c r="A416" s="161" t="s">
        <v>110</v>
      </c>
      <c r="B416" s="161" t="s">
        <v>109</v>
      </c>
      <c r="C416" s="219">
        <v>28</v>
      </c>
      <c r="D416" s="219">
        <v>24</v>
      </c>
      <c r="E416" s="226"/>
      <c r="F416" s="226"/>
    </row>
    <row r="417" spans="1:6" ht="12.75">
      <c r="A417" s="161" t="s">
        <v>105</v>
      </c>
      <c r="B417" s="161" t="s">
        <v>108</v>
      </c>
      <c r="C417" s="219">
        <v>12</v>
      </c>
      <c r="D417" s="219">
        <v>0</v>
      </c>
      <c r="E417" s="226"/>
      <c r="F417" s="226"/>
    </row>
    <row r="418" spans="1:6" ht="12.75">
      <c r="A418" s="161" t="s">
        <v>105</v>
      </c>
      <c r="B418" s="161" t="s">
        <v>107</v>
      </c>
      <c r="C418" s="219">
        <v>365</v>
      </c>
      <c r="D418" s="219">
        <v>131</v>
      </c>
      <c r="E418" s="226"/>
      <c r="F418" s="226"/>
    </row>
    <row r="419" spans="1:6" ht="12.75">
      <c r="A419" s="161" t="s">
        <v>105</v>
      </c>
      <c r="B419" s="161" t="s">
        <v>106</v>
      </c>
      <c r="C419" s="219">
        <v>0</v>
      </c>
      <c r="D419" s="219">
        <v>0</v>
      </c>
      <c r="E419" s="226"/>
      <c r="F419" s="226"/>
    </row>
    <row r="420" spans="1:6" ht="12.75">
      <c r="A420" s="161" t="s">
        <v>105</v>
      </c>
      <c r="B420" s="161" t="s">
        <v>104</v>
      </c>
      <c r="C420" s="219">
        <v>6</v>
      </c>
      <c r="D420" s="219">
        <v>0</v>
      </c>
      <c r="E420" s="226"/>
      <c r="F420" s="226"/>
    </row>
    <row r="421" spans="1:6" ht="12.75">
      <c r="A421" s="161" t="s">
        <v>100</v>
      </c>
      <c r="B421" s="161" t="s">
        <v>103</v>
      </c>
      <c r="C421" s="219">
        <v>286</v>
      </c>
      <c r="D421" s="219">
        <v>15</v>
      </c>
      <c r="E421" s="226"/>
      <c r="F421" s="226"/>
    </row>
    <row r="422" spans="1:6" ht="12.75">
      <c r="A422" s="161" t="s">
        <v>100</v>
      </c>
      <c r="B422" s="161" t="s">
        <v>102</v>
      </c>
      <c r="C422" s="219">
        <v>20</v>
      </c>
      <c r="D422" s="219">
        <v>0</v>
      </c>
      <c r="E422" s="226"/>
      <c r="F422" s="226"/>
    </row>
    <row r="423" spans="1:6" ht="12.75">
      <c r="A423" s="161" t="s">
        <v>100</v>
      </c>
      <c r="B423" s="161" t="s">
        <v>101</v>
      </c>
      <c r="C423" s="219">
        <v>9</v>
      </c>
      <c r="D423" s="219">
        <v>5</v>
      </c>
      <c r="E423" s="226"/>
      <c r="F423" s="226"/>
    </row>
    <row r="424" spans="1:6" ht="12.75">
      <c r="A424" s="159" t="s">
        <v>100</v>
      </c>
      <c r="B424" s="159" t="s">
        <v>99</v>
      </c>
      <c r="C424" s="221">
        <v>23</v>
      </c>
      <c r="D424" s="221">
        <v>11</v>
      </c>
      <c r="E424" s="226"/>
      <c r="F424" s="226"/>
    </row>
    <row r="425" spans="1:6" ht="12.75">
      <c r="A425" s="163" t="s">
        <v>98</v>
      </c>
      <c r="B425" s="163"/>
      <c r="C425" s="162">
        <f>SUM(C399:C424)</f>
        <v>2544</v>
      </c>
      <c r="D425" s="162">
        <f>SUM(D399:D424)</f>
        <v>1078</v>
      </c>
      <c r="E425" s="226"/>
      <c r="F425" s="226"/>
    </row>
    <row r="426" spans="1:6" ht="12.75">
      <c r="A426" s="161"/>
      <c r="B426" s="161"/>
      <c r="C426" s="164"/>
      <c r="D426" s="164"/>
      <c r="E426" s="226"/>
      <c r="F426" s="226"/>
    </row>
    <row r="427" spans="1:6" ht="12.75">
      <c r="A427" s="161" t="s">
        <v>97</v>
      </c>
      <c r="B427" s="161" t="s">
        <v>96</v>
      </c>
      <c r="C427" s="222">
        <v>87</v>
      </c>
      <c r="D427" s="223">
        <v>59</v>
      </c>
      <c r="E427" s="226"/>
      <c r="F427" s="226"/>
    </row>
    <row r="428" spans="1:6" ht="12.75">
      <c r="A428" s="161" t="s">
        <v>95</v>
      </c>
      <c r="B428" s="161" t="s">
        <v>94</v>
      </c>
      <c r="C428" s="222">
        <v>30</v>
      </c>
      <c r="D428" s="223">
        <v>14</v>
      </c>
      <c r="E428" s="226"/>
      <c r="F428" s="226"/>
    </row>
    <row r="429" spans="1:6" ht="12.75">
      <c r="A429" s="161" t="s">
        <v>93</v>
      </c>
      <c r="B429" s="161" t="s">
        <v>584</v>
      </c>
      <c r="C429" s="222">
        <v>10</v>
      </c>
      <c r="D429" s="223">
        <v>9</v>
      </c>
      <c r="E429" s="226"/>
      <c r="F429" s="226"/>
    </row>
    <row r="430" spans="1:6" ht="12.75">
      <c r="A430" s="161" t="s">
        <v>92</v>
      </c>
      <c r="B430" s="161" t="s">
        <v>91</v>
      </c>
      <c r="C430" s="222">
        <v>197</v>
      </c>
      <c r="D430" s="223">
        <v>171</v>
      </c>
      <c r="E430" s="226"/>
      <c r="F430" s="226"/>
    </row>
    <row r="431" spans="1:6" ht="12.75">
      <c r="A431" s="161" t="s">
        <v>90</v>
      </c>
      <c r="B431" s="161" t="s">
        <v>89</v>
      </c>
      <c r="C431" s="222">
        <v>145</v>
      </c>
      <c r="D431" s="223">
        <v>88</v>
      </c>
      <c r="E431" s="226"/>
      <c r="F431" s="226"/>
    </row>
    <row r="432" spans="1:6" ht="12.75">
      <c r="A432" s="161" t="s">
        <v>88</v>
      </c>
      <c r="B432" s="161" t="s">
        <v>87</v>
      </c>
      <c r="C432" s="222">
        <v>527</v>
      </c>
      <c r="D432" s="223">
        <v>185</v>
      </c>
      <c r="E432" s="226"/>
      <c r="F432" s="226"/>
    </row>
    <row r="433" spans="1:6" ht="12.75">
      <c r="A433" s="161" t="s">
        <v>86</v>
      </c>
      <c r="B433" s="161" t="s">
        <v>85</v>
      </c>
      <c r="C433" s="222">
        <v>73</v>
      </c>
      <c r="D433" s="223">
        <v>28</v>
      </c>
      <c r="E433" s="226"/>
      <c r="F433" s="226"/>
    </row>
    <row r="434" spans="1:6" ht="12.75">
      <c r="A434" s="165" t="s">
        <v>84</v>
      </c>
      <c r="B434" s="161" t="s">
        <v>83</v>
      </c>
      <c r="C434" s="222">
        <v>68</v>
      </c>
      <c r="D434" s="223">
        <v>68</v>
      </c>
      <c r="E434" s="226"/>
      <c r="F434" s="226"/>
    </row>
    <row r="435" spans="1:6" ht="12.75">
      <c r="A435" s="161" t="s">
        <v>82</v>
      </c>
      <c r="B435" s="161" t="s">
        <v>81</v>
      </c>
      <c r="C435" s="222">
        <v>142</v>
      </c>
      <c r="D435" s="223">
        <v>58</v>
      </c>
      <c r="E435" s="226"/>
      <c r="F435" s="226"/>
    </row>
    <row r="436" spans="1:6" ht="12.75">
      <c r="A436" s="161" t="s">
        <v>80</v>
      </c>
      <c r="B436" s="161" t="s">
        <v>79</v>
      </c>
      <c r="C436" s="222">
        <v>19</v>
      </c>
      <c r="D436" s="223">
        <v>40</v>
      </c>
      <c r="E436" s="226"/>
      <c r="F436" s="226"/>
    </row>
    <row r="437" spans="1:6" ht="12.75">
      <c r="A437" s="161" t="s">
        <v>78</v>
      </c>
      <c r="B437" s="161" t="s">
        <v>77</v>
      </c>
      <c r="C437" s="222">
        <v>424</v>
      </c>
      <c r="D437" s="223">
        <v>50</v>
      </c>
      <c r="E437" s="226"/>
      <c r="F437" s="226"/>
    </row>
    <row r="438" spans="1:6" ht="12.75">
      <c r="A438" s="161" t="s">
        <v>76</v>
      </c>
      <c r="B438" s="161" t="s">
        <v>75</v>
      </c>
      <c r="C438" s="222">
        <v>40</v>
      </c>
      <c r="D438" s="223">
        <v>43</v>
      </c>
      <c r="E438" s="226"/>
      <c r="F438" s="226"/>
    </row>
    <row r="439" spans="1:6" ht="12.75">
      <c r="A439" s="161" t="s">
        <v>74</v>
      </c>
      <c r="B439" s="161" t="s">
        <v>73</v>
      </c>
      <c r="C439" s="222">
        <v>129</v>
      </c>
      <c r="D439" s="223">
        <v>74</v>
      </c>
      <c r="E439" s="226"/>
      <c r="F439" s="226"/>
    </row>
    <row r="440" spans="1:6" ht="12.75">
      <c r="A440" s="161" t="s">
        <v>72</v>
      </c>
      <c r="B440" s="161" t="s">
        <v>71</v>
      </c>
      <c r="C440" s="222">
        <v>244</v>
      </c>
      <c r="D440" s="223">
        <v>107</v>
      </c>
      <c r="E440" s="226"/>
      <c r="F440" s="226"/>
    </row>
    <row r="441" spans="1:6" ht="12.75">
      <c r="A441" s="161" t="s">
        <v>70</v>
      </c>
      <c r="B441" s="161" t="s">
        <v>69</v>
      </c>
      <c r="C441" s="222">
        <v>324</v>
      </c>
      <c r="D441" s="223">
        <v>124</v>
      </c>
      <c r="E441" s="226"/>
      <c r="F441" s="226"/>
    </row>
    <row r="442" spans="1:6" ht="12.75">
      <c r="A442" s="161" t="s">
        <v>68</v>
      </c>
      <c r="B442" s="161" t="s">
        <v>67</v>
      </c>
      <c r="C442" s="222">
        <v>415</v>
      </c>
      <c r="D442" s="223">
        <v>121</v>
      </c>
      <c r="E442" s="226"/>
      <c r="F442" s="226"/>
    </row>
    <row r="443" spans="1:6" ht="12.75">
      <c r="A443" s="161" t="s">
        <v>66</v>
      </c>
      <c r="B443" s="161" t="s">
        <v>585</v>
      </c>
      <c r="C443" s="222">
        <v>8</v>
      </c>
      <c r="D443" s="223">
        <v>0</v>
      </c>
      <c r="E443" s="226"/>
      <c r="F443" s="226"/>
    </row>
    <row r="444" spans="1:6" ht="12.75">
      <c r="A444" s="161" t="s">
        <v>66</v>
      </c>
      <c r="B444" s="161" t="s">
        <v>65</v>
      </c>
      <c r="C444" s="222">
        <v>259</v>
      </c>
      <c r="D444" s="223">
        <v>68</v>
      </c>
      <c r="E444" s="226"/>
      <c r="F444" s="226"/>
    </row>
    <row r="445" spans="1:6" ht="12.75">
      <c r="A445" s="161" t="s">
        <v>64</v>
      </c>
      <c r="B445" s="161" t="s">
        <v>63</v>
      </c>
      <c r="C445" s="222">
        <v>177</v>
      </c>
      <c r="D445" s="223">
        <v>26</v>
      </c>
      <c r="E445" s="226"/>
      <c r="F445" s="226"/>
    </row>
    <row r="446" spans="1:6" ht="12.75">
      <c r="A446" s="161" t="s">
        <v>62</v>
      </c>
      <c r="B446" s="161" t="s">
        <v>61</v>
      </c>
      <c r="C446" s="222">
        <v>192</v>
      </c>
      <c r="D446" s="223">
        <v>38</v>
      </c>
      <c r="E446" s="226"/>
      <c r="F446" s="226"/>
    </row>
    <row r="447" spans="1:6" ht="12.75">
      <c r="A447" s="161" t="s">
        <v>60</v>
      </c>
      <c r="B447" s="161" t="s">
        <v>586</v>
      </c>
      <c r="C447" s="222">
        <v>55</v>
      </c>
      <c r="D447" s="223">
        <v>0</v>
      </c>
      <c r="E447" s="226"/>
      <c r="F447" s="226"/>
    </row>
    <row r="448" spans="1:6" ht="12.75">
      <c r="A448" s="161" t="s">
        <v>59</v>
      </c>
      <c r="B448" s="161" t="s">
        <v>58</v>
      </c>
      <c r="C448" s="222">
        <v>590</v>
      </c>
      <c r="D448" s="223">
        <v>273</v>
      </c>
      <c r="E448" s="226"/>
      <c r="F448" s="226"/>
    </row>
    <row r="449" spans="1:6" ht="12.75">
      <c r="A449" s="161" t="s">
        <v>57</v>
      </c>
      <c r="B449" s="161" t="s">
        <v>56</v>
      </c>
      <c r="C449" s="222">
        <v>59</v>
      </c>
      <c r="D449" s="223">
        <v>68</v>
      </c>
      <c r="E449" s="226"/>
      <c r="F449" s="226"/>
    </row>
    <row r="450" spans="1:6" ht="12.75">
      <c r="A450" s="161" t="s">
        <v>55</v>
      </c>
      <c r="B450" s="161" t="s">
        <v>54</v>
      </c>
      <c r="C450" s="222">
        <v>195</v>
      </c>
      <c r="D450" s="223">
        <v>32</v>
      </c>
      <c r="E450" s="226"/>
      <c r="F450" s="226"/>
    </row>
    <row r="451" spans="1:6" ht="12.75">
      <c r="A451" s="159" t="s">
        <v>53</v>
      </c>
      <c r="B451" s="159" t="s">
        <v>52</v>
      </c>
      <c r="C451" s="224">
        <v>101</v>
      </c>
      <c r="D451" s="223">
        <v>52</v>
      </c>
      <c r="E451" s="226"/>
      <c r="F451" s="226"/>
    </row>
    <row r="452" spans="1:6" ht="12.75">
      <c r="A452" s="163" t="s">
        <v>51</v>
      </c>
      <c r="B452" s="163"/>
      <c r="C452" s="162">
        <f>SUM(C427:C451)</f>
        <v>4510</v>
      </c>
      <c r="D452" s="176">
        <f>SUM(D427:D451)</f>
        <v>1796</v>
      </c>
      <c r="E452" s="226"/>
      <c r="F452" s="226"/>
    </row>
    <row r="453" spans="1:6" ht="12.75">
      <c r="A453" s="161"/>
      <c r="B453" s="161"/>
      <c r="C453" s="160"/>
      <c r="D453" s="160"/>
      <c r="E453" s="226"/>
      <c r="F453" s="226"/>
    </row>
    <row r="454" spans="1:6" ht="12.75">
      <c r="A454" s="159" t="s">
        <v>50</v>
      </c>
      <c r="B454" s="159" t="s">
        <v>50</v>
      </c>
      <c r="C454" s="221">
        <v>827</v>
      </c>
      <c r="D454" s="221">
        <v>237</v>
      </c>
      <c r="E454" s="226"/>
      <c r="F454" s="226"/>
    </row>
    <row r="455" spans="1:6" ht="12.75">
      <c r="A455" s="153"/>
      <c r="B455" s="153"/>
      <c r="C455" s="155"/>
      <c r="D455" s="154"/>
      <c r="F455" s="226"/>
    </row>
    <row r="456" spans="1:6" ht="12.75" customHeight="1">
      <c r="A456" s="158" t="s">
        <v>49</v>
      </c>
      <c r="B456" s="153"/>
      <c r="C456" s="155"/>
      <c r="D456" s="154"/>
      <c r="F456" s="226"/>
    </row>
    <row r="457" spans="1:6" ht="12.75">
      <c r="A457" s="158" t="s">
        <v>48</v>
      </c>
      <c r="B457" s="153"/>
      <c r="C457" s="155"/>
      <c r="D457" s="154"/>
      <c r="F457" s="226"/>
    </row>
    <row r="458" spans="1:6" ht="24" customHeight="1">
      <c r="A458" s="276"/>
      <c r="B458" s="276"/>
      <c r="C458" s="276"/>
      <c r="D458" s="276"/>
      <c r="F458" s="226"/>
    </row>
    <row r="459" spans="1:6" ht="12.75" customHeight="1">
      <c r="A459" s="177"/>
      <c r="B459" s="177"/>
      <c r="C459" s="177"/>
      <c r="D459" s="177"/>
      <c r="F459" s="226"/>
    </row>
    <row r="460" spans="1:4" ht="12.75">
      <c r="A460" s="157" t="s">
        <v>582</v>
      </c>
      <c r="B460" s="178"/>
      <c r="C460" s="179"/>
      <c r="D460" s="179" t="s">
        <v>31</v>
      </c>
    </row>
    <row r="461" spans="1:4" ht="12.75">
      <c r="A461" s="157" t="s">
        <v>583</v>
      </c>
      <c r="B461" s="156"/>
      <c r="C461" s="179"/>
      <c r="D461" s="180" t="s">
        <v>47</v>
      </c>
    </row>
    <row r="462" spans="1:4" ht="12.75">
      <c r="A462" s="177"/>
      <c r="B462" s="177"/>
      <c r="C462" s="179"/>
      <c r="D462" s="179" t="s">
        <v>46</v>
      </c>
    </row>
    <row r="463" spans="1:4" ht="12.75">
      <c r="A463" s="177"/>
      <c r="B463" s="177"/>
      <c r="C463" s="255" t="s">
        <v>4</v>
      </c>
      <c r="D463" s="256" t="s">
        <v>614</v>
      </c>
    </row>
    <row r="464" spans="1:4" ht="12.75">
      <c r="A464" s="177"/>
      <c r="B464" s="177"/>
      <c r="C464" s="255" t="s">
        <v>5</v>
      </c>
      <c r="D464" s="259" t="s">
        <v>616</v>
      </c>
    </row>
    <row r="465" spans="1:4" ht="12.75">
      <c r="A465" s="153"/>
      <c r="B465" s="153"/>
      <c r="C465" s="155"/>
      <c r="D465" s="154"/>
    </row>
    <row r="466" ht="12.75" customHeight="1" hidden="1"/>
    <row r="467" spans="3:4" ht="12.75" customHeight="1" hidden="1">
      <c r="C467" s="150"/>
      <c r="D467" s="150"/>
    </row>
    <row r="468" spans="3:4" ht="12.75" customHeight="1" hidden="1">
      <c r="C468" s="150"/>
      <c r="D468" s="150"/>
    </row>
    <row r="469" spans="3:4" ht="12.75" customHeight="1" hidden="1">
      <c r="C469" s="150"/>
      <c r="D469" s="150"/>
    </row>
    <row r="470" spans="3:4" ht="12.75" customHeight="1" hidden="1">
      <c r="C470" s="150"/>
      <c r="D470" s="150"/>
    </row>
    <row r="471" spans="3:4" ht="12.75" customHeight="1" hidden="1">
      <c r="C471" s="150"/>
      <c r="D471" s="150"/>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74"/>
  <sheetViews>
    <sheetView workbookViewId="0" topLeftCell="A1">
      <selection activeCell="A1" sqref="A1"/>
    </sheetView>
  </sheetViews>
  <sheetFormatPr defaultColWidth="9.140625" defaultRowHeight="12.75"/>
  <cols>
    <col min="1" max="1" width="9.7109375" style="147" customWidth="1"/>
    <col min="2" max="2" width="5.421875" style="147" customWidth="1"/>
    <col min="3" max="6" width="17.8515625" style="260" customWidth="1"/>
    <col min="7" max="7" width="17.8515625" style="3" customWidth="1"/>
    <col min="8" max="16384" width="9.140625" style="3" customWidth="1"/>
  </cols>
  <sheetData>
    <row r="1" spans="1:8" s="232" customFormat="1" ht="15.75">
      <c r="A1" s="148" t="s">
        <v>593</v>
      </c>
      <c r="B1" s="228"/>
      <c r="C1" s="229"/>
      <c r="D1" s="229"/>
      <c r="E1" s="229"/>
      <c r="F1" s="230"/>
      <c r="G1" s="231"/>
      <c r="H1" s="231"/>
    </row>
    <row r="2" spans="1:8" ht="12.75">
      <c r="A2" s="233"/>
      <c r="B2" s="233"/>
      <c r="C2" s="234"/>
      <c r="D2" s="234"/>
      <c r="E2" s="234"/>
      <c r="F2" s="234"/>
      <c r="G2" s="6"/>
      <c r="H2" s="6"/>
    </row>
    <row r="3" spans="1:7" ht="12.75">
      <c r="A3" s="235" t="s">
        <v>581</v>
      </c>
      <c r="B3" s="235"/>
      <c r="C3" s="236" t="s">
        <v>594</v>
      </c>
      <c r="D3" s="236" t="s">
        <v>595</v>
      </c>
      <c r="E3" s="236" t="s">
        <v>596</v>
      </c>
      <c r="F3" s="236" t="s">
        <v>597</v>
      </c>
      <c r="G3" s="236" t="s">
        <v>598</v>
      </c>
    </row>
    <row r="5" spans="1:6" s="238" customFormat="1" ht="12.75">
      <c r="A5" s="149" t="s">
        <v>580</v>
      </c>
      <c r="B5" s="149"/>
      <c r="C5" s="237"/>
      <c r="D5" s="237"/>
      <c r="E5" s="237"/>
      <c r="F5" s="237"/>
    </row>
    <row r="6" spans="1:6" s="238" customFormat="1" ht="12.75">
      <c r="A6" s="149"/>
      <c r="B6" s="149"/>
      <c r="C6" s="237"/>
      <c r="D6" s="237"/>
      <c r="E6" s="237"/>
      <c r="F6" s="237"/>
    </row>
    <row r="7" spans="1:7" s="238" customFormat="1" ht="12.75">
      <c r="A7" s="149" t="s">
        <v>599</v>
      </c>
      <c r="B7" s="239"/>
      <c r="C7" s="240">
        <v>79.83</v>
      </c>
      <c r="D7" s="240">
        <v>78.59</v>
      </c>
      <c r="E7" s="240">
        <v>78.43</v>
      </c>
      <c r="F7" s="240">
        <v>78.47</v>
      </c>
      <c r="G7" s="241">
        <v>79.03</v>
      </c>
    </row>
    <row r="8" spans="1:7" s="238" customFormat="1" ht="12.75">
      <c r="A8" s="149" t="s">
        <v>600</v>
      </c>
      <c r="B8" s="239"/>
      <c r="C8" s="240">
        <v>80.12</v>
      </c>
      <c r="D8" s="240">
        <v>76.79</v>
      </c>
      <c r="E8" s="240">
        <v>77.66</v>
      </c>
      <c r="F8" s="240">
        <v>79.37</v>
      </c>
      <c r="G8" s="241">
        <v>78.63</v>
      </c>
    </row>
    <row r="9" spans="1:7" s="238" customFormat="1" ht="12.75">
      <c r="A9" s="149" t="s">
        <v>601</v>
      </c>
      <c r="B9" s="239"/>
      <c r="C9" s="240">
        <v>80.37</v>
      </c>
      <c r="D9" s="240">
        <v>77.93</v>
      </c>
      <c r="E9" s="240">
        <v>78.45</v>
      </c>
      <c r="F9" s="240">
        <v>80.56</v>
      </c>
      <c r="G9" s="241">
        <v>79.27</v>
      </c>
    </row>
    <row r="10" spans="1:7" s="238" customFormat="1" ht="12.75">
      <c r="A10" s="149" t="s">
        <v>602</v>
      </c>
      <c r="B10" s="239" t="s">
        <v>603</v>
      </c>
      <c r="C10" s="240">
        <v>80.29</v>
      </c>
      <c r="D10" s="240">
        <v>76.84</v>
      </c>
      <c r="E10" s="240">
        <v>79.83</v>
      </c>
      <c r="F10" s="240">
        <v>78.39</v>
      </c>
      <c r="G10" s="241">
        <v>79.93</v>
      </c>
    </row>
    <row r="11" spans="1:7" s="238" customFormat="1" ht="12.75">
      <c r="A11" s="149" t="s">
        <v>604</v>
      </c>
      <c r="B11" s="239"/>
      <c r="C11" s="240">
        <v>80.51</v>
      </c>
      <c r="D11" s="240">
        <v>77.3</v>
      </c>
      <c r="E11" s="240">
        <v>79.95</v>
      </c>
      <c r="F11" s="240">
        <v>78.7</v>
      </c>
      <c r="G11" s="241">
        <v>80.12</v>
      </c>
    </row>
    <row r="12" spans="1:7" s="238" customFormat="1" ht="12.75">
      <c r="A12" s="149" t="s">
        <v>605</v>
      </c>
      <c r="B12" s="239" t="s">
        <v>603</v>
      </c>
      <c r="C12" s="240">
        <v>80.78</v>
      </c>
      <c r="D12" s="240">
        <v>78.36</v>
      </c>
      <c r="E12" s="240">
        <v>79.77</v>
      </c>
      <c r="F12" s="240">
        <v>81.32</v>
      </c>
      <c r="G12" s="241">
        <v>80.22</v>
      </c>
    </row>
    <row r="13" spans="1:7" s="238" customFormat="1" ht="12.75">
      <c r="A13" s="242" t="s">
        <v>601</v>
      </c>
      <c r="B13" s="239"/>
      <c r="C13" s="240">
        <v>81.27</v>
      </c>
      <c r="D13" s="240">
        <v>79.08</v>
      </c>
      <c r="E13" s="240">
        <v>80.31</v>
      </c>
      <c r="F13" s="240">
        <v>78.11</v>
      </c>
      <c r="G13" s="241">
        <v>80.77</v>
      </c>
    </row>
    <row r="14" spans="1:7" s="238" customFormat="1" ht="12.75">
      <c r="A14" s="149" t="s">
        <v>602</v>
      </c>
      <c r="B14" s="239"/>
      <c r="C14" s="240">
        <v>81.53</v>
      </c>
      <c r="D14" s="240">
        <v>77.6</v>
      </c>
      <c r="E14" s="240">
        <v>79.08</v>
      </c>
      <c r="F14" s="240">
        <v>79.04</v>
      </c>
      <c r="G14" s="241">
        <v>80.32</v>
      </c>
    </row>
    <row r="15" spans="1:7" s="238" customFormat="1" ht="12.75">
      <c r="A15" s="149" t="s">
        <v>604</v>
      </c>
      <c r="B15" s="239"/>
      <c r="C15" s="240">
        <v>81.95</v>
      </c>
      <c r="D15" s="240">
        <v>79.04</v>
      </c>
      <c r="E15" s="240">
        <v>81.56</v>
      </c>
      <c r="F15" s="240">
        <v>79.16</v>
      </c>
      <c r="G15" s="241">
        <v>81.68</v>
      </c>
    </row>
    <row r="16" spans="1:7" s="238" customFormat="1" ht="12.75">
      <c r="A16" s="149" t="s">
        <v>606</v>
      </c>
      <c r="B16" s="232" t="s">
        <v>603</v>
      </c>
      <c r="C16" s="243">
        <v>82.39</v>
      </c>
      <c r="D16" s="243">
        <v>80.99</v>
      </c>
      <c r="E16" s="243">
        <v>82.3</v>
      </c>
      <c r="F16" s="243">
        <v>85.5</v>
      </c>
      <c r="G16" s="244">
        <v>82.34</v>
      </c>
    </row>
    <row r="17" spans="1:7" s="238" customFormat="1" ht="12.75">
      <c r="A17" s="242" t="s">
        <v>601</v>
      </c>
      <c r="B17" s="239"/>
      <c r="C17" s="243">
        <v>80.77</v>
      </c>
      <c r="D17" s="243">
        <v>78.9</v>
      </c>
      <c r="E17" s="243">
        <v>79.57</v>
      </c>
      <c r="F17" s="243">
        <v>77.52</v>
      </c>
      <c r="G17" s="244">
        <v>80.19</v>
      </c>
    </row>
    <row r="18" spans="1:7" s="238" customFormat="1" ht="12.75">
      <c r="A18" s="242" t="s">
        <v>602</v>
      </c>
      <c r="B18" s="239"/>
      <c r="C18" s="243">
        <v>80.03</v>
      </c>
      <c r="D18" s="243">
        <v>80.53</v>
      </c>
      <c r="E18" s="243">
        <v>79.13</v>
      </c>
      <c r="F18" s="243">
        <v>77.34</v>
      </c>
      <c r="G18" s="244">
        <v>79.63</v>
      </c>
    </row>
    <row r="19" spans="1:7" s="238" customFormat="1" ht="12.75">
      <c r="A19" s="242" t="s">
        <v>604</v>
      </c>
      <c r="B19" s="239"/>
      <c r="C19" s="243">
        <v>80.08</v>
      </c>
      <c r="D19" s="243">
        <v>79.16</v>
      </c>
      <c r="E19" s="243">
        <v>77.9</v>
      </c>
      <c r="F19" s="243">
        <v>77.03</v>
      </c>
      <c r="G19" s="244">
        <v>79.16</v>
      </c>
    </row>
    <row r="20" spans="1:7" s="238" customFormat="1" ht="12.75">
      <c r="A20" s="149" t="s">
        <v>607</v>
      </c>
      <c r="C20" s="243">
        <v>79.92</v>
      </c>
      <c r="D20" s="243">
        <v>76.42</v>
      </c>
      <c r="E20" s="243">
        <v>78.68</v>
      </c>
      <c r="F20" s="243">
        <v>78.98</v>
      </c>
      <c r="G20" s="244">
        <v>79.35</v>
      </c>
    </row>
    <row r="21" spans="1:7" s="238" customFormat="1" ht="12.75">
      <c r="A21" s="242" t="s">
        <v>601</v>
      </c>
      <c r="B21" s="232" t="s">
        <v>603</v>
      </c>
      <c r="C21" s="243">
        <v>80.63</v>
      </c>
      <c r="D21" s="243">
        <v>77.08</v>
      </c>
      <c r="E21" s="243">
        <v>79.22</v>
      </c>
      <c r="F21" s="243">
        <v>76.92</v>
      </c>
      <c r="G21" s="244">
        <v>80.07</v>
      </c>
    </row>
    <row r="22" spans="1:8" s="238" customFormat="1" ht="12.75">
      <c r="A22" s="242" t="s">
        <v>602</v>
      </c>
      <c r="B22" s="239" t="s">
        <v>608</v>
      </c>
      <c r="C22" s="243">
        <v>80.15</v>
      </c>
      <c r="D22" s="243">
        <v>76.32</v>
      </c>
      <c r="E22" s="243">
        <v>74.63</v>
      </c>
      <c r="F22" s="243">
        <v>75.7</v>
      </c>
      <c r="G22" s="244">
        <v>78.02</v>
      </c>
      <c r="H22" s="262"/>
    </row>
    <row r="23" spans="1:6" s="238" customFormat="1" ht="12.75">
      <c r="A23" s="149"/>
      <c r="B23" s="239"/>
      <c r="C23" s="245"/>
      <c r="D23" s="245"/>
      <c r="E23" s="245"/>
      <c r="F23" s="245"/>
    </row>
    <row r="24" spans="1:6" s="238" customFormat="1" ht="12.75">
      <c r="A24" s="149" t="s">
        <v>579</v>
      </c>
      <c r="B24" s="239"/>
      <c r="C24" s="245"/>
      <c r="D24" s="245"/>
      <c r="E24" s="245"/>
      <c r="F24" s="245"/>
    </row>
    <row r="25" spans="1:6" s="238" customFormat="1" ht="12.75">
      <c r="A25" s="149"/>
      <c r="B25" s="239"/>
      <c r="C25" s="245"/>
      <c r="D25" s="245"/>
      <c r="E25" s="245"/>
      <c r="F25" s="245"/>
    </row>
    <row r="26" spans="1:7" s="238" customFormat="1" ht="12.75">
      <c r="A26" s="149" t="s">
        <v>599</v>
      </c>
      <c r="B26" s="239"/>
      <c r="C26" s="240">
        <v>79.65</v>
      </c>
      <c r="D26" s="240">
        <v>76.32</v>
      </c>
      <c r="E26" s="240">
        <v>76.23</v>
      </c>
      <c r="F26" s="240">
        <v>64.66</v>
      </c>
      <c r="G26" s="241">
        <v>77.81</v>
      </c>
    </row>
    <row r="27" spans="1:7" s="238" customFormat="1" ht="12.75">
      <c r="A27" s="149" t="s">
        <v>600</v>
      </c>
      <c r="B27" s="239"/>
      <c r="C27" s="240">
        <v>79.03</v>
      </c>
      <c r="D27" s="240">
        <v>78.48</v>
      </c>
      <c r="E27" s="240">
        <v>73.65</v>
      </c>
      <c r="F27" s="240">
        <v>70.8</v>
      </c>
      <c r="G27" s="241">
        <v>76.4</v>
      </c>
    </row>
    <row r="28" spans="1:7" s="238" customFormat="1" ht="12.75">
      <c r="A28" s="149" t="s">
        <v>601</v>
      </c>
      <c r="B28" s="239"/>
      <c r="C28" s="240">
        <v>78.94</v>
      </c>
      <c r="D28" s="240">
        <v>77.38</v>
      </c>
      <c r="E28" s="240">
        <v>72.56</v>
      </c>
      <c r="F28" s="240">
        <v>65.33</v>
      </c>
      <c r="G28" s="241">
        <v>75.98</v>
      </c>
    </row>
    <row r="29" spans="1:7" s="238" customFormat="1" ht="12.75">
      <c r="A29" s="149" t="s">
        <v>602</v>
      </c>
      <c r="B29" s="239" t="s">
        <v>603</v>
      </c>
      <c r="C29" s="240">
        <v>79.77</v>
      </c>
      <c r="D29" s="240">
        <v>73.35</v>
      </c>
      <c r="E29" s="240">
        <v>72.09</v>
      </c>
      <c r="F29" s="240">
        <v>82</v>
      </c>
      <c r="G29" s="241">
        <v>77.08</v>
      </c>
    </row>
    <row r="30" spans="1:7" s="238" customFormat="1" ht="12.75">
      <c r="A30" s="149" t="s">
        <v>604</v>
      </c>
      <c r="B30" s="239" t="s">
        <v>603</v>
      </c>
      <c r="C30" s="240">
        <v>79.66</v>
      </c>
      <c r="D30" s="240">
        <v>77</v>
      </c>
      <c r="E30" s="240">
        <v>78.42</v>
      </c>
      <c r="F30" s="240">
        <v>78.37</v>
      </c>
      <c r="G30" s="241">
        <v>79.12</v>
      </c>
    </row>
    <row r="31" spans="1:7" s="7" customFormat="1" ht="12.75">
      <c r="A31" s="148" t="s">
        <v>605</v>
      </c>
      <c r="B31" s="239"/>
      <c r="C31" s="240">
        <v>80.2</v>
      </c>
      <c r="D31" s="240">
        <v>75.25</v>
      </c>
      <c r="E31" s="240">
        <v>82.32</v>
      </c>
      <c r="F31" s="240">
        <v>83</v>
      </c>
      <c r="G31" s="241">
        <v>80.76</v>
      </c>
    </row>
    <row r="32" spans="1:7" s="238" customFormat="1" ht="12.75">
      <c r="A32" s="242" t="s">
        <v>601</v>
      </c>
      <c r="B32" s="246"/>
      <c r="C32" s="240">
        <v>80.27</v>
      </c>
      <c r="D32" s="240">
        <v>78.61</v>
      </c>
      <c r="E32" s="240">
        <v>81.18</v>
      </c>
      <c r="F32" s="240">
        <v>75.6</v>
      </c>
      <c r="G32" s="241">
        <v>80.32</v>
      </c>
    </row>
    <row r="33" spans="1:7" s="238" customFormat="1" ht="12.75">
      <c r="A33" s="149" t="s">
        <v>602</v>
      </c>
      <c r="B33" s="239" t="s">
        <v>603</v>
      </c>
      <c r="C33" s="240">
        <v>80.91</v>
      </c>
      <c r="D33" s="240">
        <v>76.75</v>
      </c>
      <c r="E33" s="240">
        <v>79.51</v>
      </c>
      <c r="F33" s="240">
        <v>70.27</v>
      </c>
      <c r="G33" s="241">
        <v>80.35</v>
      </c>
    </row>
    <row r="34" spans="1:7" s="238" customFormat="1" ht="12.75">
      <c r="A34" s="148" t="s">
        <v>604</v>
      </c>
      <c r="B34" s="239" t="s">
        <v>603</v>
      </c>
      <c r="C34" s="240">
        <v>80.43</v>
      </c>
      <c r="D34" s="240">
        <v>78.61</v>
      </c>
      <c r="E34" s="240">
        <v>81.47</v>
      </c>
      <c r="F34" s="240">
        <v>82.5</v>
      </c>
      <c r="G34" s="241">
        <v>80.55</v>
      </c>
    </row>
    <row r="35" spans="1:7" s="238" customFormat="1" ht="12.75">
      <c r="A35" s="149" t="s">
        <v>606</v>
      </c>
      <c r="B35" s="246" t="s">
        <v>603</v>
      </c>
      <c r="C35" s="243">
        <v>80.91</v>
      </c>
      <c r="D35" s="243">
        <v>77.09</v>
      </c>
      <c r="E35" s="243">
        <v>82.96</v>
      </c>
      <c r="F35" s="243">
        <v>84</v>
      </c>
      <c r="G35" s="244">
        <v>81.64</v>
      </c>
    </row>
    <row r="36" spans="1:7" s="238" customFormat="1" ht="12.75">
      <c r="A36" s="242" t="s">
        <v>601</v>
      </c>
      <c r="B36" s="239" t="s">
        <v>603</v>
      </c>
      <c r="C36" s="243">
        <v>79.65</v>
      </c>
      <c r="D36" s="243">
        <v>76.83</v>
      </c>
      <c r="E36" s="243">
        <v>80.36</v>
      </c>
      <c r="F36" s="243">
        <v>79.92</v>
      </c>
      <c r="G36" s="244">
        <v>79.69</v>
      </c>
    </row>
    <row r="37" spans="1:7" s="238" customFormat="1" ht="12.75">
      <c r="A37" s="242" t="s">
        <v>602</v>
      </c>
      <c r="B37" s="239"/>
      <c r="C37" s="243">
        <v>79.93</v>
      </c>
      <c r="D37" s="243">
        <v>75.71</v>
      </c>
      <c r="E37" s="243">
        <v>76.53</v>
      </c>
      <c r="F37" s="243">
        <v>79.92</v>
      </c>
      <c r="G37" s="244">
        <v>78.52</v>
      </c>
    </row>
    <row r="38" spans="1:7" s="238" customFormat="1" ht="12.75">
      <c r="A38" s="242" t="s">
        <v>604</v>
      </c>
      <c r="B38" s="239" t="s">
        <v>603</v>
      </c>
      <c r="C38" s="243">
        <v>78.73</v>
      </c>
      <c r="D38" s="243">
        <v>71.13</v>
      </c>
      <c r="E38" s="243">
        <v>79.33</v>
      </c>
      <c r="F38" s="243">
        <v>80</v>
      </c>
      <c r="G38" s="244">
        <v>78.52</v>
      </c>
    </row>
    <row r="39" spans="1:7" s="238" customFormat="1" ht="12.75">
      <c r="A39" s="149" t="s">
        <v>607</v>
      </c>
      <c r="C39" s="243">
        <v>80.55</v>
      </c>
      <c r="D39" s="243">
        <v>76</v>
      </c>
      <c r="E39" s="243">
        <v>80.48</v>
      </c>
      <c r="F39" s="243">
        <v>74.75</v>
      </c>
      <c r="G39" s="244">
        <v>80.26</v>
      </c>
    </row>
    <row r="40" spans="1:7" s="238" customFormat="1" ht="12.75">
      <c r="A40" s="242" t="s">
        <v>601</v>
      </c>
      <c r="C40" s="243">
        <v>78.35</v>
      </c>
      <c r="D40" s="243">
        <v>81</v>
      </c>
      <c r="E40" s="243">
        <v>80.74</v>
      </c>
      <c r="F40" s="243">
        <v>74.75</v>
      </c>
      <c r="G40" s="244">
        <v>79.03</v>
      </c>
    </row>
    <row r="41" spans="1:8" s="238" customFormat="1" ht="12.75">
      <c r="A41" s="242" t="s">
        <v>602</v>
      </c>
      <c r="B41" s="246" t="s">
        <v>608</v>
      </c>
      <c r="C41" s="243">
        <v>79.63</v>
      </c>
      <c r="D41" s="243">
        <v>73.67</v>
      </c>
      <c r="E41" s="243">
        <v>80.8</v>
      </c>
      <c r="F41" s="243">
        <v>79.07</v>
      </c>
      <c r="G41" s="244">
        <v>79.07</v>
      </c>
      <c r="H41" s="262"/>
    </row>
    <row r="42" spans="1:2" s="238" customFormat="1" ht="12.75">
      <c r="A42" s="148"/>
      <c r="B42" s="246"/>
    </row>
    <row r="43" spans="1:4" s="232" customFormat="1" ht="12.75">
      <c r="A43" s="247" t="s">
        <v>609</v>
      </c>
      <c r="B43" s="248"/>
      <c r="C43" s="249"/>
      <c r="D43" s="249"/>
    </row>
    <row r="44" spans="1:7" s="232" customFormat="1" ht="12.75">
      <c r="A44" s="247" t="s">
        <v>610</v>
      </c>
      <c r="B44" s="248"/>
      <c r="C44" s="249"/>
      <c r="E44" s="249"/>
      <c r="F44" s="250"/>
      <c r="G44" s="250" t="s">
        <v>611</v>
      </c>
    </row>
    <row r="45" spans="1:7" s="232" customFormat="1" ht="13.5">
      <c r="A45" s="251"/>
      <c r="B45" s="252"/>
      <c r="C45" s="249"/>
      <c r="E45" s="249"/>
      <c r="F45" s="250"/>
      <c r="G45" s="253"/>
    </row>
    <row r="46" spans="1:11" s="232" customFormat="1" ht="12.75">
      <c r="A46" s="251" t="s">
        <v>612</v>
      </c>
      <c r="B46" s="254" t="s">
        <v>613</v>
      </c>
      <c r="C46" s="250"/>
      <c r="E46" s="250"/>
      <c r="F46" s="255" t="s">
        <v>4</v>
      </c>
      <c r="G46" s="256" t="s">
        <v>614</v>
      </c>
      <c r="H46" s="257"/>
      <c r="I46" s="258"/>
      <c r="J46" s="258"/>
      <c r="K46" s="250"/>
    </row>
    <row r="47" spans="1:7" s="232" customFormat="1" ht="12.75">
      <c r="A47" s="251" t="s">
        <v>615</v>
      </c>
      <c r="B47" s="251"/>
      <c r="C47" s="250"/>
      <c r="E47" s="250"/>
      <c r="F47" s="255" t="s">
        <v>5</v>
      </c>
      <c r="G47" s="259" t="s">
        <v>616</v>
      </c>
    </row>
    <row r="48" spans="4:6" ht="12.75">
      <c r="D48" s="3"/>
      <c r="E48" s="3"/>
      <c r="F48" s="3"/>
    </row>
    <row r="49" spans="3:6" ht="12.75">
      <c r="C49" s="261"/>
      <c r="E49" s="3"/>
      <c r="F49" s="3"/>
    </row>
    <row r="50" ht="12.75">
      <c r="C50" s="261"/>
    </row>
    <row r="51" spans="2:3" ht="12.75">
      <c r="B51" s="239"/>
      <c r="C51" s="261"/>
    </row>
    <row r="52" spans="2:3" ht="12.75">
      <c r="B52" s="239"/>
      <c r="C52" s="261"/>
    </row>
    <row r="53" ht="12.75">
      <c r="B53" s="239"/>
    </row>
    <row r="54" ht="12.75">
      <c r="B54" s="239"/>
    </row>
    <row r="55" ht="12.75">
      <c r="B55" s="239"/>
    </row>
    <row r="56" ht="12.75">
      <c r="B56" s="239"/>
    </row>
    <row r="57" ht="12.75">
      <c r="B57" s="239"/>
    </row>
    <row r="58" ht="12.75">
      <c r="B58" s="239"/>
    </row>
    <row r="59" ht="12.75">
      <c r="B59" s="239"/>
    </row>
    <row r="60" ht="12.75">
      <c r="B60" s="239"/>
    </row>
    <row r="61" ht="12.75">
      <c r="B61" s="239"/>
    </row>
    <row r="62" ht="12.75">
      <c r="B62" s="239"/>
    </row>
    <row r="63" ht="12.75">
      <c r="B63" s="239"/>
    </row>
    <row r="64" ht="12.75">
      <c r="B64" s="239"/>
    </row>
    <row r="65" ht="12.75">
      <c r="B65" s="239"/>
    </row>
    <row r="66" ht="12.75">
      <c r="B66" s="239"/>
    </row>
    <row r="67" ht="12.75">
      <c r="B67" s="239"/>
    </row>
    <row r="68" ht="12.75">
      <c r="B68" s="239"/>
    </row>
    <row r="69" ht="12.75">
      <c r="B69" s="239"/>
    </row>
    <row r="70" ht="12.75">
      <c r="B70" s="239"/>
    </row>
    <row r="71" ht="12.75">
      <c r="B71" s="239"/>
    </row>
    <row r="72" ht="12.75">
      <c r="B72" s="239"/>
    </row>
    <row r="73" ht="12.75">
      <c r="B73" s="239"/>
    </row>
    <row r="74" ht="12.75">
      <c r="B74" s="239"/>
    </row>
  </sheetData>
  <hyperlinks>
    <hyperlink ref="B46"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2012-11-28T18:46:46Z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