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codeName="{8C4F1C90-05EB-6A55-5F09-09C24B55AC0B}"/>
  <workbookPr codeName="ThisWorkbook" defaultThemeVersion="124226"/>
  <bookViews>
    <workbookView xWindow="0" yWindow="65521" windowWidth="15480" windowHeight="11640" tabRatio="720" firstSheet="2" activeTab="7"/>
  </bookViews>
  <sheets>
    <sheet name="1 Cover Sheet" sheetId="9" r:id="rId1"/>
    <sheet name="2 Gov Dec" sheetId="18" r:id="rId2"/>
    <sheet name="3 Bd Statements" sheetId="6" r:id="rId3"/>
    <sheet name="Board Statement Review" sheetId="21" state="hidden" r:id="rId4"/>
    <sheet name="4 Quality" sheetId="5" r:id="rId5"/>
    <sheet name="5 FRR" sheetId="12" r:id="rId6"/>
    <sheet name="6 Fin Risk Triggers" sheetId="13" r:id="rId7"/>
    <sheet name="7 GRR" sheetId="8" r:id="rId8"/>
    <sheet name="8 Contractual Data" sheetId="3" r:id="rId9"/>
    <sheet name="9 TFA Progress" sheetId="20" r:id="rId10"/>
    <sheet name="Notes" sheetId="7" r:id="rId11"/>
    <sheet name="Quarters" sheetId="19" state="hidden" r:id="rId12"/>
  </sheets>
  <definedNames>
    <definedName name="_xlnm.Print_Area" localSheetId="0">'1 Cover Sheet'!$A$1:$A$37</definedName>
    <definedName name="_xlnm.Print_Area" localSheetId="1">'2 Gov Dec'!$A$1:$F$69</definedName>
    <definedName name="_xlnm.Print_Area" localSheetId="2">'3 Bd Statements'!$A$1:$E$42</definedName>
    <definedName name="_xlnm.Print_Area" localSheetId="4">'4 Quality'!$A$1:$AC$40</definedName>
    <definedName name="_xlnm.Print_Area" localSheetId="5">'5 FRR'!$A$1:$S$43</definedName>
    <definedName name="_xlnm.Print_Area" localSheetId="6">'6 Fin Risk Triggers'!$A$1:$S$35</definedName>
    <definedName name="_xlnm.Print_Area" localSheetId="7">'7 GRR'!$A$1:$V$108</definedName>
    <definedName name="_xlnm.Print_Area" localSheetId="8">'8 Contractual Data'!$A$1:$R$28</definedName>
    <definedName name="_xlnm.Print_Area" localSheetId="9">'9 TFA Progress'!$A$1:$H$86</definedName>
    <definedName name="_xlnm.Print_Area" localSheetId="10">'Notes'!$A$1:$C$42</definedName>
    <definedName name="_xlnm.Print_Titles" localSheetId="2">'3 Bd Statements'!$1:$5</definedName>
    <definedName name="_xlnm.Print_Titles" localSheetId="7">'7 GRR'!$1:$6</definedName>
    <definedName name="_xlnm.Print_Titles" localSheetId="10">'Notes'!$1:$4</definedName>
  </definedNames>
  <calcPr calcId="145621"/>
  <extLst/>
</workbook>
</file>

<file path=xl/comments5.xml><?xml version="1.0" encoding="utf-8"?>
<comments xmlns="http://schemas.openxmlformats.org/spreadsheetml/2006/main">
  <authors>
    <author>aboasman</author>
  </authors>
  <commentList>
    <comment ref="C10" authorId="0">
      <text>
        <r>
          <rPr>
            <b/>
            <sz val="9"/>
            <rFont val="Tahoma"/>
            <family val="2"/>
          </rPr>
          <t>No. Assessments undertaken upon admission / total admissions</t>
        </r>
      </text>
    </comment>
  </commentList>
</comments>
</file>

<file path=xl/sharedStrings.xml><?xml version="1.0" encoding="utf-8"?>
<sst xmlns="http://schemas.openxmlformats.org/spreadsheetml/2006/main" count="595" uniqueCount="401">
  <si>
    <t>&lt;INSERT TRUST NAME HERE&gt;</t>
  </si>
  <si>
    <t>Yes</t>
  </si>
  <si>
    <t>No</t>
  </si>
  <si>
    <t>NHS Litigation Authority – Failure to maintain, or certify a minimum published CNST level of 1.0 or have in place appropriate alternative arrangements</t>
  </si>
  <si>
    <t>&lt;Enter Month here&gt;</t>
  </si>
  <si>
    <t>Grade 3 or 4 pressure ulcers</t>
  </si>
  <si>
    <t>Falls resulting in severe injury or death</t>
  </si>
  <si>
    <t>Sickness absence rate</t>
  </si>
  <si>
    <t>Formal complaints received</t>
  </si>
  <si>
    <t>100% compliance with WHO surgical checklist</t>
  </si>
  <si>
    <t>Y/N</t>
  </si>
  <si>
    <t>SHMI - latest data</t>
  </si>
  <si>
    <t>Cancer:
62 day wait</t>
  </si>
  <si>
    <t>Cancer:
31 day wait</t>
  </si>
  <si>
    <t>RTT</t>
  </si>
  <si>
    <t xml:space="preserve">Cancer </t>
  </si>
  <si>
    <t>All Cancers: 31-day wait from diagnosis to first treatment</t>
  </si>
  <si>
    <t>Open Central Alert System (CAS) Alerts</t>
  </si>
  <si>
    <t>C.Diff</t>
  </si>
  <si>
    <t>Governance declaration 2</t>
  </si>
  <si>
    <t>Anti cancer drug treatments</t>
  </si>
  <si>
    <t>Surgery</t>
  </si>
  <si>
    <t>Radiotherapy</t>
  </si>
  <si>
    <t>Cancer</t>
  </si>
  <si>
    <t>Insert the Score (1-5) Achieved for each Criteria Per Month</t>
  </si>
  <si>
    <t>Sub Sections</t>
  </si>
  <si>
    <t xml:space="preserve"> If Declaration 2 has been signed:</t>
  </si>
  <si>
    <t>Patient Experience</t>
  </si>
  <si>
    <t>CEO</t>
  </si>
  <si>
    <t>Chair</t>
  </si>
  <si>
    <t>Print name</t>
  </si>
  <si>
    <t>Date</t>
  </si>
  <si>
    <t>Signed on behalf of the Trust:</t>
  </si>
  <si>
    <t>Mental</t>
  </si>
  <si>
    <t>Mental Health</t>
  </si>
  <si>
    <t>Having formal review 
within 12 months</t>
  </si>
  <si>
    <t>Ambulance
Cat A</t>
  </si>
  <si>
    <t>Details</t>
  </si>
  <si>
    <t>Ref</t>
  </si>
  <si>
    <t>A</t>
  </si>
  <si>
    <t>B</t>
  </si>
  <si>
    <t>C</t>
  </si>
  <si>
    <t>CQC Registration</t>
  </si>
  <si>
    <t>Board Statements</t>
  </si>
  <si>
    <t>For each statement, the Board is asked to confirm the following:</t>
  </si>
  <si>
    <t>For CLINICAL QUALITY, that:</t>
  </si>
  <si>
    <t>Signed by :</t>
  </si>
  <si>
    <t>Print Name :</t>
  </si>
  <si>
    <t>Unplanned decrease in EBITDA margin in two consecutive quarters</t>
  </si>
  <si>
    <t>QUALITY</t>
  </si>
  <si>
    <t xml:space="preserve">Venous Thromboembolism (VTE) Screening </t>
  </si>
  <si>
    <t>Unit</t>
  </si>
  <si>
    <t>Number</t>
  </si>
  <si>
    <t>Single Sex Accommodation Breaches</t>
  </si>
  <si>
    <t>Insert Performance in Month</t>
  </si>
  <si>
    <t>Score / RAG rating*</t>
  </si>
  <si>
    <t>Period:</t>
  </si>
  <si>
    <t>Mar</t>
  </si>
  <si>
    <t>Monthly performance against commissioner contract. Threshold represents a minimum level of performance against contract performance, rounded down.</t>
  </si>
  <si>
    <t>Quarter end cash balance &lt;10 days of operating expenses</t>
  </si>
  <si>
    <t>Capital expenditure &lt; 75% of plan for the year to date</t>
  </si>
  <si>
    <t>Non Elective MRSA Screening</t>
  </si>
  <si>
    <t>The SHA will not utilise a general rounding principle when considering compliance with these targets and standards, e.g. a performance of 94.5% will be considered as failing to achieve a 95% target. However, exceptional cases may be considered on an individual basis, taking into account issues such as low activity or thresholds that have little or no tolerance against the target, e.g. those set between 99-100%.</t>
  </si>
  <si>
    <t>Minimising mental health delayed transfers of care</t>
  </si>
  <si>
    <t>Meeting commitment to serve new psychosis cases by early intervention teams</t>
  </si>
  <si>
    <t>Data completeness: outcomes for patients on CPA</t>
  </si>
  <si>
    <t>Category A call – ambulance vehicle arrives within 19 minutes</t>
  </si>
  <si>
    <t>Risk Ratings</t>
  </si>
  <si>
    <t>Rule</t>
  </si>
  <si>
    <t>Overriding Rules :</t>
  </si>
  <si>
    <t>Plan not submitted on time</t>
  </si>
  <si>
    <t>Plan not submitted complete and correct</t>
  </si>
  <si>
    <t>Working capital facility (WCF) agreement includes default clause</t>
  </si>
  <si>
    <t>Debtors &gt; 90 days past due account for more than 5% of total debtor balances</t>
  </si>
  <si>
    <t>Creditors &gt; 90 days past due account for more than 5% of total creditor balances</t>
  </si>
  <si>
    <t>Two or more changes in Finance Director in a twelve month period</t>
  </si>
  <si>
    <t>Interim Finance Director in place over more than one quarter end</t>
  </si>
  <si>
    <t>RAG RATING :</t>
  </si>
  <si>
    <t>Insert "Yes" / "No" Assessment for the Month</t>
  </si>
  <si>
    <t>RED rated areas on your maternity dashboard?</t>
  </si>
  <si>
    <t>%</t>
  </si>
  <si>
    <t>Elective MRSA Screening</t>
  </si>
  <si>
    <t>3a</t>
  </si>
  <si>
    <t>3b</t>
  </si>
  <si>
    <t>Open Serious Incidents Requiring Investigation (SIRI)</t>
  </si>
  <si>
    <t>CQC Conditions or Warning Notices</t>
  </si>
  <si>
    <t>Response</t>
  </si>
  <si>
    <t>Certification against compliance with requirements regarding access to healthcare for people with a learning disability</t>
  </si>
  <si>
    <t>Clostridium Difficile</t>
  </si>
  <si>
    <t>MRSA</t>
  </si>
  <si>
    <t>Weight-
ing</t>
  </si>
  <si>
    <t>Criteria</t>
  </si>
  <si>
    <t>&lt;1</t>
  </si>
  <si>
    <t>&lt;50</t>
  </si>
  <si>
    <t>&lt;-2</t>
  </si>
  <si>
    <t>Thresh-
old</t>
  </si>
  <si>
    <t>TOTAL</t>
  </si>
  <si>
    <t>Two Financial Criteria at "1"</t>
  </si>
  <si>
    <t>Two Financial Criteria at "2"</t>
  </si>
  <si>
    <t>Weight</t>
  </si>
  <si>
    <t>Achievement of plan</t>
  </si>
  <si>
    <t>Underlying performance</t>
  </si>
  <si>
    <t>Financial efficiency</t>
  </si>
  <si>
    <t>Liquidity</t>
  </si>
  <si>
    <t>&lt;10</t>
  </si>
  <si>
    <t>Weighted Average</t>
  </si>
  <si>
    <t>Overriding rules</t>
  </si>
  <si>
    <t>Max Rating</t>
  </si>
  <si>
    <t>Organisation Name:</t>
  </si>
  <si>
    <t xml:space="preserve">Monitoring Period: </t>
  </si>
  <si>
    <t>Target/Standard:</t>
  </si>
  <si>
    <t>The Issue :</t>
  </si>
  <si>
    <t>Action :</t>
  </si>
  <si>
    <t xml:space="preserve">NHS Trust Governance Declarations : </t>
  </si>
  <si>
    <r>
      <t xml:space="preserve">Supporting detail is required where compliance cannot be confirmed.  </t>
    </r>
    <r>
      <rPr>
        <b/>
        <sz val="12"/>
        <color indexed="8"/>
        <rFont val="Arial"/>
        <family val="2"/>
      </rPr>
      <t xml:space="preserve"> </t>
    </r>
  </si>
  <si>
    <t>Acting in capacity as:</t>
  </si>
  <si>
    <t>SELF-CERTIFICATION RETURNS</t>
  </si>
  <si>
    <t>Signed by:</t>
  </si>
  <si>
    <t>Print Name:</t>
  </si>
  <si>
    <t>Area</t>
  </si>
  <si>
    <t>Indicator</t>
  </si>
  <si>
    <t>Safety</t>
  </si>
  <si>
    <t>Quality</t>
  </si>
  <si>
    <t>for symptomatic breast patients (cancer not initially suspected)</t>
  </si>
  <si>
    <t>≤7.5%</t>
  </si>
  <si>
    <t>Effectiveness</t>
  </si>
  <si>
    <t>N/A</t>
  </si>
  <si>
    <t>EBITDA margin %</t>
  </si>
  <si>
    <t>EBITDA achieved %</t>
  </si>
  <si>
    <t>I&amp;E surplus margin %</t>
  </si>
  <si>
    <t>Liquid ratio days</t>
  </si>
  <si>
    <t>Overall rating</t>
  </si>
  <si>
    <t xml:space="preserve">Name of Organisation: </t>
  </si>
  <si>
    <t xml:space="preserve">Organisational risk rating </t>
  </si>
  <si>
    <t xml:space="preserve">Key Area for rating / comment by Provider </t>
  </si>
  <si>
    <t>Governance Declarations</t>
  </si>
  <si>
    <t>Governance declaration 1</t>
  </si>
  <si>
    <t xml:space="preserve"> </t>
  </si>
  <si>
    <t xml:space="preserve">on behalf of the Trust Board </t>
  </si>
  <si>
    <t>Underlying Performance</t>
  </si>
  <si>
    <t>Achievement of Plan</t>
  </si>
  <si>
    <t>Financial Efficiency</t>
  </si>
  <si>
    <t>One Financial Criterion at "1"</t>
  </si>
  <si>
    <t>One Financial Criterion at "2"</t>
  </si>
  <si>
    <t>PDC dividend not paid in full</t>
  </si>
  <si>
    <t>Net return after financing %</t>
  </si>
  <si>
    <t>&gt;3</t>
  </si>
  <si>
    <t>&lt;-5</t>
  </si>
  <si>
    <t>Maximum time of 18 weeks</t>
  </si>
  <si>
    <t>all urgent referrals</t>
  </si>
  <si>
    <t>Data completeness: Community services comprising:</t>
  </si>
  <si>
    <t>Referral to treatment information</t>
  </si>
  <si>
    <t>Referral information</t>
  </si>
  <si>
    <t>Treatment activity information</t>
  </si>
  <si>
    <t>31-day wait: measured from cancer treatment period start date to treatment start date. Failure against any threshold represents a failure against the overall target. The target will not apply to trusts having five cases or less in a quarter. The SHA will not score trusts failing individual cancer thresholds but only reporting a single patient breach over the quarter.. Will apply to any community providers providing the specific cancer treatment pathways</t>
  </si>
  <si>
    <t>Measured from decision to treat to first definitive treatment. The target will not apply to trusts having five cases or fewer in a quarter. The SHA will not score trusts failing individual cancer thresholds but only reporting a single patient breach over the quarter. Will apply to any community providers providing the specific cancer treatment pathways.</t>
  </si>
  <si>
    <t>Waiting time is assessed on a site basis: no activity from off-site partner organisations should be included. The 4-hour waiting time indicator will apply to minor injury units/walk in centres.</t>
  </si>
  <si>
    <t>A&amp;E</t>
  </si>
  <si>
    <t>Mental Health: I/P and CRHT</t>
  </si>
  <si>
    <t>Mental Health MDS</t>
  </si>
  <si>
    <t>Learning Disabilities: Access to healthcare</t>
  </si>
  <si>
    <t>The board is satisfied that plans in place are sufficient to ensure ongoing compliance with the Care Quality Commission’s registration requirements.</t>
  </si>
  <si>
    <t>The board is satisfied that processes and procedures are in place to ensure all medical practitioners providing care on behalf of the trust have met the relevant registration and revalidation requirements.</t>
  </si>
  <si>
    <t>For FINANCE, that:</t>
  </si>
  <si>
    <t>The board anticipates that the trust will continue to maintain a financial risk rating of at least 3 over the next 12 months.</t>
  </si>
  <si>
    <t>The board is satisfied that the trust shall at all times remain a going concern, as defined by relevant accounting standards in force from time to time.</t>
  </si>
  <si>
    <t>For GOVERNANCE, that:</t>
  </si>
  <si>
    <t>The trust has achieved a minimum of Level 2 performance against the requirements of the Information Governance Toolkit.</t>
  </si>
  <si>
    <t>The board is satisfied that all executive and non-executive directors have the appropriate qualifications, experience and skills to discharge their functions effectively, including setting strategy, monitoring and managing performance and risks, and ensuring management capacity and capability.</t>
  </si>
  <si>
    <t>2012/13 In-Year Reporting</t>
  </si>
  <si>
    <t>April 2012</t>
  </si>
  <si>
    <t>May 2012</t>
  </si>
  <si>
    <t>June 2012</t>
  </si>
  <si>
    <t>July 2012</t>
  </si>
  <si>
    <t>N/a</t>
  </si>
  <si>
    <t>Non-Compliance with CQC Essential Standards resulting in a Major Impact on Patients</t>
  </si>
  <si>
    <t>Non-Compliance with CQC Essential Standards resulting in Enforcement Action</t>
  </si>
  <si>
    <t>Meeting the MRSA Objective</t>
  </si>
  <si>
    <t>i)</t>
  </si>
  <si>
    <t>ii)</t>
  </si>
  <si>
    <t>Meeting the C-Diff Objective</t>
  </si>
  <si>
    <t>Greater than 12 cases in the year to date, and either:</t>
  </si>
  <si>
    <t>Reports important or signficant outbreaks of C.difficile, as defined by the Health Protection Agency.</t>
  </si>
  <si>
    <t>Overriding Rules - Nature and Duration of Override at SHA's Discretion</t>
  </si>
  <si>
    <t>RTT Waiting Times</t>
  </si>
  <si>
    <t>Breaches:</t>
  </si>
  <si>
    <t>iii)</t>
  </si>
  <si>
    <t>iv)</t>
  </si>
  <si>
    <t>A&amp;E Clinical Quality Indicator</t>
  </si>
  <si>
    <t>v)</t>
  </si>
  <si>
    <t>Cancer Wait Times</t>
  </si>
  <si>
    <t>Breaches either:</t>
  </si>
  <si>
    <t>vi)</t>
  </si>
  <si>
    <t>Ambulance Response Times</t>
  </si>
  <si>
    <t>Community Services data completeness</t>
  </si>
  <si>
    <t>Fails to maintain the threshold for data completeness for:</t>
  </si>
  <si>
    <t>vii)</t>
  </si>
  <si>
    <t>viii)</t>
  </si>
  <si>
    <t>Breaches the indicator for three successive quarters.</t>
  </si>
  <si>
    <t>Are both the NHS Trust and commissioner fulfilling the terms of the contract?</t>
  </si>
  <si>
    <t>Are there any disputes over the terms of the contract?</t>
  </si>
  <si>
    <t>Have any performance notices been issued?</t>
  </si>
  <si>
    <t>Are the parties already in arbitration?</t>
  </si>
  <si>
    <t>Month</t>
  </si>
  <si>
    <t>Q-3</t>
  </si>
  <si>
    <t>Q-2</t>
  </si>
  <si>
    <t>Q-1</t>
  </si>
  <si>
    <t>Q0</t>
  </si>
  <si>
    <t>&lt;Enter Month Here&gt;</t>
  </si>
  <si>
    <t>Sep-11</t>
  </si>
  <si>
    <t>Dec-11</t>
  </si>
  <si>
    <t>Mar-12</t>
  </si>
  <si>
    <t>Sep-12</t>
  </si>
  <si>
    <t>Jun-12</t>
  </si>
  <si>
    <t>Mar-13</t>
  </si>
  <si>
    <t>Dec-12</t>
  </si>
  <si>
    <t>M1</t>
  </si>
  <si>
    <t>M2</t>
  </si>
  <si>
    <t>M3</t>
  </si>
  <si>
    <t>May-12</t>
  </si>
  <si>
    <t>Apr-12</t>
  </si>
  <si>
    <t>Jul 12</t>
  </si>
  <si>
    <t>Aug-12</t>
  </si>
  <si>
    <t>Nov-12</t>
  </si>
  <si>
    <t>Oct-12</t>
  </si>
  <si>
    <t>Jan-13</t>
  </si>
  <si>
    <t>Feb-13</t>
  </si>
  <si>
    <t>Historic Data</t>
  </si>
  <si>
    <t>Current Data</t>
  </si>
  <si>
    <t>1a</t>
  </si>
  <si>
    <t>1b</t>
  </si>
  <si>
    <t>1c</t>
  </si>
  <si>
    <t>2a</t>
  </si>
  <si>
    <t>2b</t>
  </si>
  <si>
    <t>2c</t>
  </si>
  <si>
    <t>2d</t>
  </si>
  <si>
    <t>3c</t>
  </si>
  <si>
    <t>3d</t>
  </si>
  <si>
    <t>3e</t>
  </si>
  <si>
    <t>3f</t>
  </si>
  <si>
    <t>3g</t>
  </si>
  <si>
    <t>3h</t>
  </si>
  <si>
    <t>3i</t>
  </si>
  <si>
    <t>3j</t>
  </si>
  <si>
    <t>3k</t>
  </si>
  <si>
    <t>4a</t>
  </si>
  <si>
    <t>4b</t>
  </si>
  <si>
    <t>GOVERNANCE RISK RATINGS</t>
  </si>
  <si>
    <t>FINANCIAL RISK RATING</t>
  </si>
  <si>
    <t>Reported    Position</t>
  </si>
  <si>
    <t>Year to Date</t>
  </si>
  <si>
    <t>Forecast Outturn</t>
  </si>
  <si>
    <t>Normalised Position*</t>
  </si>
  <si>
    <t>* Trust should detail the normalising adjustments made to calculate this rating within the comments box.</t>
  </si>
  <si>
    <t>n/a</t>
  </si>
  <si>
    <t xml:space="preserve">FINANCIAL RISK TRIGGERS </t>
  </si>
  <si>
    <t>CONTRACTUAL DATA</t>
  </si>
  <si>
    <t>*All contracts which represent more than 25% of the Trust's operating revenue.</t>
  </si>
  <si>
    <t>Are the prior year contracts* closed?</t>
  </si>
  <si>
    <t>Are all current year contracts* agreed and signed?</t>
  </si>
  <si>
    <t>Have any penalties been applied?</t>
  </si>
  <si>
    <t>Agency as a % of Employee Benefit Expenditure</t>
  </si>
  <si>
    <t>Consultants which, at their last appraisal, had fully completed their previous years PDP</t>
  </si>
  <si>
    <t>Thresholds</t>
  </si>
  <si>
    <t>2a-c</t>
  </si>
  <si>
    <t>Mental Health: DTOC</t>
  </si>
  <si>
    <t>Will apply to any inpatient facility with a centrally set C. difficile objective. Where a trust with existing acute facilities acquires a community hospital, the combined objective will be an aggregate of the two organisations’ separate objectives. Both avoidable and unavoidable cases of C. difficile will be taken into account for regulatory purposes.
Where there is no objective (i.e. if a mental health trust without a C. difficile objective acquires a community provider without an allocated C. difficile objective) we will not apply a C. difficile score to the trust’s governance risk rating.
Monitor’s annual de minimis limit for cases of C. difficile is set at 12. However, Monitor may consider scoring cases of &lt;12 if the Health Protection Agency indicates multiple outbreaks. Where the number of cases is less than or equal to the de minimis limit, no formal regulatory action (including scoring in the governance risk rating) will be taken.
If a trust exceeds the de minimis limit, but remains within the in-year trajectory for the national objective, no score will be applied.
If a trust exceeds both the de minimis limit and the in-year trajectory for the national objective, a score will apply.
If a trust exceeds its national objective above the de minimis limit, the SHA will apply a red rating and consider the trust for escalation.
If the Health Protection Agency indicates that the C. difficile target is exceeded due to multiple outbreaks, while still below the de minimis, the SHA may apply a score.</t>
  </si>
  <si>
    <t>Will apply to any inpatient facility with a centrally set MRSA objective. Where a trust with existing acute facilities acquires a community hospital, the combined objective will be an aggregate of the two organisations’ separate objectives. 
Those trusts that are not in the best performing quartile for MRSA should deliver performance that is at least in line with the MRSA objective target figures calculated for them by the Department of Health. We expect those trusts without a centrally calculated MRSA objective as a result of being in the best performing quartile to agree an MRSA target for 2012/13 that at least maintains existing performance.
Where there is no objective (i.e. if a mental health trust without an MRSA objective acquires a community provider without an allocated MRSA objective) we will not apply an MRSA score to the trust’s governance risk rating.
Monitor’s annual de minimis limit for cases of MRSA is set at 6. Where the number of cases is less than or equal to the de minimis limit, no formal regulatory action (including scoring in the governance risk rating) will be taken.
If a trust exceeds the de minimis limit, but remains within the in-year trajectory for the national objective, no score will be applied.
If a trust exceeds both the de minimis limit and the in-year trajectory for the national objective, a score will apply.
If a trust exceeds its national objective above the de minimis limit, the SHA will apply a red rating and consider the trust for escalation</t>
  </si>
  <si>
    <t xml:space="preserve">62-day wait: measured from day of receipt of referral to treatment start date. This includes referrals from screening service and other consultants. Failure against either threshold represents a failure against the overall target. The target will not apply to trusts having five cases or less in a quarter. The SHA will not score trusts failing individual cancer thresholds but only reporting a single patient breach over the quarter. Will apply to any community providers providing the specific cancer treatment pathways.
National guidance states that for patients referred from one provider to another, breaches of this target are automatically shared and treated on a 50:50 basis. These breaches may be reallocated in full back to the referring organisation(s) provided the SHA receive evidence of written agreement to do so between the relevant providers (signed by both Chief Executives) in place at the time the trust makes its monthly declaration to the SHA.
In the absence of any locally-agreed contractual arrangements, the SHA encourages trusts to work with other providers to reach a local system-wide agreement on the allocation of cancer target breaches to ensure that patients are treated in a timely manner. Once an agreement of this nature has been reached, the SHA will consider applying the terms of the agreement to trusts party to the arrangement.
</t>
  </si>
  <si>
    <t>Performance is measured on an aggregate (rather than specialty) basis and trusts are required to meet the threshold on a monthly basis. Consequently, any failure in one month is considered to be a quarterly failure. Failure in any month of a quarter following two quarters’ failure of the same measure represents a third successive quarter failure and should be reported via the exception reporting process.
Will apply to consultant-led admitted, non-admitted and incomplete pathways provided. While failure against any threshold will score 1.0, the overall impact will be capped at 2.0. The measures apply to acute patients whether in an acute or community setting. Where a trust with existing acute facilities acquires a community hospital, performance will be assessed on a combined basis.
The SHA will take account of breaches of the referral to treatment target in 2011/12 when considering consecutive failures of the referral to treatment target in 2012/13. For example, if a trust fails the 2011/12 admitted patients target at quarter 4 and the 2012/13 admitted patients target in quarters 1 and 2, it will be considered to have breached for three quarters in a row.</t>
  </si>
  <si>
    <t>Measured from day of receipt of referral – existing standard (includes referrals from general dental practitioners and any primary care professional).Failure against either threshold represents a failure against the overall target. The target will not apply to trusts having five cases or fewer in a quarter. The SHA will not score trusts failing individual cancer thresholds but only reporting a single patient breach over the quarter. Will apply to any community providers providing the specific cancer treatment pathways.
Specific guidance and documentation concerning cancer waiting targets can be found at: http://nww.connectingforhealth.nhs.uk/nhais/cancerwaiting/documentation</t>
  </si>
  <si>
    <r>
      <t xml:space="preserve">Data completeness levels for trusts commissioned to provide community services, using Community Information Data Set (CIDS) definitions, to consist of:
- Referral to treatment times – consultant-led treatment in hospitals and Allied Healthcare Professional-led treatments in the community;
- Community treatment activity – referrals; and
- Community treatment activity – care contact activity.
While failure against any threshold will score 1.0, the overall impact will be capped at 1.0. Failure of the same measure for three quarters will result in a red-rating.
</t>
    </r>
    <r>
      <rPr>
        <b/>
        <sz val="12"/>
        <color indexed="8"/>
        <rFont val="Arial"/>
        <family val="2"/>
      </rPr>
      <t>Numerator:</t>
    </r>
    <r>
      <rPr>
        <sz val="12"/>
        <color indexed="8"/>
        <rFont val="Arial"/>
        <family val="2"/>
      </rPr>
      <t xml:space="preserve">
all data in the denominator actually captured by the trust electronically (not solely CIDS-specified systems).
</t>
    </r>
    <r>
      <rPr>
        <b/>
        <sz val="12"/>
        <color indexed="8"/>
        <rFont val="Arial"/>
        <family val="2"/>
      </rPr>
      <t xml:space="preserve">Denominator: </t>
    </r>
    <r>
      <rPr>
        <sz val="12"/>
        <color indexed="8"/>
        <rFont val="Arial"/>
        <family val="2"/>
      </rPr>
      <t xml:space="preserve">
all activity data required by CIDS.</t>
    </r>
  </si>
  <si>
    <r>
      <t xml:space="preserve">7-day follow up:
</t>
    </r>
    <r>
      <rPr>
        <b/>
        <sz val="12"/>
        <color indexed="8"/>
        <rFont val="Arial"/>
        <family val="2"/>
      </rPr>
      <t>Numerator</t>
    </r>
    <r>
      <rPr>
        <sz val="12"/>
        <color indexed="8"/>
        <rFont val="Arial"/>
        <family val="2"/>
      </rPr>
      <t xml:space="preserve">: 
the number of people under adult mental illness specialties on CPA who were followed up (either by face-to-face contact or by phone discussion) within seven days of discharge from psychiatric inpatient care.
</t>
    </r>
    <r>
      <rPr>
        <b/>
        <sz val="12"/>
        <color indexed="8"/>
        <rFont val="Arial"/>
        <family val="2"/>
      </rPr>
      <t xml:space="preserve">Denominator: </t>
    </r>
    <r>
      <rPr>
        <sz val="12"/>
        <color indexed="8"/>
        <rFont val="Arial"/>
        <family val="2"/>
      </rPr>
      <t xml:space="preserve">
the total number of people under adult mental illness specialties on CPA who were discharged from psychiatric inpatient care.
All patients discharged to their place of residence, care home, residential accommodation, or to non-psychiatric care must be followed up within seven days of discharge. Where a patient has been transferred to prison, contact should be made via the prison in-reach team.
Exemptions from both the numerator and the denominator of the indicator include:
- patients who die within seven days of discharge;
- where legal precedence has forced the removal of a patient from the country; or
- patients discharged to another NHS psychiatric inpatient ward.
For 12 month review (from Mental Health Minimum Data Set):
</t>
    </r>
    <r>
      <rPr>
        <b/>
        <sz val="12"/>
        <color indexed="8"/>
        <rFont val="Arial"/>
        <family val="2"/>
      </rPr>
      <t>Numerator:</t>
    </r>
    <r>
      <rPr>
        <sz val="12"/>
        <color indexed="8"/>
        <rFont val="Arial"/>
        <family val="2"/>
      </rPr>
      <t xml:space="preserve"> 
the number of adults in the denominator who have had at least one formal review in the last 12 months.
</t>
    </r>
    <r>
      <rPr>
        <b/>
        <sz val="12"/>
        <color indexed="8"/>
        <rFont val="Arial"/>
        <family val="2"/>
      </rPr>
      <t xml:space="preserve">Denominator: </t>
    </r>
    <r>
      <rPr>
        <sz val="12"/>
        <color indexed="8"/>
        <rFont val="Arial"/>
        <family val="2"/>
      </rPr>
      <t xml:space="preserve">
the total number of adults who have received secondary mental health services during the reporting period (month) who had spent at least 12 months on CPA (by the end of the reporting period OR when their time on CPA ended).
For full details of the changes to the CPA process, please see the implementation guidance Refocusing the Care Programme Approach on the Department of Health’s website.</t>
    </r>
  </si>
  <si>
    <r>
      <rPr>
        <b/>
        <sz val="12"/>
        <color indexed="8"/>
        <rFont val="Arial"/>
        <family val="2"/>
      </rPr>
      <t xml:space="preserve">Numerator: 
</t>
    </r>
    <r>
      <rPr>
        <sz val="12"/>
        <color indexed="8"/>
        <rFont val="Arial"/>
        <family val="2"/>
      </rPr>
      <t xml:space="preserve">the number of non-acute patients (aged 18 and over on admission) per day under consultant and non-consultant-led care whose transfer of care was delayed during the month. For example, one patient delayed for five days counts as five.
</t>
    </r>
    <r>
      <rPr>
        <b/>
        <sz val="12"/>
        <color indexed="8"/>
        <rFont val="Arial"/>
        <family val="2"/>
      </rPr>
      <t>Denominator:</t>
    </r>
    <r>
      <rPr>
        <sz val="12"/>
        <color indexed="8"/>
        <rFont val="Arial"/>
        <family val="2"/>
      </rPr>
      <t xml:space="preserve"> 
the total number of occupied bed days (consultant-led and non-consultant-led) during the month.
Delayed transfers of care attributable to social care services are included.</t>
    </r>
  </si>
  <si>
    <t>This indicator applies only to admissions to the foundation trust’s mental health psychiatric inpatient care. The following cases can be excluded:
- planned admissions for psychiatric care from specialist units;
- internal transfers of service users between wards in a trust and transfers from other trusts;
- patients recalled on Community Treatment Orders; or
- patients on leave under Section 17 of the Mental Health Act 1983.
The indicator applies to users of working age (16-65) only, unless otherwise contracted. An admission has been gate-kept by a crisis resolution team if they have assessed the service user before admission and if they were involved in the decision-making process, which resulted in admission.
For full details of the features of gate-keeping, please see Guidance Statement on Fidelity and Best Practice for Crisis Services on the Department of Health’s website. As set out in this guidance, the crisis resolution home treatment team should:
a) provide a mobile 24 hour, seven days a week response to requests for assessments;
b) be actively involved in all requests for admission: for the avoidance of doubt, ‘actively involved’ requires face-to-face contact unless it can be demonstrated that face-to-face contact was not appropriate or possible. For each case where face-to-face contact is deemed inappropriate, a declaration that the face-to-face contact was not the most appropriate action from a clinical perspective will be required;
c) be notified of all pending Mental Health Act assessments;
d) be assessing all these cases before admission happens; and
e) be central to the decision making process in conjunction with the rest of the multidisciplinary team.</t>
  </si>
  <si>
    <r>
      <t xml:space="preserve">Patient identity data completeness metrics (from MHMDS) to consist of:
- NHS number;
- Date of birth;
- Postcode (normal residence);
- Current gender;
- Registered General Medical Practice organisation code; and
- Commissioner organisation code.
</t>
    </r>
    <r>
      <rPr>
        <b/>
        <sz val="12"/>
        <color indexed="8"/>
        <rFont val="Arial"/>
        <family val="2"/>
      </rPr>
      <t xml:space="preserve">Numerator: </t>
    </r>
    <r>
      <rPr>
        <sz val="12"/>
        <color indexed="8"/>
        <rFont val="Arial"/>
        <family val="2"/>
      </rPr>
      <t xml:space="preserve">
count of valid entries for each data item above. 
(For details of how data items are classified as VALID please refer to the data quality constructions available on the Information Centre’s website: www.ic.nhs.uk/services/mhmds/dq)
</t>
    </r>
    <r>
      <rPr>
        <b/>
        <sz val="12"/>
        <color indexed="8"/>
        <rFont val="Arial"/>
        <family val="2"/>
      </rPr>
      <t>Denominator:</t>
    </r>
    <r>
      <rPr>
        <sz val="12"/>
        <color indexed="8"/>
        <rFont val="Arial"/>
        <family val="2"/>
      </rPr>
      <t xml:space="preserve">
total number of entries.</t>
    </r>
  </si>
  <si>
    <r>
      <t xml:space="preserve">Outcomes for patients on Care Programme Approach:
</t>
    </r>
    <r>
      <rPr>
        <sz val="12"/>
        <color indexed="8"/>
        <rFont val="Arial"/>
        <family val="2"/>
      </rPr>
      <t xml:space="preserve">• Employment status:
</t>
    </r>
    <r>
      <rPr>
        <b/>
        <sz val="12"/>
        <color indexed="8"/>
        <rFont val="Arial"/>
        <family val="2"/>
      </rPr>
      <t>Numerator:</t>
    </r>
    <r>
      <rPr>
        <sz val="12"/>
        <color indexed="8"/>
        <rFont val="Arial"/>
        <family val="2"/>
      </rPr>
      <t xml:space="preserve"> 
the number of adults in the denominator whose employment status is known at the time of their most recent assessment, formal review or other multi-disciplinary care planning meeting, in a financial year. Include only those whose assessments or reviews were carried out during the reference period. The reference period is the last 12 months working back from the end of the reported month.
</t>
    </r>
    <r>
      <rPr>
        <b/>
        <sz val="12"/>
        <color indexed="8"/>
        <rFont val="Arial"/>
        <family val="2"/>
      </rPr>
      <t>Denominator:</t>
    </r>
    <r>
      <rPr>
        <sz val="12"/>
        <color indexed="8"/>
        <rFont val="Arial"/>
        <family val="2"/>
      </rPr>
      <t xml:space="preserve"> 
the total number of adults (aged 18-69) who have received secondary mental health services and who were on the CPA at any point during the reported month.
• Accommodation status:
</t>
    </r>
    <r>
      <rPr>
        <b/>
        <sz val="12"/>
        <color indexed="8"/>
        <rFont val="Arial"/>
        <family val="2"/>
      </rPr>
      <t>Numerator:</t>
    </r>
    <r>
      <rPr>
        <sz val="12"/>
        <color indexed="8"/>
        <rFont val="Arial"/>
        <family val="2"/>
      </rPr>
      <t xml:space="preserve"> 
the number of adults in the denominator whose accommodation status (i.e. settled or non-settled accommodation) is known at the time of their most recent assessment, formal review or other multi-disciplinary care planning meeting. Include only those whose assessments or reviews were carried out during the reference period. The reference period is the last 12 months working back from the end of the reported month.
</t>
    </r>
    <r>
      <rPr>
        <b/>
        <sz val="12"/>
        <color indexed="8"/>
        <rFont val="Arial"/>
        <family val="2"/>
      </rPr>
      <t>Denominator:</t>
    </r>
    <r>
      <rPr>
        <sz val="12"/>
        <color indexed="8"/>
        <rFont val="Arial"/>
        <family val="2"/>
      </rPr>
      <t xml:space="preserve"> 
the total number of adults (aged 18-69) who have received secondary mental health services and who were on the CPA at any point during the reported month.
• Having a Health of the Nation Outcome Scales (HoNOS) assessment in the past 12 months:
</t>
    </r>
    <r>
      <rPr>
        <b/>
        <sz val="12"/>
        <color indexed="8"/>
        <rFont val="Arial"/>
        <family val="2"/>
      </rPr>
      <t xml:space="preserve">Numerator: </t>
    </r>
    <r>
      <rPr>
        <sz val="12"/>
        <color indexed="8"/>
        <rFont val="Arial"/>
        <family val="2"/>
      </rPr>
      <t xml:space="preserve">
The number of adults in the denominator who have had at least one HoNOS assessment in the past 12 months.
</t>
    </r>
    <r>
      <rPr>
        <b/>
        <sz val="12"/>
        <color indexed="8"/>
        <rFont val="Arial"/>
        <family val="2"/>
      </rPr>
      <t>Denominator:</t>
    </r>
    <r>
      <rPr>
        <sz val="12"/>
        <color indexed="8"/>
        <rFont val="Arial"/>
        <family val="2"/>
      </rPr>
      <t xml:space="preserve"> 
The total number of adults who have received secondary mental health services and who were on the CPA during the reference period.</t>
    </r>
  </si>
  <si>
    <t>Mental Health: CPA</t>
  </si>
  <si>
    <t>Meeting the six criteria for meeting the needs of people with a learning disability, based on recommendations set out in Healthcare for All (DH, 2008):
a) Does the trust have a mechanism in place to identify and flag patients with learning disabilities and protocols that ensure that pathways of care are reasonably adjusted to meet the health needs of these patients?
b) Does the trust provide readily available and comprehensible information to patients with learning disabilities about the following criteria:
- treatment options;
- complaints procedures; and
- appointments?
c) Does the trust have protocols in place to provide suitable support for family carers who support patients with learning disabilities?
d) Does the trust have protocols in place to routinely include training on providing healthcare to patients with learning disabilities for all staff?
e) Does the trust have protocols in place to encourage representation of people with learning disabilities and their family carers?
f) Does the trust have protocols in place to regularly audit its practices for patients with learning disabilities and to demonstrate the findings in routine public reports?
Note: trust boards are required to certify that their trusts meet requirements a) to f) above at the annual plan stage and in each month. Failure to do so will result in the application of the service performance score for this indicator.</t>
  </si>
  <si>
    <t>3j-k</t>
  </si>
  <si>
    <t>Data completeness: identifiers MHMDS</t>
  </si>
  <si>
    <t>1d</t>
  </si>
  <si>
    <t>Data Completeness: Community Services</t>
  </si>
  <si>
    <t>See 'Notes' for further detail of each of the below indicators</t>
  </si>
  <si>
    <t>Milestone Date</t>
  </si>
  <si>
    <t>Select the Performance from the drop-down list</t>
  </si>
  <si>
    <t>TFA Progress</t>
  </si>
  <si>
    <t>TFA Milestone (All including those delivered)</t>
  </si>
  <si>
    <t>Performance</t>
  </si>
  <si>
    <t>August 2012</t>
  </si>
  <si>
    <t>September 12</t>
  </si>
  <si>
    <t>October 2012</t>
  </si>
  <si>
    <t>November 2012</t>
  </si>
  <si>
    <t>December 2012</t>
  </si>
  <si>
    <t>January 2013</t>
  </si>
  <si>
    <t>February 2013</t>
  </si>
  <si>
    <t>March 2013</t>
  </si>
  <si>
    <t>Not fully achieved</t>
  </si>
  <si>
    <t>Fully achieved but late</t>
  </si>
  <si>
    <t>On track to deliver</t>
  </si>
  <si>
    <t>Will not be delivered on time</t>
  </si>
  <si>
    <t>Fully achieved in time</t>
  </si>
  <si>
    <t>Risk to delivery within timescale</t>
  </si>
  <si>
    <t>High risk to delivery within timescale</t>
  </si>
  <si>
    <t>NHS Trust Over-sight self certification template</t>
  </si>
  <si>
    <t>Returns to XXX by the last working day of each month</t>
  </si>
  <si>
    <t>Maximum waiting time of four hours</t>
  </si>
  <si>
    <t>Fails to meet the A&amp;E target twice in any two quarters over a 12-month period and fails the indicator in a quarter during the subsequent nine-month period or the full year.</t>
  </si>
  <si>
    <t>Breaches the cumulative year-to-date trajectory for three successive quarters</t>
  </si>
  <si>
    <t>The non-admitted patients 18 weeks waiting time measure for a third successive quarter</t>
  </si>
  <si>
    <t>The incomplete pathway 18 weeks waiting time measure for a third successive quarter</t>
  </si>
  <si>
    <t>the 31-day cancer waiting time target for a third successive quarter</t>
  </si>
  <si>
    <t>the 62-day cancer waiting time target for a third successive quarter</t>
  </si>
  <si>
    <t>the category A 8-minute response time target for a third successive quarter</t>
  </si>
  <si>
    <t>the category A 19-minute response time target for a third successive quarter</t>
  </si>
  <si>
    <t>referral to treatment information for a third successive quarter;</t>
  </si>
  <si>
    <t>service referral information for a third successive quarter, or;</t>
  </si>
  <si>
    <t>treatment activity information for a third successive quarter</t>
  </si>
  <si>
    <t xml:space="preserve">For patients with immediately life-threatening conditions. 
The Operating Framework for 2012-13 requires all Ambulance Trusts to reach 75 per cent of urgent cases, Category A patients, within 8 minutes.
From 1 June 2012, Category A cases will be split into Red 1 and Red 2 calls: 
•             Red 1 calls are patients who are suffering cardiac arrest, are unconscious or who have stopped breathing.
•             Red 2 calls are serious cases, but are not ones where up to 60 additional seconds will affect a patient’s outcome, for example diabetic episodes and fits.
Ambulance Trusts will be required to improve their performance to show they can reach 80 per cent of Red 1 calls within 8 minutes by April 2013.
</t>
  </si>
  <si>
    <r>
      <rPr>
        <b/>
        <sz val="12"/>
        <color indexed="8"/>
        <rFont val="Arial"/>
        <family val="2"/>
      </rPr>
      <t xml:space="preserve">Governance Risk Rating </t>
    </r>
    <r>
      <rPr>
        <sz val="12"/>
        <color indexed="8"/>
        <rFont val="Arial"/>
        <family val="2"/>
      </rPr>
      <t>(RAG as per SOM guidance)</t>
    </r>
  </si>
  <si>
    <t>The admitted patients 18 weeks waiting time measure for a third successive quarter</t>
  </si>
  <si>
    <t>Enter contractual ceiling</t>
  </si>
  <si>
    <t>All cancers: 62-day wait for first treatment:</t>
  </si>
  <si>
    <t>From urgent GP referral for suspected cancer</t>
  </si>
  <si>
    <t>From NHS Cancer Screening Service referral</t>
  </si>
  <si>
    <t>All cancers: 31-day wait for second or subsequent treatment, comprising :</t>
  </si>
  <si>
    <t>From point of referral to treatment in aggregate (RTT) – admitted</t>
  </si>
  <si>
    <t>From point of referral to treatment in aggregate (RTT) – non-admitted</t>
  </si>
  <si>
    <t>From point of referral to treatment in aggregate (RTT) – patients on an incomplete pathway</t>
  </si>
  <si>
    <t>Cancer: 2 week wait from referral to date first seen, comprising:</t>
  </si>
  <si>
    <t>A&amp;E: From arrival to admission/transfer/discharge</t>
  </si>
  <si>
    <t>Patient identifier information</t>
  </si>
  <si>
    <t>Patients dying at home / care home</t>
  </si>
  <si>
    <t>The inclusion of this data collection in addition to Monitor's indicators (until the Compliance Framework is changed) is in order for the SHA to track the Trust's action plan to produce such data.
This data excludes a weighting, and therefore does not currently impact on the Trust's governance risk rating.</t>
  </si>
  <si>
    <r>
      <t xml:space="preserve">Data completeness, community services: </t>
    </r>
    <r>
      <rPr>
        <i/>
        <sz val="11"/>
        <color indexed="8"/>
        <rFont val="Arial"/>
        <family val="2"/>
      </rPr>
      <t xml:space="preserve">(may be introduced later) </t>
    </r>
  </si>
  <si>
    <t>Care Programme Approach (CPA) patients, comprising:</t>
  </si>
  <si>
    <t>Receiving follow-up contact within 7 days of discharge</t>
  </si>
  <si>
    <t>Admissions to inpatients services had access to Crisis Resolution/Home Treatment teams</t>
  </si>
  <si>
    <t>Category A call – emergency response within 8 minutes</t>
  </si>
  <si>
    <t xml:space="preserve">Data Completeness Community Services (further data): </t>
  </si>
  <si>
    <t xml:space="preserve">Each organisation is required to calculate their risk score and RAG rate their current performance, in addition to providing comment with regard to any contractual issues and compliance with CQC essential standards: </t>
  </si>
  <si>
    <t>Notes</t>
  </si>
  <si>
    <t>Insert YES, NO or N/A (as appropriate)</t>
  </si>
  <si>
    <t>* Please type in R, AR, AG or G and assign a number for the FRR</t>
  </si>
  <si>
    <t>GREEN                   = Score less than 1</t>
  </si>
  <si>
    <t>AMBER/GREEN    = Score greater than or equal to 1, but less than 2</t>
  </si>
  <si>
    <t>AMBER / RED        = Score greater than or equal to 2, but less than 4</t>
  </si>
  <si>
    <t>RED                         = Score greater than or equal to 4</t>
  </si>
  <si>
    <t>R</t>
  </si>
  <si>
    <t>AR</t>
  </si>
  <si>
    <t>AG</t>
  </si>
  <si>
    <t>G</t>
  </si>
  <si>
    <t>The necessary planning, performance management and corporate and clinical risk management processes and mitigation plans are in place to deliver the annual plan, including that all audit committee recommendations accepted by the board are implemented satisfactorily.</t>
  </si>
  <si>
    <t>The board is satisfied that: the management team has the capacity, capability and experience necessary to deliver the annual plan; and the management structure in place is adequate to deliver the annual plan.</t>
  </si>
  <si>
    <t>Board Action</t>
  </si>
  <si>
    <t>Information to inform discussion meeting</t>
  </si>
  <si>
    <t>Red 1</t>
  </si>
  <si>
    <t>Red 2</t>
  </si>
  <si>
    <t>Has the Trust received income support outside of the NHS standard contract e.g. transformational support?</t>
  </si>
  <si>
    <t>The Board is satisfied that, to the best of its knowledge and using its own processes and having had regard to the SOM's Oversight Regime (supported by Care Quality Commission information, its own information on serious incidents, patterns of complaints, and including any further metrics it chooses to adopt), the trust has, and will keep in place, effective arrangements for the purpose of monitoring and continually improving the quality of healthcare provided to its patients.</t>
  </si>
  <si>
    <t>All current key risks have been identified (raised either internally or by external audit and assessment bodies) and addressed – or there are appropriate action plans in place to address the issues – in a timely manner</t>
  </si>
  <si>
    <t>The board has considered all likely future risks and has reviewed appropriate evidence regarding the level of severity, likelihood of occurrence and the plans for mitigation of these risks.</t>
  </si>
  <si>
    <r>
      <t>An Annual Governance Statement is in place</t>
    </r>
    <r>
      <rPr>
        <sz val="11"/>
        <color indexed="8"/>
        <rFont val="Arial"/>
        <family val="2"/>
      </rPr>
      <t>, and the trust is compliant with the risk management and assurance framework requirements that support the Statement pursuant to the most up to date guidance from HM Treasury (www.hm-treasury.gov.uk).</t>
    </r>
  </si>
  <si>
    <t>The board is satisfied that plans in place are sufficient to ensure ongoing compliance with all existing targets (after the application of thresholds) as set out in the Governance Risk Rating; and a commitment to comply with all commissioned targets going forward.</t>
  </si>
  <si>
    <t>The board will ensure that the trust will at all times operate effectively. This includes maintaining its register of interests, ensuring that there are no material conflicts of interest in the board of directors; and that all board positions are filled, or plans are in place to fill any vacancies, and that any elections to the shadow board of governors are held in accordance with the election rules.</t>
  </si>
  <si>
    <t>Declaration 1 or declaration 2 reflects whether the Board believes the Trust is currently performing at a level compatible with FT authorisation.</t>
  </si>
  <si>
    <r>
      <t xml:space="preserve">The Board is sufficiently assured in its ability to declare conformity with </t>
    </r>
    <r>
      <rPr>
        <b/>
        <u val="single"/>
        <sz val="12"/>
        <color indexed="8"/>
        <rFont val="Arial"/>
        <family val="2"/>
      </rPr>
      <t>all</t>
    </r>
    <r>
      <rPr>
        <sz val="12"/>
        <color indexed="8"/>
        <rFont val="Arial"/>
        <family val="2"/>
      </rPr>
      <t xml:space="preserve"> of the Clinical Quality, Finance and Governance elements of the Board Statements. </t>
    </r>
  </si>
  <si>
    <t xml:space="preserve">At the current time, the board is yet to gain sufficient assurance to declare conformity with all of the Clinical Quality, Finance and Governance elements of the Board Statements. </t>
  </si>
  <si>
    <r>
      <t xml:space="preserve">Please complete </t>
    </r>
    <r>
      <rPr>
        <b/>
        <sz val="12"/>
        <color indexed="8"/>
        <rFont val="Arial"/>
        <family val="2"/>
      </rPr>
      <t xml:space="preserve">one </t>
    </r>
    <r>
      <rPr>
        <sz val="12"/>
        <color indexed="8"/>
        <rFont val="Arial"/>
        <family val="2"/>
      </rPr>
      <t>of the two declarations below. If you sign declaration 2, provide supporting detail using the form below. Signature may be either hand written or electronic, you are required to print your name.</t>
    </r>
  </si>
  <si>
    <t>Is the Trust below the YTD ceiling</t>
  </si>
  <si>
    <t>Is the Trust below the de minimus</t>
  </si>
  <si>
    <t>Unplanned breach of PBC</t>
  </si>
  <si>
    <t>Greater than six cases in the year to date, and breaches the cumulative year-to-date trajectory for three successive quarters</t>
  </si>
  <si>
    <t>either Red 1 or Red 2 targets for a third successive quarter</t>
  </si>
  <si>
    <t>Any other Indicator weighted 1.0</t>
  </si>
  <si>
    <t>Adjusted Governance Risk Rating</t>
  </si>
  <si>
    <r>
      <rPr>
        <b/>
        <sz val="12"/>
        <color indexed="8"/>
        <rFont val="Arial"/>
        <family val="2"/>
      </rPr>
      <t xml:space="preserve">Normalised YTD Financial Risk Rating </t>
    </r>
    <r>
      <rPr>
        <sz val="12"/>
        <color indexed="8"/>
        <rFont val="Arial"/>
        <family val="2"/>
      </rPr>
      <t>(Assign number as per SOM guidance)</t>
    </r>
  </si>
  <si>
    <t>Quarterly self-certification by trust that the normalised financial risk rating (FRR) may be less than 3 in the next 12 months</t>
  </si>
  <si>
    <t>Yet to identify two years of detailed CIP schemes</t>
  </si>
  <si>
    <t>Score</t>
  </si>
  <si>
    <t>"Never Events" occurring in month</t>
  </si>
  <si>
    <t>Might the dispute require third party intervention or arbitration?</t>
  </si>
  <si>
    <t>Statement</t>
  </si>
  <si>
    <t>Answer</t>
  </si>
  <si>
    <t>The board will ensure that the trust at all times has regard to the NHS Constitution.</t>
  </si>
  <si>
    <t xml:space="preserve">1. Effective arrangements for monitoring and improving quality. </t>
  </si>
  <si>
    <t>2. Ongoing compliance with the CQC’s registration requirements.</t>
  </si>
  <si>
    <t>3. All medical practitioners have met the relevant requirements.</t>
  </si>
  <si>
    <r>
      <t xml:space="preserve">4. The trust will maintain a FRR </t>
    </r>
    <r>
      <rPr>
        <sz val="11"/>
        <color theme="1"/>
        <rFont val="Calibri"/>
        <family val="2"/>
      </rPr>
      <t>≥</t>
    </r>
    <r>
      <rPr>
        <sz val="11"/>
        <color theme="1"/>
        <rFont val="Calibri"/>
        <family val="2"/>
        <scheme val="minor"/>
      </rPr>
      <t xml:space="preserve"> 3 over the next 12 months.</t>
    </r>
  </si>
  <si>
    <t>5. The trust shall at all times remain a going concern.</t>
  </si>
  <si>
    <t>6. The trust at all times has regard to the NHS Constitution.</t>
  </si>
  <si>
    <t>7. All current key risks have been identified  and addressed.</t>
  </si>
  <si>
    <t>8. The board has considered all likely future risks.</t>
  </si>
  <si>
    <t>9. The necessary planning, management and mitigation plans are in place to deliver the annual plan.</t>
  </si>
  <si>
    <t>10. An Annual Governance Statement is in place, and the trust is compliant.</t>
  </si>
  <si>
    <t>11. Plans in place to ensure ongoing compliance with all existing targets.</t>
  </si>
  <si>
    <t>12. Achieved a minimum of Level 2 of the IG Toolkit.</t>
  </si>
  <si>
    <t xml:space="preserve">13. The board will ensure that the trust will at all times operate effectively. </t>
  </si>
  <si>
    <t>14. All directors have the appropriate qualifications, experience and skills.</t>
  </si>
  <si>
    <t>15. The management team has the capacity, capability and experience to deliver the annual plan.</t>
  </si>
  <si>
    <t>For each target/standard, where the board is declaring insufficient assurance please state the reason for being unable to sign the declaration, and explain briefly what steps are being taken to resolve the issue. Please provide an appropriate level of detail.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</si>
</sst>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_ ;[Red]\(#,##0.00\);\-"/>
    <numFmt numFmtId="167" formatCode="mmmm\ yyyy"/>
  </numFmts>
  <fonts count="67">
    <font>
      <sz val="11"/>
      <color theme="1"/>
      <name val="Calibri"/>
      <family val="2"/>
      <scheme val="minor"/>
    </font>
    <font>
      <sz val="10"/>
      <name val="Arial"/>
      <family val="2"/>
    </font>
    <font>
      <sz val="11"/>
      <color indexed="8"/>
      <name val="Arial"/>
      <family val="2"/>
    </font>
    <font>
      <sz val="10"/>
      <color indexed="8"/>
      <name val="Arial"/>
      <family val="2"/>
    </font>
    <font>
      <b/>
      <sz val="10"/>
      <color indexed="8"/>
      <name val="Arial"/>
      <family val="2"/>
    </font>
    <font>
      <b/>
      <sz val="11"/>
      <color indexed="8"/>
      <name val="Arial"/>
      <family val="2"/>
    </font>
    <font>
      <sz val="12"/>
      <color indexed="8"/>
      <name val="Arial"/>
      <family val="2"/>
    </font>
    <font>
      <b/>
      <sz val="10"/>
      <name val="Arial"/>
      <family val="2"/>
    </font>
    <font>
      <b/>
      <sz val="16"/>
      <color indexed="9"/>
      <name val="Arial"/>
      <family val="2"/>
    </font>
    <font>
      <b/>
      <sz val="11"/>
      <name val="Arial"/>
      <family val="2"/>
    </font>
    <font>
      <b/>
      <sz val="18"/>
      <name val="Arial"/>
      <family val="2"/>
    </font>
    <font>
      <b/>
      <sz val="12"/>
      <color indexed="8"/>
      <name val="Arial"/>
      <family val="2"/>
    </font>
    <font>
      <b/>
      <sz val="14"/>
      <color indexed="8"/>
      <name val="Arial"/>
      <family val="2"/>
    </font>
    <font>
      <b/>
      <sz val="18"/>
      <color indexed="8"/>
      <name val="Arial"/>
      <family val="2"/>
    </font>
    <font>
      <sz val="14"/>
      <color indexed="8"/>
      <name val="Arial"/>
      <family val="2"/>
    </font>
    <font>
      <b/>
      <sz val="11"/>
      <color theme="0"/>
      <name val="Calibri"/>
      <family val="2"/>
      <scheme val="minor"/>
    </font>
    <font>
      <sz val="11"/>
      <color theme="0"/>
      <name val="Calibri"/>
      <family val="2"/>
      <scheme val="minor"/>
    </font>
    <font>
      <b/>
      <sz val="16"/>
      <color theme="1"/>
      <name val="Calibri"/>
      <family val="2"/>
      <scheme val="minor"/>
    </font>
    <font>
      <b/>
      <sz val="14"/>
      <color theme="1"/>
      <name val="Calibri"/>
      <family val="2"/>
      <scheme val="minor"/>
    </font>
    <font>
      <b/>
      <sz val="20"/>
      <color theme="1"/>
      <name val="Calibri"/>
      <family val="2"/>
      <scheme val="minor"/>
    </font>
    <font>
      <b/>
      <sz val="20"/>
      <color indexed="8"/>
      <name val="Arial"/>
      <family val="2"/>
    </font>
    <font>
      <b/>
      <sz val="16"/>
      <color indexed="8"/>
      <name val="Arial"/>
      <family val="2"/>
    </font>
    <font>
      <sz val="11"/>
      <name val="Arial"/>
      <family val="2"/>
    </font>
    <font>
      <sz val="11"/>
      <color indexed="9"/>
      <name val="Arial"/>
      <family val="2"/>
    </font>
    <font>
      <b/>
      <sz val="11"/>
      <color indexed="9"/>
      <name val="Arial"/>
      <family val="2"/>
    </font>
    <font>
      <b/>
      <sz val="14"/>
      <color indexed="9"/>
      <name val="Arial"/>
      <family val="2"/>
    </font>
    <font>
      <b/>
      <sz val="17"/>
      <color indexed="8"/>
      <name val="Arial"/>
      <family val="2"/>
    </font>
    <font>
      <b/>
      <sz val="9"/>
      <name val="Tahoma"/>
      <family val="2"/>
    </font>
    <font>
      <sz val="11"/>
      <color indexed="62"/>
      <name val="Arial"/>
      <family val="2"/>
    </font>
    <font>
      <b/>
      <sz val="11"/>
      <color indexed="62"/>
      <name val="Arial"/>
      <family val="2"/>
    </font>
    <font>
      <b/>
      <sz val="10"/>
      <color indexed="9"/>
      <name val="Arial"/>
      <family val="2"/>
    </font>
    <font>
      <sz val="10"/>
      <color indexed="62"/>
      <name val="Arial"/>
      <family val="2"/>
    </font>
    <font>
      <b/>
      <i/>
      <sz val="10"/>
      <color indexed="9"/>
      <name val="Arial"/>
      <family val="2"/>
    </font>
    <font>
      <b/>
      <sz val="10"/>
      <color indexed="62"/>
      <name val="Arial"/>
      <family val="2"/>
    </font>
    <font>
      <b/>
      <sz val="22"/>
      <color indexed="8"/>
      <name val="Arial"/>
      <family val="2"/>
    </font>
    <font>
      <b/>
      <i/>
      <sz val="11"/>
      <color indexed="9"/>
      <name val="Arial"/>
      <family val="2"/>
    </font>
    <font>
      <b/>
      <sz val="12"/>
      <color indexed="62"/>
      <name val="Arial"/>
      <family val="2"/>
    </font>
    <font>
      <sz val="10"/>
      <color indexed="9"/>
      <name val="Arial"/>
      <family val="2"/>
    </font>
    <font>
      <sz val="12"/>
      <color theme="1"/>
      <name val="Calibri"/>
      <family val="2"/>
      <scheme val="minor"/>
    </font>
    <font>
      <b/>
      <sz val="12"/>
      <color indexed="9"/>
      <name val="Arial"/>
      <family val="2"/>
    </font>
    <font>
      <b/>
      <sz val="15"/>
      <color indexed="8"/>
      <name val="Arial"/>
      <family val="2"/>
    </font>
    <font>
      <sz val="10"/>
      <color indexed="62"/>
      <name val="Wingdings"/>
      <family val="2"/>
    </font>
    <font>
      <b/>
      <sz val="20"/>
      <color rgb="FF002060"/>
      <name val="Arial"/>
      <family val="2"/>
    </font>
    <font>
      <sz val="8"/>
      <name val="Arial"/>
      <family val="2"/>
    </font>
    <font>
      <sz val="11"/>
      <color indexed="8"/>
      <name val="Wingdings"/>
      <family val="2"/>
    </font>
    <font>
      <sz val="11"/>
      <color indexed="9"/>
      <name val="Wingdings"/>
      <family val="2"/>
    </font>
    <font>
      <b/>
      <sz val="20"/>
      <color indexed="56"/>
      <name val="Arial"/>
      <family val="2"/>
    </font>
    <font>
      <b/>
      <sz val="16"/>
      <color indexed="56"/>
      <name val="Arial"/>
      <family val="2"/>
    </font>
    <font>
      <sz val="11"/>
      <color theme="0"/>
      <name val="Arial"/>
      <family val="2"/>
    </font>
    <font>
      <b/>
      <i/>
      <sz val="14"/>
      <color indexed="8"/>
      <name val="Arial"/>
      <family val="2"/>
    </font>
    <font>
      <b/>
      <i/>
      <sz val="11"/>
      <color indexed="8"/>
      <name val="Arial"/>
      <family val="2"/>
    </font>
    <font>
      <b/>
      <i/>
      <sz val="14"/>
      <color indexed="9"/>
      <name val="Arial"/>
      <family val="2"/>
    </font>
    <font>
      <b/>
      <sz val="11"/>
      <color theme="0"/>
      <name val="Arial"/>
      <family val="2"/>
    </font>
    <font>
      <sz val="10"/>
      <color theme="0"/>
      <name val="Arial"/>
      <family val="2"/>
    </font>
    <font>
      <b/>
      <sz val="14"/>
      <color theme="0"/>
      <name val="Arial"/>
      <family val="2"/>
    </font>
    <font>
      <sz val="16"/>
      <color indexed="8"/>
      <name val="Arial"/>
      <family val="2"/>
    </font>
    <font>
      <sz val="11"/>
      <color theme="0" tint="-0.1499900072813034"/>
      <name val="Arial"/>
      <family val="2"/>
    </font>
    <font>
      <sz val="11"/>
      <color indexed="62"/>
      <name val="Calibri"/>
      <family val="2"/>
      <scheme val="minor"/>
    </font>
    <font>
      <sz val="11"/>
      <name val="Calibri"/>
      <family val="2"/>
      <scheme val="minor"/>
    </font>
    <font>
      <sz val="11"/>
      <color indexed="8"/>
      <name val="Calibri"/>
      <family val="2"/>
    </font>
    <font>
      <i/>
      <sz val="10"/>
      <name val="Arial"/>
      <family val="2"/>
    </font>
    <font>
      <i/>
      <sz val="11"/>
      <color indexed="8"/>
      <name val="Arial"/>
      <family val="2"/>
    </font>
    <font>
      <sz val="11"/>
      <color rgb="FF000000"/>
      <name val="Calibri"/>
      <family val="2"/>
    </font>
    <font>
      <b/>
      <u val="single"/>
      <sz val="12"/>
      <color indexed="8"/>
      <name val="Arial"/>
      <family val="2"/>
    </font>
    <font>
      <sz val="11"/>
      <color theme="1"/>
      <name val="Calibri"/>
      <family val="2"/>
    </font>
    <font>
      <sz val="11"/>
      <color rgb="FFFF0000"/>
      <name val="Arial"/>
      <family val="2"/>
    </font>
    <font>
      <b/>
      <sz val="8"/>
      <name val="Calibri"/>
      <family val="2"/>
    </font>
  </fonts>
  <fills count="25">
    <fill>
      <patternFill/>
    </fill>
    <fill>
      <patternFill patternType="gray125"/>
    </fill>
    <fill>
      <patternFill patternType="solid">
        <fgColor indexed="24"/>
        <bgColor indexed="64"/>
      </patternFill>
    </fill>
    <fill>
      <patternFill patternType="solid">
        <fgColor indexed="22"/>
        <bgColor indexed="64"/>
      </patternFill>
    </fill>
    <fill>
      <patternFill patternType="solid">
        <fgColor rgb="FF002060"/>
        <bgColor indexed="64"/>
      </patternFill>
    </fill>
    <fill>
      <patternFill patternType="solid">
        <fgColor indexed="44"/>
        <bgColor indexed="64"/>
      </patternFill>
    </fill>
    <fill>
      <patternFill patternType="solid">
        <fgColor indexed="9"/>
        <bgColor indexed="64"/>
      </patternFill>
    </fill>
    <fill>
      <patternFill patternType="solid">
        <fgColor theme="3"/>
        <bgColor indexed="64"/>
      </patternFill>
    </fill>
    <fill>
      <patternFill patternType="solid">
        <fgColor rgb="FF333399"/>
        <bgColor indexed="64"/>
      </patternFill>
    </fill>
    <fill>
      <patternFill patternType="solid">
        <fgColor rgb="FFC0C0C0"/>
        <bgColor indexed="64"/>
      </patternFill>
    </fill>
    <fill>
      <patternFill patternType="solid">
        <fgColor theme="8" tint="0.5999900102615356"/>
        <bgColor indexed="64"/>
      </patternFill>
    </fill>
    <fill>
      <patternFill patternType="solid">
        <fgColor indexed="27"/>
        <bgColor indexed="64"/>
      </patternFill>
    </fill>
    <fill>
      <patternFill patternType="solid">
        <fgColor theme="4" tint="-0.4999699890613556"/>
        <bgColor indexed="64"/>
      </patternFill>
    </fill>
    <fill>
      <patternFill patternType="solid">
        <fgColor theme="3" tint="-0.24997000396251678"/>
        <bgColor indexed="64"/>
      </patternFill>
    </fill>
    <fill>
      <patternFill patternType="solid">
        <fgColor theme="0" tint="-0.1499900072813034"/>
        <bgColor indexed="64"/>
      </patternFill>
    </fill>
    <fill>
      <patternFill patternType="solid">
        <fgColor indexed="56"/>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theme="0" tint="-0.24997000396251678"/>
        <bgColor indexed="64"/>
      </patternFill>
    </fill>
    <fill>
      <patternFill patternType="solid">
        <fgColor rgb="FF00FF00"/>
        <bgColor indexed="64"/>
      </patternFill>
    </fill>
    <fill>
      <gradientFill>
        <stop position="0">
          <color rgb="FFFFC000"/>
        </stop>
        <stop position="1">
          <color rgb="FF00FF00"/>
        </stop>
      </gradientFill>
    </fill>
    <fill>
      <gradientFill>
        <stop position="0">
          <color rgb="FFFFC000"/>
        </stop>
        <stop position="1">
          <color rgb="FF00FF00"/>
        </stop>
      </gradientFill>
    </fill>
    <fill>
      <gradientFill>
        <stop position="0">
          <color rgb="FFFFC000"/>
        </stop>
        <stop position="1">
          <color rgb="FFFF0000"/>
        </stop>
      </gradientFill>
    </fill>
    <fill>
      <gradientFill>
        <stop position="0">
          <color rgb="FFFFC000"/>
        </stop>
        <stop position="1">
          <color rgb="FFFF0000"/>
        </stop>
      </gradientFill>
    </fill>
    <fill>
      <patternFill patternType="solid">
        <fgColor rgb="FFFF0000"/>
        <bgColor indexed="64"/>
      </patternFill>
    </fill>
  </fills>
  <borders count="68">
    <border>
      <left/>
      <right/>
      <top/>
      <bottom/>
      <diagonal/>
    </border>
    <border>
      <left style="thin"/>
      <right style="thin"/>
      <top style="thin"/>
      <bottom style="thin"/>
    </border>
    <border>
      <left/>
      <right style="thin"/>
      <top style="thin"/>
      <bottom style="thin"/>
    </border>
    <border>
      <left/>
      <right style="thin">
        <color theme="0"/>
      </right>
      <top/>
      <bottom/>
    </border>
    <border>
      <left style="thin">
        <color theme="1"/>
      </left>
      <right/>
      <top/>
      <bottom/>
    </border>
    <border>
      <left style="thin">
        <color theme="1"/>
      </left>
      <right style="thin">
        <color theme="1"/>
      </right>
      <top style="thin">
        <color theme="1"/>
      </top>
      <bottom style="thin">
        <color theme="1"/>
      </bottom>
    </border>
    <border>
      <left style="thin"/>
      <right/>
      <top style="thin"/>
      <bottom style="thin"/>
    </border>
    <border>
      <left style="thin"/>
      <right style="thin"/>
      <top/>
      <bottom/>
    </border>
    <border>
      <left style="thin">
        <color theme="0"/>
      </left>
      <right style="thin">
        <color theme="0"/>
      </right>
      <top/>
      <bottom style="thin"/>
    </border>
    <border>
      <left style="medium"/>
      <right style="medium"/>
      <top style="medium"/>
      <bottom style="medium"/>
    </border>
    <border>
      <left/>
      <right/>
      <top/>
      <bottom style="thin"/>
    </border>
    <border>
      <left/>
      <right style="thin">
        <color theme="0"/>
      </right>
      <top style="thin"/>
      <bottom style="thin"/>
    </border>
    <border>
      <left style="thin">
        <color theme="0"/>
      </left>
      <right style="thin">
        <color theme="0"/>
      </right>
      <top/>
      <bottom/>
    </border>
    <border>
      <left style="thin">
        <color theme="0"/>
      </left>
      <right style="thin">
        <color theme="0"/>
      </right>
      <top style="thin"/>
      <bottom style="thin"/>
    </border>
    <border>
      <left style="thin"/>
      <right style="thin">
        <color theme="0"/>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style="thin"/>
      <bottom style="thin"/>
    </border>
    <border>
      <left style="thin"/>
      <right/>
      <top/>
      <bottom style="thin"/>
    </border>
    <border>
      <left/>
      <right style="thin"/>
      <top/>
      <bottom style="thin"/>
    </border>
    <border>
      <left style="medium"/>
      <right/>
      <top/>
      <bottom/>
    </border>
    <border>
      <left/>
      <right style="medium"/>
      <top/>
      <bottom/>
    </border>
    <border>
      <left style="medium"/>
      <right style="thin"/>
      <top style="thin"/>
      <bottom style="thin"/>
    </border>
    <border>
      <left style="thin"/>
      <right style="medium"/>
      <top style="thin"/>
      <bottom style="thin"/>
    </border>
    <border>
      <left/>
      <right/>
      <top/>
      <bottom style="medium"/>
    </border>
    <border>
      <left style="medium"/>
      <right/>
      <top/>
      <bottom style="thin"/>
    </border>
    <border>
      <left style="thin"/>
      <right style="medium"/>
      <top/>
      <bottom style="thin"/>
    </border>
    <border>
      <left style="medium"/>
      <right style="thin">
        <color theme="1"/>
      </right>
      <top style="thin">
        <color theme="1"/>
      </top>
      <bottom style="thin">
        <color theme="1"/>
      </bottom>
    </border>
    <border>
      <left style="thin">
        <color theme="1"/>
      </left>
      <right style="medium"/>
      <top style="thin">
        <color theme="1"/>
      </top>
      <bottom style="thin">
        <color theme="1"/>
      </bottom>
    </border>
    <border>
      <left style="thin"/>
      <right style="thin"/>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medium"/>
    </border>
    <border>
      <left style="thin"/>
      <right style="thin"/>
      <top style="medium"/>
      <bottom style="thin"/>
    </border>
    <border>
      <left style="thin"/>
      <right style="thin"/>
      <top/>
      <bottom style="thin"/>
    </border>
    <border>
      <left style="thin">
        <color theme="1"/>
      </left>
      <right/>
      <top style="thin">
        <color theme="1"/>
      </top>
      <bottom style="thin">
        <color theme="1"/>
      </bottom>
    </border>
    <border>
      <left/>
      <right/>
      <top style="thin">
        <color theme="1"/>
      </top>
      <bottom style="thin">
        <color theme="1"/>
      </bottom>
    </border>
    <border>
      <left style="thin"/>
      <right style="thin"/>
      <top style="medium"/>
      <bottom/>
    </border>
    <border>
      <left style="thin"/>
      <right style="thin"/>
      <top style="thin"/>
      <bottom/>
    </border>
    <border>
      <left style="medium"/>
      <right style="thin"/>
      <top style="medium"/>
      <bottom style="thin"/>
    </border>
    <border>
      <left style="thin"/>
      <right style="medium"/>
      <top style="medium"/>
      <bottom style="thin"/>
    </border>
    <border>
      <left/>
      <right style="medium"/>
      <top style="medium"/>
      <bottom/>
    </border>
    <border>
      <left style="medium"/>
      <right/>
      <top style="medium"/>
      <bottom style="thin"/>
    </border>
    <border>
      <left style="thin">
        <color theme="1"/>
      </left>
      <right/>
      <top style="medium"/>
      <bottom/>
    </border>
    <border>
      <left style="thin"/>
      <right/>
      <top style="medium"/>
      <bottom style="thin"/>
    </border>
    <border>
      <left style="thin"/>
      <right style="medium"/>
      <top/>
      <bottom/>
    </border>
    <border>
      <left style="thin"/>
      <right style="thin">
        <color indexed="9"/>
      </right>
      <top style="thin"/>
      <bottom style="thin"/>
    </border>
    <border>
      <left style="thin">
        <color indexed="9"/>
      </left>
      <right style="thin">
        <color indexed="9"/>
      </right>
      <top style="thin"/>
      <bottom style="thin"/>
    </border>
    <border>
      <left style="thin">
        <color indexed="9"/>
      </left>
      <right style="thin"/>
      <top style="thin"/>
      <bottom style="thin"/>
    </border>
    <border>
      <left/>
      <right style="thin">
        <color theme="1"/>
      </right>
      <top style="thin">
        <color theme="1"/>
      </top>
      <bottom style="thin">
        <color theme="1"/>
      </bottom>
    </border>
    <border>
      <left/>
      <right style="thin">
        <color theme="1"/>
      </right>
      <top/>
      <bottom style="thin">
        <color theme="1"/>
      </bottom>
    </border>
    <border>
      <left/>
      <right/>
      <top style="medium"/>
      <bottom style="thin"/>
    </border>
    <border>
      <left/>
      <right style="medium"/>
      <top style="medium"/>
      <bottom style="thin"/>
    </border>
    <border>
      <left style="thin">
        <color theme="1"/>
      </left>
      <right style="thin">
        <color theme="1"/>
      </right>
      <top style="thin">
        <color theme="1"/>
      </top>
      <bottom/>
    </border>
    <border>
      <left/>
      <right style="medium"/>
      <top/>
      <bottom style="thin"/>
    </border>
    <border>
      <left style="thin">
        <color theme="1"/>
      </left>
      <right/>
      <top/>
      <bottom style="thin"/>
    </border>
    <border>
      <left style="medium"/>
      <right style="thin"/>
      <top style="thin"/>
      <bottom/>
    </border>
    <border>
      <left style="medium"/>
      <right style="thin"/>
      <top/>
      <bottom style="thin"/>
    </border>
    <border>
      <left style="thin"/>
      <right style="medium"/>
      <top style="thin"/>
      <bottom/>
    </border>
    <border>
      <left style="medium"/>
      <right style="thin"/>
      <top/>
      <bottom/>
    </border>
    <border>
      <left style="medium"/>
      <right style="thin"/>
      <top style="medium"/>
      <bottom/>
    </border>
    <border>
      <left style="thin"/>
      <right style="medium"/>
      <top style="medium"/>
      <bottom/>
    </border>
    <border>
      <left style="medium"/>
      <right/>
      <top style="medium"/>
      <bottom/>
    </border>
    <border>
      <left/>
      <right/>
      <top style="medium"/>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9" fontId="1" fillId="0" borderId="0" applyFont="0" applyFill="0" applyBorder="0" applyAlignment="0" applyProtection="0"/>
    <xf numFmtId="0" fontId="8" fillId="2" borderId="0" applyNumberFormat="0">
      <alignment vertical="center"/>
      <protection/>
    </xf>
    <xf numFmtId="0" fontId="59" fillId="0" borderId="0">
      <alignment/>
      <protection/>
    </xf>
    <xf numFmtId="0" fontId="59" fillId="0" borderId="0">
      <alignment/>
      <protection/>
    </xf>
    <xf numFmtId="0" fontId="59" fillId="0" borderId="0">
      <alignment/>
      <protection/>
    </xf>
  </cellStyleXfs>
  <cellXfs count="652">
    <xf numFmtId="0" fontId="0" fillId="0" borderId="0" xfId="0"/>
    <xf numFmtId="0" fontId="0" fillId="0" borderId="0" xfId="0" applyAlignment="1">
      <alignment horizontal="center" vertical="center"/>
    </xf>
    <xf numFmtId="0" fontId="2" fillId="0" borderId="0" xfId="0" applyFont="1"/>
    <xf numFmtId="0" fontId="10" fillId="3" borderId="1" xfId="0" applyFont="1" applyFill="1" applyBorder="1" applyAlignment="1" applyProtection="1">
      <alignment horizontal="center"/>
      <protection/>
    </xf>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6" fillId="0" borderId="0" xfId="0" applyFont="1" applyAlignment="1">
      <alignment vertical="top" wrapText="1"/>
    </xf>
    <xf numFmtId="0" fontId="15" fillId="4" borderId="2" xfId="0" applyFont="1" applyFill="1" applyBorder="1" applyAlignment="1">
      <alignment horizontal="center" vertical="center" wrapText="1"/>
    </xf>
    <xf numFmtId="0" fontId="16" fillId="0" borderId="0" xfId="0" applyFont="1"/>
    <xf numFmtId="0" fontId="7" fillId="0" borderId="0" xfId="0" applyFont="1" applyBorder="1" applyAlignment="1" applyProtection="1">
      <alignment horizontal="left" wrapText="1"/>
      <protection/>
    </xf>
    <xf numFmtId="0" fontId="0" fillId="0" borderId="0" xfId="0" applyBorder="1"/>
    <xf numFmtId="0" fontId="0" fillId="0" borderId="3" xfId="0" applyBorder="1" applyAlignment="1">
      <alignment horizontal="center" vertical="center"/>
    </xf>
    <xf numFmtId="0" fontId="16" fillId="0" borderId="4" xfId="0" applyFont="1" applyBorder="1"/>
    <xf numFmtId="0" fontId="16" fillId="0" borderId="0" xfId="0" applyFont="1" applyBorder="1"/>
    <xf numFmtId="0" fontId="19" fillId="0" borderId="0" xfId="0" applyFont="1" applyAlignment="1">
      <alignment vertical="center"/>
    </xf>
    <xf numFmtId="0" fontId="7" fillId="0" borderId="5" xfId="0" applyFont="1" applyBorder="1" applyAlignment="1" applyProtection="1">
      <alignment horizontal="center" vertical="center"/>
      <protection/>
    </xf>
    <xf numFmtId="0" fontId="17" fillId="0" borderId="0" xfId="0" applyFont="1" applyBorder="1" applyAlignment="1">
      <alignment vertical="center" wrapText="1"/>
    </xf>
    <xf numFmtId="0" fontId="1" fillId="5" borderId="6" xfId="0" applyFont="1" applyFill="1" applyBorder="1" applyAlignment="1" applyProtection="1">
      <alignment horizontal="center" vertical="center" wrapText="1"/>
      <protection/>
    </xf>
    <xf numFmtId="0" fontId="0" fillId="0" borderId="0" xfId="0" applyFont="1" applyAlignment="1">
      <alignment horizontal="center" vertical="center"/>
    </xf>
    <xf numFmtId="0" fontId="1" fillId="5" borderId="6" xfId="0" applyFont="1" applyFill="1" applyBorder="1" applyAlignment="1" applyProtection="1">
      <alignment horizontal="left" vertical="center" wrapText="1"/>
      <protection/>
    </xf>
    <xf numFmtId="0" fontId="0" fillId="0" borderId="0" xfId="0" applyFont="1" applyAlignment="1">
      <alignment horizontal="left" vertical="center"/>
    </xf>
    <xf numFmtId="0" fontId="7" fillId="0" borderId="0" xfId="0" applyFont="1" applyBorder="1" applyAlignment="1" applyProtection="1">
      <alignment horizontal="center" wrapText="1"/>
      <protection/>
    </xf>
    <xf numFmtId="0" fontId="1" fillId="0" borderId="0" xfId="0" applyFont="1" applyBorder="1" applyAlignment="1" applyProtection="1">
      <alignment horizontal="left" wrapText="1"/>
      <protection/>
    </xf>
    <xf numFmtId="0" fontId="1" fillId="0" borderId="0" xfId="0" applyFont="1" applyBorder="1" applyAlignment="1" applyProtection="1">
      <alignment horizontal="center" wrapText="1"/>
      <protection/>
    </xf>
    <xf numFmtId="0" fontId="1" fillId="5" borderId="5" xfId="0" applyFont="1" applyFill="1" applyBorder="1" applyAlignment="1" applyProtection="1">
      <alignment horizontal="center" vertical="center" wrapText="1"/>
      <protection/>
    </xf>
    <xf numFmtId="0" fontId="2" fillId="6" borderId="7" xfId="0" applyFont="1" applyFill="1" applyBorder="1" applyAlignment="1" applyProtection="1">
      <alignment horizontal="center"/>
      <protection/>
    </xf>
    <xf numFmtId="0" fontId="2" fillId="0" borderId="0" xfId="0" applyFont="1" applyBorder="1" applyProtection="1">
      <protection/>
    </xf>
    <xf numFmtId="1" fontId="2" fillId="0" borderId="0" xfId="0" applyNumberFormat="1" applyFont="1"/>
    <xf numFmtId="0" fontId="24" fillId="0" borderId="0" xfId="0" applyFont="1"/>
    <xf numFmtId="0" fontId="34"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0" xfId="0" applyFont="1" applyAlignment="1">
      <alignment horizontal="center" vertical="center"/>
    </xf>
    <xf numFmtId="0" fontId="38" fillId="0" borderId="0" xfId="0" applyFont="1"/>
    <xf numFmtId="0" fontId="6" fillId="0" borderId="2" xfId="0" applyFont="1" applyBorder="1" applyAlignment="1">
      <alignment vertical="center" wrapText="1"/>
    </xf>
    <xf numFmtId="0" fontId="25" fillId="7" borderId="0" xfId="0" applyFont="1" applyFill="1" applyAlignment="1">
      <alignment horizontal="center" vertical="center" wrapText="1"/>
    </xf>
    <xf numFmtId="0" fontId="25" fillId="7" borderId="8" xfId="0" applyFont="1" applyFill="1" applyBorder="1" applyAlignment="1">
      <alignment horizontal="center" vertical="center" wrapText="1"/>
    </xf>
    <xf numFmtId="0" fontId="2" fillId="0" borderId="0" xfId="0" applyFont="1" applyProtection="1">
      <protection locked="0"/>
    </xf>
    <xf numFmtId="0" fontId="23" fillId="0" borderId="0" xfId="0" applyFont="1" applyProtection="1">
      <protection locked="0"/>
    </xf>
    <xf numFmtId="0" fontId="2" fillId="0" borderId="3" xfId="0" applyFont="1" applyBorder="1" applyAlignment="1" applyProtection="1">
      <alignment horizontal="center" vertical="center"/>
      <protection locked="0"/>
    </xf>
    <xf numFmtId="0" fontId="23" fillId="0" borderId="0" xfId="0" applyFont="1" applyBorder="1" applyProtection="1">
      <protection locked="0"/>
    </xf>
    <xf numFmtId="0" fontId="2" fillId="0" borderId="1" xfId="0" applyFont="1" applyBorder="1" applyAlignment="1" applyProtection="1">
      <alignment wrapText="1"/>
      <protection locked="0"/>
    </xf>
    <xf numFmtId="0" fontId="24" fillId="0" borderId="0" xfId="0" applyFont="1" applyProtection="1">
      <protection locked="0"/>
    </xf>
    <xf numFmtId="0" fontId="2" fillId="0" borderId="0" xfId="0" applyFont="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 fillId="0" borderId="0" xfId="0" applyFont="1" applyAlignment="1" applyProtection="1">
      <alignment wrapText="1"/>
      <protection locked="0"/>
    </xf>
    <xf numFmtId="1" fontId="2" fillId="0" borderId="0" xfId="0" applyNumberFormat="1" applyFont="1" applyProtection="1">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wrapText="1"/>
      <protection locked="0"/>
    </xf>
    <xf numFmtId="0" fontId="2" fillId="0" borderId="0" xfId="0" applyFont="1" applyAlignment="1" applyProtection="1">
      <alignment horizontal="left" vertical="center"/>
      <protection locked="0"/>
    </xf>
    <xf numFmtId="0" fontId="23" fillId="0" borderId="0" xfId="0" applyFont="1" applyBorder="1" applyAlignment="1" applyProtection="1">
      <alignment horizontal="center" vertical="center"/>
      <protection/>
    </xf>
    <xf numFmtId="0" fontId="23" fillId="0" borderId="0" xfId="0" applyFont="1" applyBorder="1" applyProtection="1">
      <protection/>
    </xf>
    <xf numFmtId="0" fontId="25" fillId="0" borderId="0" xfId="0" applyFont="1" applyBorder="1" applyProtection="1">
      <protection/>
    </xf>
    <xf numFmtId="0" fontId="23" fillId="0" borderId="0" xfId="0" applyFont="1" applyProtection="1">
      <protection/>
    </xf>
    <xf numFmtId="0" fontId="23" fillId="0" borderId="4" xfId="0" applyFont="1" applyBorder="1" applyProtection="1">
      <protection/>
    </xf>
    <xf numFmtId="0" fontId="2" fillId="0" borderId="0" xfId="0" applyFont="1" applyProtection="1">
      <protection/>
    </xf>
    <xf numFmtId="164" fontId="12" fillId="0" borderId="9" xfId="0" applyNumberFormat="1" applyFont="1" applyBorder="1" applyAlignment="1" applyProtection="1">
      <alignment horizontal="center" vertical="center"/>
      <protection/>
    </xf>
    <xf numFmtId="0" fontId="21" fillId="0" borderId="0" xfId="0" applyFont="1" applyBorder="1" applyAlignment="1" applyProtection="1">
      <alignment vertical="center" wrapText="1"/>
      <protection locked="0"/>
    </xf>
    <xf numFmtId="0" fontId="20" fillId="0" borderId="0" xfId="0" applyFont="1" applyAlignment="1" applyProtection="1">
      <alignment vertical="center"/>
      <protection locked="0"/>
    </xf>
    <xf numFmtId="0" fontId="2" fillId="0" borderId="0" xfId="0" applyFont="1" applyBorder="1" applyProtection="1">
      <protection locked="0"/>
    </xf>
    <xf numFmtId="0" fontId="2" fillId="0" borderId="1" xfId="0" applyFont="1" applyBorder="1" applyAlignment="1" applyProtection="1">
      <alignment vertical="top" wrapText="1"/>
      <protection locked="0"/>
    </xf>
    <xf numFmtId="0" fontId="7" fillId="0" borderId="0" xfId="0" applyFont="1" applyBorder="1" applyAlignment="1" applyProtection="1">
      <alignment horizontal="left" wrapText="1"/>
      <protection locked="0"/>
    </xf>
    <xf numFmtId="0" fontId="2" fillId="0" borderId="10" xfId="0" applyFont="1" applyBorder="1" applyAlignment="1">
      <alignment vertical="center" wrapText="1"/>
    </xf>
    <xf numFmtId="0" fontId="2" fillId="0" borderId="0" xfId="0" applyNumberFormat="1" applyFont="1" applyBorder="1" applyAlignment="1">
      <alignment vertical="top" wrapText="1"/>
    </xf>
    <xf numFmtId="0" fontId="6" fillId="0" borderId="2" xfId="0" applyFont="1" applyBorder="1" applyAlignment="1">
      <alignment vertical="top" wrapText="1"/>
    </xf>
    <xf numFmtId="0" fontId="6" fillId="0" borderId="0" xfId="0" applyFont="1" applyBorder="1" applyAlignment="1">
      <alignment vertical="top" wrapText="1"/>
    </xf>
    <xf numFmtId="0" fontId="6" fillId="0" borderId="0" xfId="0" applyNumberFormat="1" applyFont="1" applyAlignment="1">
      <alignment vertical="top" wrapText="1"/>
    </xf>
    <xf numFmtId="0" fontId="6" fillId="0" borderId="1" xfId="0" applyFont="1" applyBorder="1" applyAlignment="1">
      <alignment vertical="top" wrapText="1"/>
    </xf>
    <xf numFmtId="0" fontId="6" fillId="0" borderId="1" xfId="0" applyFont="1" applyBorder="1" applyAlignment="1">
      <alignment vertical="center" wrapText="1"/>
    </xf>
    <xf numFmtId="0" fontId="2" fillId="0" borderId="0" xfId="0" applyFont="1" applyAlignment="1" applyProtection="1">
      <alignment horizontal="left" vertical="top"/>
      <protection locked="0"/>
    </xf>
    <xf numFmtId="0" fontId="2" fillId="0" borderId="0" xfId="0" applyFont="1" applyBorder="1" applyAlignment="1" applyProtection="1">
      <alignment horizontal="center" vertical="top"/>
      <protection locked="0"/>
    </xf>
    <xf numFmtId="0" fontId="2" fillId="0" borderId="0" xfId="0" applyFont="1" applyFill="1" applyAlignment="1" applyProtection="1">
      <alignment horizontal="left" vertical="top"/>
      <protection locked="0"/>
    </xf>
    <xf numFmtId="0" fontId="30" fillId="0" borderId="0" xfId="0" applyFont="1" applyFill="1" applyBorder="1" applyAlignment="1" applyProtection="1">
      <alignment vertical="top" wrapText="1"/>
      <protection locked="0"/>
    </xf>
    <xf numFmtId="0" fontId="3" fillId="0" borderId="0" xfId="0" applyFont="1" applyFill="1" applyBorder="1" applyAlignment="1" applyProtection="1">
      <alignment vertical="top" wrapText="1"/>
      <protection locked="0"/>
    </xf>
    <xf numFmtId="0" fontId="31" fillId="0" borderId="0" xfId="0" applyFont="1" applyBorder="1" applyAlignment="1" applyProtection="1">
      <alignment horizontal="center" vertical="center" wrapText="1"/>
      <protection locked="0"/>
    </xf>
    <xf numFmtId="0" fontId="24" fillId="0" borderId="0" xfId="0" applyFont="1" applyAlignment="1" applyProtection="1">
      <alignment horizontal="left" vertical="top"/>
      <protection locked="0"/>
    </xf>
    <xf numFmtId="0" fontId="30" fillId="0" borderId="0" xfId="0" applyFont="1" applyBorder="1" applyAlignment="1" applyProtection="1">
      <alignment horizontal="center" vertical="center" wrapText="1"/>
      <protection locked="0"/>
    </xf>
    <xf numFmtId="0" fontId="32" fillId="0" borderId="0" xfId="0" applyFont="1" applyFill="1" applyBorder="1" applyAlignment="1" applyProtection="1">
      <alignment vertical="top" wrapText="1"/>
      <protection locked="0"/>
    </xf>
    <xf numFmtId="1" fontId="2" fillId="0" borderId="0" xfId="0" applyNumberFormat="1" applyFont="1" applyAlignment="1" applyProtection="1">
      <alignment horizontal="left" vertical="top"/>
      <protection locked="0"/>
    </xf>
    <xf numFmtId="0" fontId="32" fillId="8" borderId="0" xfId="0" applyFont="1" applyFill="1" applyBorder="1" applyAlignment="1" applyProtection="1">
      <alignment horizontal="center" vertical="center" wrapText="1"/>
      <protection locked="0"/>
    </xf>
    <xf numFmtId="0" fontId="32" fillId="0" borderId="0" xfId="0" applyFont="1" applyBorder="1" applyAlignment="1" applyProtection="1">
      <alignment horizontal="center" vertical="center" wrapText="1"/>
      <protection locked="0"/>
    </xf>
    <xf numFmtId="0" fontId="36" fillId="9" borderId="1" xfId="0" applyFont="1" applyFill="1" applyBorder="1" applyAlignment="1" applyProtection="1">
      <alignment horizontal="center" vertical="center" wrapText="1"/>
      <protection locked="0"/>
    </xf>
    <xf numFmtId="0" fontId="29" fillId="9" borderId="1" xfId="0" applyFont="1" applyFill="1" applyBorder="1" applyAlignment="1" applyProtection="1">
      <alignment horizontal="center" vertical="center" wrapText="1"/>
      <protection locked="0"/>
    </xf>
    <xf numFmtId="0" fontId="33" fillId="0" borderId="0" xfId="0" applyFont="1" applyFill="1" applyBorder="1" applyAlignment="1" applyProtection="1">
      <alignment vertical="top" wrapText="1"/>
      <protection locked="0"/>
    </xf>
    <xf numFmtId="0" fontId="33" fillId="9" borderId="1" xfId="0" applyFont="1" applyFill="1" applyBorder="1" applyAlignment="1" applyProtection="1">
      <alignment horizontal="center" vertical="center" wrapText="1"/>
      <protection locked="0"/>
    </xf>
    <xf numFmtId="0" fontId="33" fillId="0" borderId="0" xfId="0" applyFont="1" applyBorder="1" applyAlignment="1" applyProtection="1">
      <alignment horizontal="center" vertical="top" wrapText="1"/>
      <protection locked="0"/>
    </xf>
    <xf numFmtId="0" fontId="33" fillId="0" borderId="0" xfId="0" applyFont="1" applyBorder="1" applyAlignment="1" applyProtection="1">
      <alignment horizontal="center" vertical="center" wrapText="1"/>
      <protection locked="0"/>
    </xf>
    <xf numFmtId="0" fontId="33" fillId="0" borderId="0" xfId="0" applyFont="1" applyBorder="1" applyAlignment="1" applyProtection="1">
      <alignment vertical="top" wrapText="1"/>
      <protection locked="0"/>
    </xf>
    <xf numFmtId="0" fontId="28" fillId="0" borderId="0"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5" fillId="0" borderId="0" xfId="0" applyFont="1" applyAlignment="1" applyProtection="1">
      <alignment horizontal="left" vertical="top"/>
      <protection locked="0"/>
    </xf>
    <xf numFmtId="0" fontId="6" fillId="0" borderId="0" xfId="0" applyFont="1" applyAlignment="1" applyProtection="1">
      <alignment horizontal="left" vertical="top"/>
      <protection/>
    </xf>
    <xf numFmtId="0" fontId="2" fillId="0" borderId="0" xfId="0" applyFont="1" applyAlignment="1" applyProtection="1">
      <alignment horizontal="left" vertical="top"/>
      <protection/>
    </xf>
    <xf numFmtId="0" fontId="35" fillId="8" borderId="1" xfId="0" applyFont="1" applyFill="1" applyBorder="1" applyAlignment="1" applyProtection="1">
      <alignment horizontal="center" vertical="center" wrapText="1"/>
      <protection/>
    </xf>
    <xf numFmtId="0" fontId="30" fillId="8" borderId="6" xfId="0" applyFont="1" applyFill="1" applyBorder="1" applyAlignment="1" applyProtection="1">
      <alignment vertical="top" wrapText="1"/>
      <protection/>
    </xf>
    <xf numFmtId="0" fontId="30" fillId="8" borderId="2" xfId="0" applyFont="1" applyFill="1" applyBorder="1" applyAlignment="1" applyProtection="1">
      <alignment vertical="top" wrapText="1"/>
      <protection/>
    </xf>
    <xf numFmtId="0" fontId="28" fillId="0" borderId="1" xfId="0" applyFont="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28" fillId="0" borderId="0" xfId="0" applyFont="1" applyBorder="1" applyAlignment="1" applyProtection="1">
      <alignment horizontal="center" vertical="center" wrapText="1"/>
      <protection/>
    </xf>
    <xf numFmtId="0" fontId="30" fillId="8" borderId="6" xfId="0" applyFont="1" applyFill="1" applyBorder="1" applyAlignment="1" applyProtection="1">
      <alignment vertical="center" wrapText="1"/>
      <protection/>
    </xf>
    <xf numFmtId="0" fontId="30" fillId="8" borderId="2" xfId="0" applyFont="1" applyFill="1" applyBorder="1" applyAlignment="1" applyProtection="1">
      <alignment vertical="center" wrapText="1"/>
      <protection/>
    </xf>
    <xf numFmtId="0" fontId="35" fillId="0" borderId="0" xfId="0" applyFont="1" applyBorder="1" applyAlignment="1" applyProtection="1">
      <alignment horizontal="center" vertical="center" wrapText="1"/>
      <protection/>
    </xf>
    <xf numFmtId="0" fontId="32" fillId="0" borderId="0" xfId="0" applyFont="1" applyBorder="1" applyAlignment="1" applyProtection="1">
      <alignment vertical="top" wrapText="1"/>
      <protection/>
    </xf>
    <xf numFmtId="0" fontId="32" fillId="8" borderId="1" xfId="0" applyFont="1" applyFill="1" applyBorder="1" applyAlignment="1" applyProtection="1">
      <alignment horizontal="center" vertical="top" wrapText="1"/>
      <protection/>
    </xf>
    <xf numFmtId="0" fontId="41" fillId="0" borderId="0" xfId="0" applyFont="1" applyBorder="1" applyAlignment="1" applyProtection="1">
      <alignment horizontal="center" vertical="center" wrapText="1"/>
      <protection locked="0"/>
    </xf>
    <xf numFmtId="167" fontId="42" fillId="10" borderId="1" xfId="0" applyNumberFormat="1" applyFont="1" applyFill="1" applyBorder="1" applyAlignment="1">
      <alignment horizontal="center" vertical="center"/>
    </xf>
    <xf numFmtId="0" fontId="15" fillId="4" borderId="11" xfId="0" applyFont="1" applyFill="1" applyBorder="1" applyAlignment="1">
      <alignment horizontal="center" vertical="center" wrapText="1"/>
    </xf>
    <xf numFmtId="0" fontId="2" fillId="0" borderId="1" xfId="0" applyFont="1" applyFill="1" applyBorder="1" applyAlignment="1" applyProtection="1">
      <alignment horizontal="center" vertical="center"/>
      <protection locked="0"/>
    </xf>
    <xf numFmtId="0" fontId="44" fillId="0" borderId="0" xfId="0" applyFont="1" applyAlignment="1" applyProtection="1">
      <alignment horizontal="center" vertical="center"/>
      <protection locked="0"/>
    </xf>
    <xf numFmtId="0" fontId="45" fillId="0" borderId="0" xfId="0" applyFont="1" applyAlignment="1" applyProtection="1">
      <alignment horizontal="left" vertical="top"/>
      <protection locked="0"/>
    </xf>
    <xf numFmtId="0" fontId="2" fillId="0" borderId="3" xfId="0" applyFont="1" applyBorder="1" applyAlignment="1" applyProtection="1">
      <alignment horizontal="center" vertical="center"/>
      <protection/>
    </xf>
    <xf numFmtId="0" fontId="24" fillId="4" borderId="0" xfId="0" applyFont="1" applyFill="1" applyBorder="1" applyAlignment="1" applyProtection="1">
      <alignment vertical="center" wrapText="1"/>
      <protection/>
    </xf>
    <xf numFmtId="0" fontId="24" fillId="4" borderId="12" xfId="0" applyFont="1" applyFill="1" applyBorder="1" applyAlignment="1" applyProtection="1">
      <alignment horizontal="center" vertical="center" wrapText="1"/>
      <protection/>
    </xf>
    <xf numFmtId="0" fontId="24" fillId="4" borderId="13" xfId="0" applyFont="1" applyFill="1" applyBorder="1" applyAlignment="1" applyProtection="1">
      <alignment horizontal="center" vertical="center" wrapText="1"/>
      <protection/>
    </xf>
    <xf numFmtId="0" fontId="24" fillId="4" borderId="2" xfId="0" applyFont="1" applyFill="1" applyBorder="1" applyAlignment="1" applyProtection="1">
      <alignment horizontal="center" vertical="center" wrapText="1"/>
      <protection/>
    </xf>
    <xf numFmtId="0" fontId="2" fillId="0" borderId="1" xfId="0" applyFont="1" applyBorder="1" applyAlignment="1" applyProtection="1">
      <alignment horizontal="center" vertical="center" wrapText="1"/>
      <protection/>
    </xf>
    <xf numFmtId="0" fontId="2" fillId="0" borderId="1" xfId="0" applyFont="1" applyBorder="1" applyAlignment="1" applyProtection="1">
      <alignment vertical="center" wrapText="1"/>
      <protection/>
    </xf>
    <xf numFmtId="0" fontId="3" fillId="0" borderId="1" xfId="0" applyFont="1" applyBorder="1" applyAlignment="1" applyProtection="1">
      <alignment horizontal="right" vertical="center" wrapText="1"/>
      <protection/>
    </xf>
    <xf numFmtId="164" fontId="5" fillId="0" borderId="1" xfId="0" applyNumberFormat="1"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4" fillId="0" borderId="0" xfId="0" applyFont="1" applyProtection="1">
      <protection/>
    </xf>
    <xf numFmtId="0" fontId="2" fillId="0" borderId="0" xfId="0" applyFont="1" applyAlignment="1" applyProtection="1">
      <alignment horizontal="center" vertical="center" wrapText="1"/>
      <protection/>
    </xf>
    <xf numFmtId="0" fontId="2" fillId="0" borderId="0" xfId="0" applyFont="1" applyAlignment="1" applyProtection="1">
      <alignment vertical="center" wrapText="1"/>
      <protection/>
    </xf>
    <xf numFmtId="0" fontId="3" fillId="0" borderId="0" xfId="0" applyFont="1" applyAlignment="1" applyProtection="1">
      <alignment horizontal="right" vertical="center" wrapText="1"/>
      <protection/>
    </xf>
    <xf numFmtId="0" fontId="2"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3" fillId="0" borderId="0" xfId="0" applyFont="1" applyAlignment="1" applyProtection="1">
      <alignment vertical="center" wrapText="1"/>
      <protection/>
    </xf>
    <xf numFmtId="0" fontId="3" fillId="0" borderId="2" xfId="0" applyFont="1" applyBorder="1" applyAlignment="1" applyProtection="1">
      <alignment horizontal="right" vertical="center" wrapText="1"/>
      <protection/>
    </xf>
    <xf numFmtId="9" fontId="2" fillId="0" borderId="1" xfId="0" applyNumberFormat="1" applyFont="1" applyBorder="1" applyAlignment="1" applyProtection="1">
      <alignment horizontal="center" vertical="center"/>
      <protection/>
    </xf>
    <xf numFmtId="9" fontId="2" fillId="0" borderId="0" xfId="0" applyNumberFormat="1" applyFont="1" applyAlignment="1" applyProtection="1">
      <alignment horizontal="center" vertical="center"/>
      <protection/>
    </xf>
    <xf numFmtId="0" fontId="3" fillId="0" borderId="1" xfId="0" applyFont="1" applyBorder="1" applyAlignment="1" applyProtection="1">
      <alignment vertical="center" wrapText="1"/>
      <protection/>
    </xf>
    <xf numFmtId="0" fontId="5" fillId="0" borderId="1" xfId="0" applyFont="1" applyBorder="1" applyAlignment="1" applyProtection="1">
      <alignment horizontal="center" vertical="center"/>
      <protection/>
    </xf>
    <xf numFmtId="1" fontId="3" fillId="0" borderId="1" xfId="0" applyNumberFormat="1" applyFont="1" applyBorder="1" applyAlignment="1" applyProtection="1">
      <alignment horizontal="right" vertical="center" wrapText="1"/>
      <protection/>
    </xf>
    <xf numFmtId="1" fontId="2" fillId="0" borderId="0" xfId="0" applyNumberFormat="1" applyFont="1" applyProtection="1">
      <protection/>
    </xf>
    <xf numFmtId="0" fontId="2" fillId="0" borderId="0" xfId="0" applyFont="1" applyBorder="1" applyAlignment="1" applyProtection="1">
      <alignment vertical="center" wrapText="1"/>
      <protection/>
    </xf>
    <xf numFmtId="0" fontId="5" fillId="0" borderId="0" xfId="0" applyFont="1" applyAlignment="1" applyProtection="1">
      <alignment horizontal="center" vertical="center" wrapText="1"/>
      <protection/>
    </xf>
    <xf numFmtId="0" fontId="5" fillId="0" borderId="0" xfId="0" applyFont="1" applyAlignment="1" applyProtection="1">
      <alignment vertical="center" wrapText="1"/>
      <protection/>
    </xf>
    <xf numFmtId="0" fontId="5" fillId="0" borderId="0" xfId="0" applyFont="1" applyAlignment="1" applyProtection="1">
      <alignment horizontal="center" vertical="center"/>
      <protection/>
    </xf>
    <xf numFmtId="0" fontId="2" fillId="0" borderId="0" xfId="0" applyFont="1" applyAlignment="1" applyProtection="1">
      <alignment vertical="center"/>
      <protection/>
    </xf>
    <xf numFmtId="1" fontId="1" fillId="0" borderId="0" xfId="0" applyNumberFormat="1" applyFont="1" applyBorder="1" applyAlignment="1" applyProtection="1">
      <alignment horizontal="center" vertical="center"/>
      <protection/>
    </xf>
    <xf numFmtId="164" fontId="1" fillId="0" borderId="0" xfId="0" applyNumberFormat="1" applyFont="1" applyBorder="1" applyAlignment="1" applyProtection="1">
      <alignment horizontal="center" vertical="center"/>
      <protection/>
    </xf>
    <xf numFmtId="0" fontId="5" fillId="0" borderId="0" xfId="0" applyFont="1" applyBorder="1" applyAlignment="1" applyProtection="1">
      <alignment horizontal="center" vertical="center" wrapText="1"/>
      <protection/>
    </xf>
    <xf numFmtId="0" fontId="3" fillId="0" borderId="0" xfId="0" applyFont="1" applyBorder="1" applyAlignment="1" applyProtection="1">
      <alignment horizontal="right" vertical="center" wrapText="1"/>
      <protection/>
    </xf>
    <xf numFmtId="164" fontId="5" fillId="0" borderId="0" xfId="0" applyNumberFormat="1" applyFont="1" applyBorder="1" applyAlignment="1" applyProtection="1">
      <alignment horizontal="center" vertical="center"/>
      <protection/>
    </xf>
    <xf numFmtId="0" fontId="4" fillId="0" borderId="1" xfId="0" applyFont="1" applyBorder="1" applyAlignment="1" applyProtection="1">
      <alignment horizontal="right" vertical="center" wrapText="1"/>
      <protection/>
    </xf>
    <xf numFmtId="0" fontId="3" fillId="0" borderId="0" xfId="0" applyFont="1" applyProtection="1">
      <protection/>
    </xf>
    <xf numFmtId="0" fontId="12" fillId="0" borderId="0" xfId="0" applyFont="1" applyProtection="1">
      <protection/>
    </xf>
    <xf numFmtId="164" fontId="2" fillId="0" borderId="0" xfId="0" applyNumberFormat="1" applyFont="1" applyAlignment="1" applyProtection="1">
      <alignment horizontal="center"/>
      <protection/>
    </xf>
    <xf numFmtId="0" fontId="11" fillId="0" borderId="0" xfId="0" applyFont="1" applyAlignment="1" applyProtection="1">
      <alignment horizontal="left" vertical="center"/>
      <protection/>
    </xf>
    <xf numFmtId="0" fontId="2" fillId="0" borderId="0" xfId="0" applyFont="1" applyAlignment="1" applyProtection="1">
      <alignment horizontal="left" vertical="center"/>
      <protection/>
    </xf>
    <xf numFmtId="0" fontId="5" fillId="0" borderId="0" xfId="0" applyFont="1" applyAlignment="1" applyProtection="1">
      <alignment horizontal="left" vertical="center"/>
      <protection/>
    </xf>
    <xf numFmtId="0" fontId="2" fillId="0" borderId="0" xfId="0" applyFont="1" applyAlignment="1" applyProtection="1">
      <alignment wrapText="1"/>
      <protection/>
    </xf>
    <xf numFmtId="0" fontId="37" fillId="0" borderId="0" xfId="0" applyFont="1" applyBorder="1" applyAlignment="1" applyProtection="1">
      <alignment horizontal="center" vertical="center"/>
      <protection/>
    </xf>
    <xf numFmtId="164" fontId="5" fillId="0" borderId="1" xfId="0" applyNumberFormat="1"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20" fillId="0" borderId="0" xfId="0" applyFont="1" applyAlignment="1" applyProtection="1">
      <alignment vertical="center"/>
      <protection/>
    </xf>
    <xf numFmtId="0" fontId="20" fillId="0" borderId="0" xfId="0" applyFont="1" applyBorder="1" applyAlignment="1" applyProtection="1">
      <alignment vertical="center"/>
      <protection/>
    </xf>
    <xf numFmtId="0" fontId="21" fillId="0" borderId="0" xfId="0" applyFont="1" applyBorder="1" applyAlignment="1" applyProtection="1">
      <alignment vertical="center" wrapText="1"/>
      <protection/>
    </xf>
    <xf numFmtId="0" fontId="24" fillId="4" borderId="14" xfId="0" applyFont="1" applyFill="1" applyBorder="1" applyAlignment="1" applyProtection="1">
      <alignment horizontal="center" vertical="center" wrapText="1"/>
      <protection/>
    </xf>
    <xf numFmtId="9" fontId="2" fillId="0" borderId="2" xfId="0" applyNumberFormat="1" applyFont="1" applyBorder="1" applyAlignment="1" applyProtection="1">
      <alignment horizontal="center" vertical="center" wrapText="1"/>
      <protection/>
    </xf>
    <xf numFmtId="0" fontId="2" fillId="0" borderId="5" xfId="0" applyFont="1" applyBorder="1" applyAlignment="1" applyProtection="1">
      <alignment horizontal="center" vertical="center" wrapText="1"/>
      <protection/>
    </xf>
    <xf numFmtId="0" fontId="2" fillId="0" borderId="2" xfId="0" applyFont="1" applyBorder="1" applyAlignment="1" applyProtection="1">
      <alignment horizontal="center" vertical="center" wrapText="1"/>
      <protection/>
    </xf>
    <xf numFmtId="9" fontId="5" fillId="0" borderId="1" xfId="0" applyNumberFormat="1" applyFont="1" applyBorder="1" applyAlignment="1" applyProtection="1">
      <alignment horizontal="center" vertical="center" wrapText="1"/>
      <protection/>
    </xf>
    <xf numFmtId="164" fontId="5" fillId="0" borderId="9" xfId="0" applyNumberFormat="1" applyFont="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2" fillId="0" borderId="5" xfId="0" applyFont="1" applyBorder="1" applyAlignment="1" applyProtection="1">
      <alignment horizontal="center" vertical="center"/>
      <protection/>
    </xf>
    <xf numFmtId="0" fontId="26" fillId="0" borderId="0" xfId="0" applyFont="1" applyAlignment="1" applyProtection="1">
      <alignment vertical="center"/>
      <protection/>
    </xf>
    <xf numFmtId="0" fontId="12" fillId="0" borderId="1" xfId="0" applyFont="1" applyBorder="1" applyAlignment="1" applyProtection="1">
      <alignment horizontal="center" vertical="center"/>
      <protection/>
    </xf>
    <xf numFmtId="0" fontId="22" fillId="5" borderId="1" xfId="0" applyFont="1" applyFill="1" applyBorder="1" applyAlignment="1" applyProtection="1">
      <alignment horizontal="left" vertical="center" wrapText="1"/>
      <protection/>
    </xf>
    <xf numFmtId="0" fontId="12" fillId="0" borderId="0" xfId="0" applyFont="1" applyAlignment="1" applyProtection="1">
      <alignment horizontal="center" vertical="center"/>
      <protection/>
    </xf>
    <xf numFmtId="0" fontId="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xf>
    <xf numFmtId="164" fontId="23" fillId="0" borderId="0" xfId="0" applyNumberFormat="1"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locked="0"/>
    </xf>
    <xf numFmtId="9" fontId="2" fillId="0" borderId="1" xfId="0" applyNumberFormat="1" applyFont="1" applyFill="1" applyBorder="1" applyAlignment="1" applyProtection="1">
      <alignment horizontal="center" vertical="center"/>
      <protection locked="0"/>
    </xf>
    <xf numFmtId="0" fontId="3" fillId="0" borderId="0" xfId="0" applyFont="1" applyProtection="1">
      <protection locked="0"/>
    </xf>
    <xf numFmtId="0" fontId="13" fillId="0" borderId="0" xfId="0" applyFont="1" applyProtection="1">
      <protection locked="0"/>
    </xf>
    <xf numFmtId="0" fontId="6" fillId="0" borderId="0" xfId="0" applyFont="1" applyProtection="1">
      <protection locked="0"/>
    </xf>
    <xf numFmtId="0" fontId="12" fillId="0" borderId="1" xfId="0" applyFont="1" applyBorder="1" applyAlignment="1" applyProtection="1">
      <alignment horizontal="right" vertical="center"/>
      <protection locked="0"/>
    </xf>
    <xf numFmtId="0" fontId="12" fillId="0" borderId="1" xfId="0" applyFont="1" applyBorder="1" applyAlignment="1" applyProtection="1">
      <alignment horizontal="center" vertical="center"/>
      <protection locked="0"/>
    </xf>
    <xf numFmtId="0" fontId="11" fillId="0" borderId="0" xfId="0" applyFont="1" applyProtection="1">
      <protection locked="0"/>
    </xf>
    <xf numFmtId="0" fontId="4" fillId="0" borderId="0" xfId="0" applyFont="1" applyProtection="1">
      <protection locked="0"/>
    </xf>
    <xf numFmtId="0" fontId="5" fillId="0" borderId="15" xfId="0" applyFont="1" applyBorder="1" applyProtection="1">
      <protection locked="0"/>
    </xf>
    <xf numFmtId="0" fontId="5" fillId="0" borderId="16" xfId="0" applyFont="1" applyBorder="1" applyProtection="1">
      <protection locked="0"/>
    </xf>
    <xf numFmtId="0" fontId="2" fillId="0" borderId="16" xfId="0" applyFont="1" applyBorder="1" applyProtection="1">
      <protection locked="0"/>
    </xf>
    <xf numFmtId="0" fontId="2" fillId="0" borderId="17" xfId="0" applyFont="1" applyBorder="1" applyProtection="1">
      <protection locked="0"/>
    </xf>
    <xf numFmtId="0" fontId="12" fillId="0" borderId="18" xfId="0" applyFont="1" applyBorder="1" applyProtection="1">
      <protection locked="0"/>
    </xf>
    <xf numFmtId="0" fontId="11" fillId="0" borderId="0" xfId="0" applyFont="1" applyBorder="1" applyProtection="1">
      <protection locked="0"/>
    </xf>
    <xf numFmtId="0" fontId="6" fillId="0" borderId="0" xfId="0" applyFont="1" applyBorder="1" applyProtection="1">
      <protection locked="0"/>
    </xf>
    <xf numFmtId="0" fontId="6" fillId="0" borderId="19" xfId="0" applyFont="1" applyBorder="1" applyProtection="1">
      <protection locked="0"/>
    </xf>
    <xf numFmtId="1" fontId="6" fillId="0" borderId="0" xfId="0" applyNumberFormat="1" applyFont="1" applyBorder="1" applyProtection="1">
      <protection locked="0"/>
    </xf>
    <xf numFmtId="1" fontId="6" fillId="0" borderId="19" xfId="0" applyNumberFormat="1" applyFont="1" applyBorder="1" applyProtection="1">
      <protection locked="0"/>
    </xf>
    <xf numFmtId="1" fontId="6" fillId="0" borderId="0" xfId="0" applyNumberFormat="1" applyFont="1" applyProtection="1">
      <protection locked="0"/>
    </xf>
    <xf numFmtId="0" fontId="6" fillId="0" borderId="18" xfId="0" applyFont="1" applyBorder="1" applyProtection="1">
      <protection locked="0"/>
    </xf>
    <xf numFmtId="0" fontId="6" fillId="0" borderId="6" xfId="0" applyFont="1" applyBorder="1" applyAlignment="1" applyProtection="1">
      <alignment horizontal="right" vertical="center" indent="2"/>
      <protection locked="0"/>
    </xf>
    <xf numFmtId="0" fontId="6" fillId="0" borderId="20" xfId="0" applyFont="1" applyBorder="1" applyAlignment="1" applyProtection="1">
      <alignment horizontal="right" vertical="center" indent="2"/>
      <protection locked="0"/>
    </xf>
    <xf numFmtId="0" fontId="2" fillId="0" borderId="18" xfId="0" applyFont="1" applyBorder="1" applyProtection="1">
      <protection locked="0"/>
    </xf>
    <xf numFmtId="0" fontId="6" fillId="0" borderId="0" xfId="0" applyFont="1" applyBorder="1" applyAlignment="1" applyProtection="1">
      <alignment horizontal="left" vertical="center" indent="2"/>
      <protection locked="0"/>
    </xf>
    <xf numFmtId="0" fontId="2" fillId="0" borderId="21" xfId="0" applyFont="1" applyBorder="1" applyProtection="1">
      <protection locked="0"/>
    </xf>
    <xf numFmtId="0" fontId="6" fillId="0" borderId="10" xfId="0" applyFont="1" applyBorder="1" applyAlignment="1" applyProtection="1">
      <alignment horizontal="left" vertical="center" indent="2"/>
      <protection locked="0"/>
    </xf>
    <xf numFmtId="0" fontId="6" fillId="0" borderId="10" xfId="0" applyFont="1" applyBorder="1" applyProtection="1">
      <protection locked="0"/>
    </xf>
    <xf numFmtId="0" fontId="6" fillId="0" borderId="22" xfId="0" applyFont="1" applyBorder="1" applyProtection="1">
      <protection locked="0"/>
    </xf>
    <xf numFmtId="0" fontId="11" fillId="0" borderId="1" xfId="0" applyFont="1" applyBorder="1" applyAlignment="1" applyProtection="1">
      <alignment horizontal="left" vertical="center" indent="1"/>
      <protection locked="0"/>
    </xf>
    <xf numFmtId="0" fontId="6" fillId="0" borderId="0" xfId="0" applyFont="1" applyAlignment="1" applyProtection="1">
      <alignment horizontal="left" indent="1"/>
      <protection locked="0"/>
    </xf>
    <xf numFmtId="0" fontId="6" fillId="0" borderId="0" xfId="0" applyFont="1" applyAlignment="1" applyProtection="1">
      <alignment horizontal="justify" vertical="center"/>
      <protection locked="0"/>
    </xf>
    <xf numFmtId="0" fontId="6" fillId="0" borderId="0" xfId="0" applyFont="1" applyAlignment="1" applyProtection="1">
      <alignment vertical="center"/>
      <protection locked="0"/>
    </xf>
    <xf numFmtId="0" fontId="1" fillId="5" borderId="6" xfId="0" applyFont="1" applyFill="1" applyBorder="1" applyAlignment="1" applyProtection="1">
      <alignment horizontal="left" vertical="center" wrapText="1"/>
      <protection/>
    </xf>
    <xf numFmtId="166" fontId="46" fillId="10" borderId="7" xfId="0" applyNumberFormat="1" applyFont="1" applyFill="1" applyBorder="1" applyAlignment="1" applyProtection="1">
      <alignment horizontal="center" vertical="center"/>
      <protection locked="0"/>
    </xf>
    <xf numFmtId="0" fontId="34" fillId="0" borderId="0" xfId="0" applyFont="1" applyAlignment="1">
      <alignment horizontal="center" wrapText="1"/>
    </xf>
    <xf numFmtId="0" fontId="6" fillId="11" borderId="2" xfId="0" applyFont="1" applyFill="1" applyBorder="1" applyAlignment="1" applyProtection="1">
      <alignment horizontal="left" vertical="center" indent="2"/>
      <protection locked="0"/>
    </xf>
    <xf numFmtId="0" fontId="6" fillId="0" borderId="20" xfId="0" applyFont="1" applyBorder="1" applyAlignment="1" applyProtection="1">
      <alignment horizontal="left" vertical="center" indent="2"/>
      <protection locked="0"/>
    </xf>
    <xf numFmtId="167" fontId="47" fillId="11" borderId="1" xfId="0" applyNumberFormat="1" applyFont="1" applyFill="1" applyBorder="1" applyAlignment="1" applyProtection="1">
      <alignment horizontal="center" vertical="center" wrapText="1"/>
      <protection/>
    </xf>
    <xf numFmtId="0" fontId="11" fillId="0" borderId="15" xfId="0" applyFont="1" applyBorder="1" applyProtection="1">
      <protection locked="0"/>
    </xf>
    <xf numFmtId="0" fontId="11" fillId="0" borderId="16" xfId="0" applyFont="1" applyBorder="1" applyProtection="1">
      <protection locked="0"/>
    </xf>
    <xf numFmtId="0" fontId="6" fillId="0" borderId="16" xfId="0" applyFont="1" applyBorder="1" applyProtection="1">
      <protection locked="0"/>
    </xf>
    <xf numFmtId="0" fontId="6" fillId="0" borderId="17" xfId="0" applyFont="1" applyBorder="1" applyProtection="1">
      <protection locked="0"/>
    </xf>
    <xf numFmtId="0" fontId="6" fillId="0" borderId="18" xfId="0" applyFont="1" applyBorder="1" applyAlignment="1" applyProtection="1">
      <alignment horizontal="right"/>
      <protection locked="0"/>
    </xf>
    <xf numFmtId="0" fontId="6" fillId="0" borderId="0" xfId="0" applyFont="1" applyBorder="1" applyAlignment="1" applyProtection="1">
      <alignment horizontal="right"/>
      <protection locked="0"/>
    </xf>
    <xf numFmtId="0" fontId="6" fillId="0" borderId="21" xfId="0" applyFont="1" applyBorder="1" applyAlignment="1" applyProtection="1">
      <alignment horizontal="right"/>
      <protection locked="0"/>
    </xf>
    <xf numFmtId="0" fontId="6" fillId="0" borderId="10" xfId="0" applyFont="1" applyBorder="1" applyAlignment="1" applyProtection="1">
      <alignment horizontal="right"/>
      <protection locked="0"/>
    </xf>
    <xf numFmtId="0" fontId="48" fillId="0" borderId="0" xfId="0" applyFont="1" applyProtection="1">
      <protection/>
    </xf>
    <xf numFmtId="0" fontId="2" fillId="0" borderId="0" xfId="0" applyFont="1" applyAlignment="1" applyProtection="1">
      <alignment horizontal="center"/>
      <protection/>
    </xf>
    <xf numFmtId="0" fontId="24" fillId="0" borderId="0" xfId="0" applyFont="1" applyFill="1" applyBorder="1" applyAlignment="1" applyProtection="1">
      <alignment horizontal="center"/>
      <protection/>
    </xf>
    <xf numFmtId="0" fontId="24" fillId="0" borderId="0" xfId="0" applyFont="1" applyBorder="1" applyAlignment="1" applyProtection="1">
      <alignment horizontal="center"/>
      <protection/>
    </xf>
    <xf numFmtId="0" fontId="23" fillId="0" borderId="0" xfId="0" applyFont="1" applyAlignment="1" applyProtection="1">
      <alignment horizontal="center"/>
      <protection/>
    </xf>
    <xf numFmtId="0" fontId="23" fillId="0" borderId="0" xfId="0" applyFont="1" applyBorder="1" applyAlignment="1" applyProtection="1">
      <alignment horizontal="center"/>
      <protection/>
    </xf>
    <xf numFmtId="1" fontId="2" fillId="0" borderId="0" xfId="0" applyNumberFormat="1" applyFont="1" applyAlignment="1" applyProtection="1">
      <alignment horizontal="center"/>
      <protection/>
    </xf>
    <xf numFmtId="1" fontId="23" fillId="0" borderId="0" xfId="0" applyNumberFormat="1" applyFont="1" applyAlignment="1" applyProtection="1">
      <alignment horizontal="center"/>
      <protection/>
    </xf>
    <xf numFmtId="0" fontId="2" fillId="0" borderId="1" xfId="0" applyFont="1" applyBorder="1" applyAlignment="1" applyProtection="1">
      <alignment horizontal="center"/>
      <protection/>
    </xf>
    <xf numFmtId="1" fontId="12" fillId="0" borderId="9" xfId="0" applyNumberFormat="1" applyFont="1" applyBorder="1" applyAlignment="1" applyProtection="1">
      <alignment horizontal="center" vertical="center"/>
      <protection/>
    </xf>
    <xf numFmtId="0" fontId="2" fillId="0" borderId="1" xfId="0" applyFont="1" applyBorder="1" applyAlignment="1" applyProtection="1">
      <alignment vertical="top"/>
      <protection locked="0"/>
    </xf>
    <xf numFmtId="164" fontId="2" fillId="0" borderId="2" xfId="0" applyNumberFormat="1" applyFont="1" applyBorder="1" applyAlignment="1" applyProtection="1">
      <alignment horizontal="center" vertical="center" wrapText="1"/>
      <protection/>
    </xf>
    <xf numFmtId="0" fontId="2" fillId="0" borderId="1" xfId="0" applyFont="1" applyBorder="1" applyAlignment="1" applyProtection="1">
      <alignment horizontal="left" vertical="center" wrapText="1"/>
      <protection/>
    </xf>
    <xf numFmtId="0" fontId="48" fillId="0" borderId="0" xfId="0" applyFont="1"/>
    <xf numFmtId="17" fontId="48" fillId="0" borderId="0" xfId="0" applyNumberFormat="1" applyFont="1" quotePrefix="1"/>
    <xf numFmtId="0" fontId="48" fillId="0" borderId="0" xfId="0" applyFont="1" quotePrefix="1"/>
    <xf numFmtId="164" fontId="12" fillId="0" borderId="0" xfId="0" applyNumberFormat="1" applyFont="1" applyBorder="1" applyAlignment="1" applyProtection="1">
      <alignment horizontal="center" vertical="center"/>
      <protection/>
    </xf>
    <xf numFmtId="0" fontId="5" fillId="0" borderId="0" xfId="0" applyFont="1" applyProtection="1">
      <protection/>
    </xf>
    <xf numFmtId="0" fontId="2" fillId="0" borderId="0" xfId="0" applyFont="1" applyAlignment="1" applyProtection="1">
      <alignment horizontal="left" vertical="center" wrapText="1"/>
      <protection/>
    </xf>
    <xf numFmtId="164" fontId="5" fillId="0" borderId="0" xfId="0" applyNumberFormat="1" applyFont="1" applyAlignment="1" applyProtection="1">
      <alignment horizontal="center"/>
      <protection/>
    </xf>
    <xf numFmtId="0" fontId="49" fillId="0" borderId="0" xfId="0" applyFont="1" applyProtection="1">
      <protection/>
    </xf>
    <xf numFmtId="164" fontId="50" fillId="0" borderId="0" xfId="0" applyNumberFormat="1" applyFont="1" applyAlignment="1" applyProtection="1">
      <alignment horizontal="center"/>
      <protection/>
    </xf>
    <xf numFmtId="0" fontId="50" fillId="0" borderId="0" xfId="0" applyFont="1" applyProtection="1">
      <protection/>
    </xf>
    <xf numFmtId="0" fontId="51" fillId="0" borderId="0" xfId="0" applyFont="1" applyBorder="1" applyProtection="1">
      <protection/>
    </xf>
    <xf numFmtId="0" fontId="48" fillId="12" borderId="0" xfId="0" applyFont="1" applyFill="1" applyAlignment="1" applyProtection="1">
      <alignment horizontal="center" vertical="center"/>
      <protection/>
    </xf>
    <xf numFmtId="0" fontId="52" fillId="12" borderId="0" xfId="0" applyFont="1" applyFill="1" applyProtection="1">
      <protection/>
    </xf>
    <xf numFmtId="0" fontId="53" fillId="12" borderId="0" xfId="0" applyFont="1" applyFill="1" applyProtection="1">
      <protection/>
    </xf>
    <xf numFmtId="0" fontId="54" fillId="12" borderId="0" xfId="0" applyFont="1" applyFill="1" applyProtection="1">
      <protection/>
    </xf>
    <xf numFmtId="164" fontId="48" fillId="12" borderId="0" xfId="0" applyNumberFormat="1" applyFont="1" applyFill="1" applyAlignment="1" applyProtection="1">
      <alignment horizontal="center"/>
      <protection/>
    </xf>
    <xf numFmtId="0" fontId="48" fillId="0" borderId="0" xfId="0" applyFont="1" applyProtection="1">
      <protection locked="0"/>
    </xf>
    <xf numFmtId="164" fontId="23" fillId="0" borderId="7" xfId="0" applyNumberFormat="1" applyFont="1" applyBorder="1" applyAlignment="1" applyProtection="1">
      <alignment horizontal="center" vertical="center"/>
      <protection/>
    </xf>
    <xf numFmtId="164" fontId="23" fillId="0" borderId="7" xfId="0" applyNumberFormat="1" applyFont="1" applyFill="1" applyBorder="1" applyAlignment="1" applyProtection="1">
      <alignment horizontal="center" vertical="center"/>
      <protection/>
    </xf>
    <xf numFmtId="0" fontId="25" fillId="7" borderId="10" xfId="0" applyFont="1" applyFill="1" applyBorder="1" applyAlignment="1">
      <alignment horizontal="center" vertical="center" wrapText="1"/>
    </xf>
    <xf numFmtId="0" fontId="2" fillId="0" borderId="15" xfId="0" applyFont="1" applyBorder="1" applyAlignment="1">
      <alignment horizontal="center" vertical="center" wrapText="1"/>
    </xf>
    <xf numFmtId="17" fontId="0" fillId="0" borderId="0" xfId="0" applyNumberFormat="1"/>
    <xf numFmtId="17" fontId="0" fillId="0" borderId="0" xfId="0" applyNumberFormat="1" quotePrefix="1"/>
    <xf numFmtId="0" fontId="2" fillId="13" borderId="0" xfId="0" applyFont="1" applyFill="1" applyBorder="1" applyAlignment="1" applyProtection="1">
      <alignment horizontal="center" vertical="center" wrapText="1"/>
      <protection/>
    </xf>
    <xf numFmtId="0" fontId="2" fillId="13" borderId="0" xfId="0" applyFont="1" applyFill="1" applyBorder="1" applyAlignment="1" applyProtection="1">
      <alignment vertical="center" wrapText="1"/>
      <protection/>
    </xf>
    <xf numFmtId="0" fontId="3" fillId="13" borderId="0" xfId="0" applyFont="1" applyFill="1" applyBorder="1" applyAlignment="1" applyProtection="1">
      <alignment vertical="center" wrapText="1"/>
      <protection/>
    </xf>
    <xf numFmtId="9" fontId="2" fillId="13" borderId="0" xfId="0" applyNumberFormat="1" applyFont="1" applyFill="1" applyBorder="1" applyAlignment="1" applyProtection="1">
      <alignment horizontal="center" vertical="center"/>
      <protection/>
    </xf>
    <xf numFmtId="0" fontId="5" fillId="13" borderId="0" xfId="0" applyFont="1" applyFill="1" applyBorder="1" applyAlignment="1" applyProtection="1">
      <alignment horizontal="center" vertical="center"/>
      <protection/>
    </xf>
    <xf numFmtId="0" fontId="2" fillId="13" borderId="0" xfId="0" applyFont="1" applyFill="1" applyProtection="1">
      <protection/>
    </xf>
    <xf numFmtId="0" fontId="2" fillId="13" borderId="0" xfId="0" applyFont="1" applyFill="1" applyBorder="1" applyAlignment="1" applyProtection="1">
      <alignment horizontal="center" vertical="center"/>
      <protection locked="0"/>
    </xf>
    <xf numFmtId="0" fontId="2" fillId="13" borderId="0" xfId="0" applyFont="1" applyFill="1" applyBorder="1" applyAlignment="1" applyProtection="1">
      <alignment wrapText="1"/>
      <protection locked="0"/>
    </xf>
    <xf numFmtId="0" fontId="2" fillId="13" borderId="0" xfId="0" applyFont="1" applyFill="1" applyBorder="1" applyAlignment="1" applyProtection="1">
      <alignment horizontal="center" vertical="center"/>
      <protection/>
    </xf>
    <xf numFmtId="0" fontId="5" fillId="13" borderId="0" xfId="0" applyFont="1" applyFill="1" applyBorder="1" applyAlignment="1" applyProtection="1">
      <alignment horizontal="center" vertical="center"/>
      <protection/>
    </xf>
    <xf numFmtId="164" fontId="5" fillId="13" borderId="0" xfId="0" applyNumberFormat="1" applyFont="1" applyFill="1" applyBorder="1" applyAlignment="1" applyProtection="1">
      <alignment horizontal="center" vertical="center"/>
      <protection/>
    </xf>
    <xf numFmtId="0" fontId="2" fillId="0" borderId="23" xfId="0" applyFont="1" applyBorder="1" applyProtection="1">
      <protection/>
    </xf>
    <xf numFmtId="0" fontId="2" fillId="0" borderId="24" xfId="0" applyFont="1" applyBorder="1" applyProtection="1">
      <protection/>
    </xf>
    <xf numFmtId="0" fontId="2" fillId="0" borderId="25"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13" borderId="23" xfId="0" applyFont="1" applyFill="1" applyBorder="1" applyAlignment="1" applyProtection="1">
      <alignment horizontal="center" vertical="center"/>
      <protection locked="0"/>
    </xf>
    <xf numFmtId="0" fontId="2" fillId="13" borderId="24" xfId="0" applyFont="1" applyFill="1" applyBorder="1" applyAlignment="1" applyProtection="1">
      <alignment horizontal="center" vertical="center"/>
      <protection locked="0"/>
    </xf>
    <xf numFmtId="0" fontId="23" fillId="0" borderId="23" xfId="0" applyFont="1" applyFill="1" applyBorder="1" applyAlignment="1" applyProtection="1">
      <alignment horizontal="center" vertical="center"/>
      <protection locked="0"/>
    </xf>
    <xf numFmtId="0" fontId="23" fillId="0" borderId="24" xfId="0" applyFont="1" applyFill="1" applyBorder="1" applyAlignment="1" applyProtection="1">
      <alignment horizontal="center" vertical="center"/>
      <protection locked="0"/>
    </xf>
    <xf numFmtId="0" fontId="25" fillId="0" borderId="27" xfId="0" applyFont="1" applyBorder="1" applyProtection="1">
      <protection/>
    </xf>
    <xf numFmtId="17" fontId="24" fillId="4" borderId="28" xfId="0" applyNumberFormat="1" applyFont="1" applyFill="1" applyBorder="1" applyAlignment="1" applyProtection="1">
      <alignment horizontal="center" vertical="center" wrapText="1"/>
      <protection/>
    </xf>
    <xf numFmtId="0" fontId="2" fillId="0" borderId="23" xfId="0" applyFont="1" applyBorder="1" applyProtection="1">
      <protection locked="0"/>
    </xf>
    <xf numFmtId="0" fontId="2" fillId="0" borderId="24" xfId="0" applyFont="1" applyBorder="1" applyProtection="1">
      <protection locked="0"/>
    </xf>
    <xf numFmtId="164" fontId="23" fillId="0" borderId="7" xfId="0" applyNumberFormat="1" applyFont="1" applyFill="1" applyBorder="1" applyAlignment="1" applyProtection="1">
      <alignment horizontal="center" vertical="center"/>
      <protection locked="0"/>
    </xf>
    <xf numFmtId="164" fontId="23" fillId="0" borderId="0" xfId="0" applyNumberFormat="1"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164" fontId="23" fillId="13" borderId="0" xfId="0" applyNumberFormat="1" applyFont="1" applyFill="1" applyBorder="1" applyAlignment="1" applyProtection="1">
      <alignment horizontal="center" vertical="center"/>
      <protection locked="0"/>
    </xf>
    <xf numFmtId="164" fontId="23" fillId="13" borderId="0" xfId="0" applyNumberFormat="1" applyFont="1" applyFill="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0" fillId="0" borderId="0" xfId="0" applyAlignment="1">
      <alignment horizontal="center"/>
    </xf>
    <xf numFmtId="0" fontId="5" fillId="0" borderId="2" xfId="0" applyFont="1" applyBorder="1" applyAlignment="1" applyProtection="1">
      <alignment horizontal="center" vertical="center" wrapText="1"/>
      <protection/>
    </xf>
    <xf numFmtId="164" fontId="23" fillId="0" borderId="19" xfId="0" applyNumberFormat="1" applyFont="1" applyFill="1" applyBorder="1" applyAlignment="1" applyProtection="1">
      <alignment horizontal="center" vertical="center"/>
      <protection locked="0"/>
    </xf>
    <xf numFmtId="17" fontId="24" fillId="4" borderId="29" xfId="0" applyNumberFormat="1" applyFont="1" applyFill="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164" fontId="23" fillId="0" borderId="32" xfId="0" applyNumberFormat="1" applyFont="1" applyFill="1" applyBorder="1" applyAlignment="1" applyProtection="1">
      <alignment horizontal="center" vertical="center"/>
      <protection/>
    </xf>
    <xf numFmtId="164" fontId="23" fillId="0" borderId="19" xfId="0" applyNumberFormat="1" applyFont="1" applyBorder="1" applyAlignment="1" applyProtection="1">
      <alignment horizontal="center" vertical="center"/>
      <protection locked="0"/>
    </xf>
    <xf numFmtId="164" fontId="23" fillId="0" borderId="32" xfId="0" applyNumberFormat="1" applyFont="1" applyBorder="1" applyAlignment="1" applyProtection="1">
      <alignment horizontal="center" vertical="center"/>
      <protection/>
    </xf>
    <xf numFmtId="0" fontId="56" fillId="0" borderId="0" xfId="0" applyFont="1" applyProtection="1">
      <protection/>
    </xf>
    <xf numFmtId="9" fontId="2" fillId="0" borderId="25" xfId="0" applyNumberFormat="1" applyFont="1" applyFill="1" applyBorder="1" applyAlignment="1" applyProtection="1">
      <alignment horizontal="center" vertical="center"/>
      <protection locked="0"/>
    </xf>
    <xf numFmtId="9" fontId="2" fillId="0" borderId="26" xfId="0" applyNumberFormat="1" applyFont="1" applyFill="1" applyBorder="1" applyAlignment="1" applyProtection="1">
      <alignment horizontal="center" vertical="center"/>
      <protection locked="0"/>
    </xf>
    <xf numFmtId="0" fontId="2" fillId="0" borderId="24" xfId="0" applyFont="1" applyFill="1" applyBorder="1" applyProtection="1">
      <protection locked="0"/>
    </xf>
    <xf numFmtId="0" fontId="2" fillId="0" borderId="23" xfId="0" applyFont="1" applyFill="1" applyBorder="1" applyProtection="1">
      <protection locked="0"/>
    </xf>
    <xf numFmtId="0" fontId="2" fillId="0" borderId="0" xfId="0" applyFont="1" applyFill="1" applyBorder="1" applyProtection="1">
      <protection locked="0"/>
    </xf>
    <xf numFmtId="9" fontId="2" fillId="0" borderId="33" xfId="0" applyNumberFormat="1" applyFont="1" applyFill="1" applyBorder="1" applyAlignment="1" applyProtection="1">
      <alignment horizontal="center" vertical="center"/>
      <protection locked="0"/>
    </xf>
    <xf numFmtId="9" fontId="2" fillId="0" borderId="34" xfId="0" applyNumberFormat="1" applyFont="1" applyFill="1" applyBorder="1" applyAlignment="1" applyProtection="1">
      <alignment horizontal="center" vertical="center"/>
      <protection locked="0"/>
    </xf>
    <xf numFmtId="9" fontId="2" fillId="0" borderId="35" xfId="0" applyNumberFormat="1" applyFont="1" applyFill="1" applyBorder="1" applyAlignment="1" applyProtection="1">
      <alignment horizontal="center" vertical="center"/>
      <protection locked="0"/>
    </xf>
    <xf numFmtId="0" fontId="22" fillId="5" borderId="1" xfId="0" applyFont="1" applyFill="1" applyBorder="1" applyAlignment="1" applyProtection="1">
      <alignment horizontal="left" vertical="center" wrapText="1"/>
      <protection locked="0"/>
    </xf>
    <xf numFmtId="164" fontId="23" fillId="0" borderId="18" xfId="0" applyNumberFormat="1" applyFont="1" applyFill="1" applyBorder="1" applyAlignment="1" applyProtection="1">
      <alignment horizontal="center" vertical="center"/>
      <protection locked="0"/>
    </xf>
    <xf numFmtId="164" fontId="23" fillId="0" borderId="36" xfId="0" applyNumberFormat="1" applyFont="1" applyFill="1" applyBorder="1" applyAlignment="1" applyProtection="1">
      <alignment horizontal="center" vertical="center"/>
      <protection locked="0"/>
    </xf>
    <xf numFmtId="0" fontId="37" fillId="0" borderId="0" xfId="0" applyFont="1" applyBorder="1" applyProtection="1">
      <protection locked="0"/>
    </xf>
    <xf numFmtId="164" fontId="0" fillId="0" borderId="1" xfId="0" applyNumberFormat="1" applyFill="1" applyBorder="1" applyAlignment="1" applyProtection="1">
      <alignment horizontal="center" vertical="center"/>
      <protection locked="0"/>
    </xf>
    <xf numFmtId="164" fontId="16" fillId="0" borderId="7" xfId="0" applyNumberFormat="1" applyFont="1" applyFill="1" applyBorder="1" applyAlignment="1" applyProtection="1">
      <alignment horizontal="center" vertical="center"/>
      <protection locked="0"/>
    </xf>
    <xf numFmtId="164" fontId="16" fillId="0" borderId="7" xfId="0" applyNumberFormat="1" applyFont="1" applyBorder="1" applyAlignment="1" applyProtection="1">
      <alignment horizontal="center" vertical="center"/>
      <protection locked="0"/>
    </xf>
    <xf numFmtId="0" fontId="0" fillId="0" borderId="1" xfId="0" applyBorder="1" applyAlignment="1" applyProtection="1">
      <alignment vertical="top" wrapText="1"/>
      <protection locked="0"/>
    </xf>
    <xf numFmtId="0" fontId="0" fillId="0" borderId="0" xfId="0" applyFill="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wrapText="1"/>
      <protection locked="0"/>
    </xf>
    <xf numFmtId="0" fontId="0" fillId="0" borderId="1"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0" xfId="0" applyFill="1" applyProtection="1">
      <protection locked="0"/>
    </xf>
    <xf numFmtId="0" fontId="0" fillId="0" borderId="0" xfId="0" applyProtection="1">
      <protection locked="0"/>
    </xf>
    <xf numFmtId="0" fontId="48" fillId="0" borderId="0" xfId="0" applyFont="1" applyAlignment="1" applyProtection="1">
      <alignment horizontal="left" vertical="center"/>
      <protection locked="0"/>
    </xf>
    <xf numFmtId="0" fontId="57" fillId="0" borderId="1" xfId="0" applyFont="1" applyBorder="1" applyAlignment="1" applyProtection="1">
      <alignment horizontal="center" vertical="center" wrapText="1"/>
      <protection locked="0"/>
    </xf>
    <xf numFmtId="0" fontId="20" fillId="0" borderId="0" xfId="0" applyFont="1" applyAlignment="1">
      <alignment horizontal="center" vertical="center"/>
    </xf>
    <xf numFmtId="0" fontId="6" fillId="0" borderId="0" xfId="0" applyFont="1" applyAlignment="1">
      <alignment horizontal="center" vertical="top" wrapText="1"/>
    </xf>
    <xf numFmtId="0" fontId="6" fillId="0" borderId="6" xfId="0" applyFont="1" applyBorder="1" applyAlignment="1">
      <alignment horizontal="center" vertical="center" wrapText="1"/>
    </xf>
    <xf numFmtId="0" fontId="6" fillId="0" borderId="0" xfId="0" applyFont="1" applyBorder="1" applyAlignment="1">
      <alignment horizontal="center" vertical="top" wrapText="1"/>
    </xf>
    <xf numFmtId="0" fontId="14" fillId="0" borderId="0" xfId="0" applyFont="1" applyAlignment="1">
      <alignment horizontal="center" vertical="top" wrapText="1"/>
    </xf>
    <xf numFmtId="0" fontId="2" fillId="0" borderId="0" xfId="0" applyFont="1" applyAlignment="1">
      <alignment horizontal="center" wrapText="1"/>
    </xf>
    <xf numFmtId="0" fontId="6" fillId="0" borderId="1" xfId="0" applyFont="1" applyBorder="1" applyAlignment="1">
      <alignment horizontal="center" vertical="center" wrapText="1"/>
    </xf>
    <xf numFmtId="0" fontId="6" fillId="0" borderId="1" xfId="0" applyNumberFormat="1" applyFont="1" applyBorder="1" applyAlignment="1">
      <alignment vertical="center" wrapText="1"/>
    </xf>
    <xf numFmtId="0" fontId="6" fillId="0" borderId="1" xfId="0" applyNumberFormat="1" applyFont="1" applyBorder="1" applyAlignment="1">
      <alignment vertical="top" wrapText="1"/>
    </xf>
    <xf numFmtId="0" fontId="6" fillId="0" borderId="6" xfId="0" applyFont="1" applyBorder="1" applyAlignment="1">
      <alignment horizontal="center" vertical="top" wrapText="1"/>
    </xf>
    <xf numFmtId="0" fontId="6" fillId="0" borderId="1" xfId="0" applyFont="1" applyBorder="1" applyAlignment="1">
      <alignment horizontal="center" vertical="top" wrapText="1"/>
    </xf>
    <xf numFmtId="0" fontId="11" fillId="0" borderId="1" xfId="0" applyFont="1" applyBorder="1" applyAlignment="1">
      <alignment vertical="top" wrapText="1"/>
    </xf>
    <xf numFmtId="9" fontId="2" fillId="14" borderId="1" xfId="0" applyNumberFormat="1" applyFont="1" applyFill="1" applyBorder="1" applyAlignment="1" applyProtection="1">
      <alignment horizontal="center" vertical="center"/>
      <protection/>
    </xf>
    <xf numFmtId="0" fontId="5" fillId="14" borderId="1" xfId="0" applyFont="1" applyFill="1" applyBorder="1" applyAlignment="1" applyProtection="1">
      <alignment horizontal="center" vertical="center"/>
      <protection/>
    </xf>
    <xf numFmtId="0" fontId="11" fillId="0" borderId="1" xfId="0" applyFont="1" applyBorder="1" applyAlignment="1">
      <alignment horizontal="center" vertical="center" wrapText="1"/>
    </xf>
    <xf numFmtId="0" fontId="0" fillId="0" borderId="0" xfId="0" applyAlignment="1">
      <alignment horizontal="left" wrapText="1"/>
    </xf>
    <xf numFmtId="0" fontId="0" fillId="0" borderId="1" xfId="0" applyBorder="1" applyAlignment="1" applyProtection="1">
      <alignment horizontal="left" vertical="top" wrapText="1"/>
      <protection locked="0"/>
    </xf>
    <xf numFmtId="0" fontId="0" fillId="0" borderId="0" xfId="0" applyAlignment="1">
      <alignment horizontal="left" vertical="center" wrapText="1"/>
    </xf>
    <xf numFmtId="0" fontId="0" fillId="0" borderId="1" xfId="0" applyBorder="1" applyAlignment="1" applyProtection="1">
      <alignment horizontal="left" vertical="center" wrapText="1"/>
      <protection locked="0"/>
    </xf>
    <xf numFmtId="0" fontId="38" fillId="0" borderId="0" xfId="0" applyFont="1" applyAlignment="1">
      <alignment horizontal="center"/>
    </xf>
    <xf numFmtId="17" fontId="30" fillId="4" borderId="21" xfId="0" applyNumberFormat="1" applyFont="1" applyFill="1" applyBorder="1" applyAlignment="1" applyProtection="1">
      <alignment horizontal="center" vertical="center" wrapText="1"/>
      <protection locked="0"/>
    </xf>
    <xf numFmtId="164" fontId="16" fillId="0" borderId="0" xfId="0" applyNumberFormat="1" applyFont="1" applyFill="1" applyBorder="1" applyAlignment="1" applyProtection="1">
      <alignment horizontal="left" vertical="center" wrapText="1"/>
      <protection locked="0"/>
    </xf>
    <xf numFmtId="164" fontId="16" fillId="0" borderId="0" xfId="0" applyNumberFormat="1" applyFont="1" applyBorder="1" applyAlignment="1" applyProtection="1">
      <alignment horizontal="left" vertical="center" wrapText="1"/>
      <protection locked="0"/>
    </xf>
    <xf numFmtId="0" fontId="1" fillId="5" borderId="6" xfId="0" applyFont="1" applyFill="1" applyBorder="1" applyAlignment="1" applyProtection="1">
      <alignment horizontal="left" vertical="center" wrapText="1"/>
      <protection locked="0"/>
    </xf>
    <xf numFmtId="17" fontId="1" fillId="5" borderId="5" xfId="0" applyNumberFormat="1" applyFont="1" applyFill="1" applyBorder="1" applyAlignment="1" applyProtection="1">
      <alignment horizontal="center" vertical="center" wrapText="1"/>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locked="0"/>
    </xf>
    <xf numFmtId="0" fontId="1" fillId="5" borderId="6" xfId="0" applyFont="1" applyFill="1" applyBorder="1" applyAlignment="1" applyProtection="1">
      <alignment horizontal="left" vertical="center" wrapText="1"/>
      <protection locked="0"/>
    </xf>
    <xf numFmtId="0" fontId="1" fillId="0" borderId="0" xfId="0" applyFont="1" applyBorder="1" applyAlignment="1" applyProtection="1">
      <alignment horizontal="left" wrapText="1"/>
      <protection locked="0"/>
    </xf>
    <xf numFmtId="17" fontId="0" fillId="0" borderId="0" xfId="0" applyNumberFormat="1" applyAlignment="1">
      <alignment horizontal="left" wrapText="1"/>
    </xf>
    <xf numFmtId="17" fontId="17" fillId="0" borderId="0" xfId="0" applyNumberFormat="1" applyFont="1" applyAlignment="1">
      <alignment horizontal="left" vertical="center"/>
    </xf>
    <xf numFmtId="0" fontId="58" fillId="0" borderId="0" xfId="0" applyFont="1" applyAlignment="1">
      <alignment horizontal="left"/>
    </xf>
    <xf numFmtId="0" fontId="58" fillId="0" borderId="0" xfId="0" applyFont="1" applyAlignment="1">
      <alignment/>
    </xf>
    <xf numFmtId="0" fontId="0" fillId="0" borderId="0" xfId="0" applyAlignment="1">
      <alignment horizontal="left" vertical="top" wrapText="1"/>
    </xf>
    <xf numFmtId="0" fontId="0" fillId="0" borderId="0" xfId="0" applyAlignment="1">
      <alignment vertical="top"/>
    </xf>
    <xf numFmtId="0" fontId="0" fillId="0" borderId="0" xfId="0" applyFill="1" applyAlignment="1" applyProtection="1">
      <alignment horizontal="center" vertical="center" wrapText="1"/>
      <protection locked="0"/>
    </xf>
    <xf numFmtId="0" fontId="0" fillId="0" borderId="0" xfId="0" applyFill="1" applyAlignment="1" applyProtection="1">
      <alignment horizontal="center" wrapText="1"/>
      <protection locked="0"/>
    </xf>
    <xf numFmtId="0" fontId="16" fillId="0" borderId="0" xfId="0" applyFont="1" applyAlignment="1" applyProtection="1">
      <alignment horizontal="left" vertical="top" wrapText="1"/>
      <protection hidden="1"/>
    </xf>
    <xf numFmtId="0" fontId="16" fillId="0" borderId="0" xfId="0" applyFont="1" applyAlignment="1" applyProtection="1">
      <alignment vertical="top"/>
      <protection hidden="1"/>
    </xf>
    <xf numFmtId="0" fontId="0" fillId="0" borderId="0" xfId="0" applyAlignment="1" applyProtection="1">
      <alignment horizontal="left" wrapText="1"/>
      <protection hidden="1"/>
    </xf>
    <xf numFmtId="0" fontId="0" fillId="0" borderId="0" xfId="0" applyAlignment="1" applyProtection="1">
      <alignment horizontal="left" wrapText="1"/>
      <protection locked="0"/>
    </xf>
    <xf numFmtId="164" fontId="2" fillId="0" borderId="1" xfId="0" applyNumberFormat="1" applyFont="1" applyBorder="1" applyAlignment="1" applyProtection="1">
      <alignment horizontal="center" vertical="center" wrapText="1"/>
      <protection locked="0"/>
    </xf>
    <xf numFmtId="0" fontId="0" fillId="0" borderId="0" xfId="0" applyAlignment="1" applyProtection="1">
      <alignment horizontal="left" vertical="center" wrapText="1"/>
      <protection locked="0"/>
    </xf>
    <xf numFmtId="0" fontId="3" fillId="0" borderId="0" xfId="24" applyFont="1" applyAlignment="1" applyProtection="1">
      <alignment vertical="center" wrapText="1"/>
      <protection/>
    </xf>
    <xf numFmtId="0" fontId="2" fillId="0" borderId="0" xfId="24" applyFont="1" applyAlignment="1" applyProtection="1">
      <alignment horizontal="center" vertical="center"/>
      <protection/>
    </xf>
    <xf numFmtId="0" fontId="5" fillId="0" borderId="0" xfId="24" applyFont="1" applyAlignment="1" applyProtection="1">
      <alignment horizontal="center" vertical="center"/>
      <protection/>
    </xf>
    <xf numFmtId="9" fontId="2" fillId="0" borderId="6" xfId="0" applyNumberFormat="1" applyFont="1" applyBorder="1" applyAlignment="1" applyProtection="1">
      <alignment horizontal="center" vertical="center"/>
      <protection/>
    </xf>
    <xf numFmtId="164" fontId="23" fillId="0" borderId="19" xfId="0" applyNumberFormat="1" applyFont="1" applyFill="1" applyBorder="1" applyAlignment="1" applyProtection="1">
      <alignment horizontal="center" vertical="center"/>
      <protection locked="0"/>
    </xf>
    <xf numFmtId="0" fontId="3" fillId="0" borderId="1" xfId="24" applyFont="1" applyBorder="1" applyAlignment="1" applyProtection="1">
      <alignment horizontal="right" vertical="center" wrapText="1"/>
      <protection/>
    </xf>
    <xf numFmtId="0" fontId="2" fillId="0" borderId="1" xfId="24" applyFont="1" applyBorder="1" applyAlignment="1" applyProtection="1">
      <alignment vertical="center" wrapText="1"/>
      <protection/>
    </xf>
    <xf numFmtId="0" fontId="3" fillId="0" borderId="1" xfId="24" applyFont="1" applyBorder="1" applyAlignment="1" applyProtection="1">
      <alignment vertical="center" wrapText="1"/>
      <protection/>
    </xf>
    <xf numFmtId="9" fontId="2" fillId="0" borderId="1" xfId="24" applyNumberFormat="1" applyFont="1" applyBorder="1" applyAlignment="1" applyProtection="1">
      <alignment horizontal="center" vertical="center"/>
      <protection/>
    </xf>
    <xf numFmtId="0" fontId="2" fillId="0" borderId="0" xfId="0" applyFont="1" applyFill="1" applyProtection="1">
      <protection/>
    </xf>
    <xf numFmtId="0" fontId="2" fillId="0" borderId="0" xfId="0" applyFont="1" applyFill="1" applyAlignment="1" applyProtection="1">
      <alignment horizontal="center" vertical="center" wrapText="1"/>
      <protection/>
    </xf>
    <xf numFmtId="0" fontId="2" fillId="0" borderId="2"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37" xfId="24" applyFont="1" applyBorder="1" applyAlignment="1" applyProtection="1">
      <alignment horizontal="center"/>
      <protection/>
    </xf>
    <xf numFmtId="0" fontId="23" fillId="0" borderId="0" xfId="24" applyFont="1" applyProtection="1">
      <alignment/>
      <protection/>
    </xf>
    <xf numFmtId="164" fontId="23" fillId="0" borderId="0" xfId="0" applyNumberFormat="1" applyFont="1" applyFill="1" applyBorder="1" applyAlignment="1" applyProtection="1">
      <alignment horizontal="center" vertical="center"/>
      <protection locked="0"/>
    </xf>
    <xf numFmtId="0" fontId="2" fillId="0" borderId="23"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3" fillId="0" borderId="0" xfId="0" applyFont="1" applyFill="1" applyProtection="1">
      <protection locked="0"/>
    </xf>
    <xf numFmtId="0" fontId="23" fillId="0" borderId="0" xfId="0" applyFont="1" applyFill="1" applyBorder="1" applyProtection="1">
      <protection locked="0"/>
    </xf>
    <xf numFmtId="164" fontId="23" fillId="0" borderId="32" xfId="0" applyNumberFormat="1" applyFont="1" applyFill="1" applyBorder="1" applyAlignment="1" applyProtection="1">
      <alignment horizontal="center" vertical="center"/>
      <protection locked="0"/>
    </xf>
    <xf numFmtId="164" fontId="23" fillId="0" borderId="0" xfId="0" applyNumberFormat="1"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4" fillId="0" borderId="0" xfId="0" applyFont="1" applyAlignment="1" applyProtection="1">
      <alignment vertical="center"/>
      <protection locked="0"/>
    </xf>
    <xf numFmtId="164" fontId="23" fillId="0" borderId="0" xfId="0" applyNumberFormat="1"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164" fontId="5" fillId="0" borderId="38" xfId="0" applyNumberFormat="1" applyFont="1" applyBorder="1" applyAlignment="1" applyProtection="1">
      <alignment horizontal="center" vertical="center"/>
      <protection/>
    </xf>
    <xf numFmtId="0" fontId="3" fillId="0" borderId="0" xfId="25" applyFont="1" applyBorder="1" applyAlignment="1" applyProtection="1">
      <alignment vertical="center" wrapText="1"/>
      <protection/>
    </xf>
    <xf numFmtId="0" fontId="3" fillId="0" borderId="0" xfId="25" applyFont="1" applyBorder="1" applyAlignment="1" applyProtection="1">
      <alignment horizontal="left" vertical="center" wrapText="1"/>
      <protection/>
    </xf>
    <xf numFmtId="0" fontId="32" fillId="0" borderId="0" xfId="25" applyFont="1" applyBorder="1" applyAlignment="1" applyProtection="1">
      <alignment vertical="top" wrapText="1"/>
      <protection/>
    </xf>
    <xf numFmtId="164" fontId="23" fillId="0" borderId="0" xfId="0" applyNumberFormat="1" applyFont="1" applyFill="1" applyBorder="1" applyAlignment="1" applyProtection="1">
      <alignment horizontal="center" vertical="center"/>
      <protection locked="0"/>
    </xf>
    <xf numFmtId="164" fontId="23" fillId="0" borderId="0" xfId="0" applyNumberFormat="1" applyFont="1" applyFill="1" applyBorder="1" applyAlignment="1" applyProtection="1">
      <alignment horizontal="center" vertical="center"/>
      <protection locked="0"/>
    </xf>
    <xf numFmtId="0" fontId="60" fillId="0" borderId="1" xfId="24" applyFont="1" applyBorder="1" applyAlignment="1" applyProtection="1">
      <alignment horizontal="center" vertical="center" wrapText="1"/>
      <protection locked="0"/>
    </xf>
    <xf numFmtId="0" fontId="2" fillId="0" borderId="39" xfId="0" applyFont="1" applyBorder="1" applyAlignment="1" applyProtection="1">
      <alignment horizontal="left"/>
      <protection/>
    </xf>
    <xf numFmtId="0" fontId="2" fillId="0" borderId="40" xfId="0" applyFont="1" applyBorder="1" applyAlignment="1" applyProtection="1">
      <alignment horizontal="left"/>
      <protection/>
    </xf>
    <xf numFmtId="0" fontId="60" fillId="0" borderId="6" xfId="24" applyFont="1" applyBorder="1" applyAlignment="1" applyProtection="1">
      <alignment horizontal="center" vertical="center" wrapText="1"/>
      <protection locked="0"/>
    </xf>
    <xf numFmtId="164" fontId="23" fillId="0" borderId="7" xfId="0" applyNumberFormat="1" applyFont="1" applyFill="1" applyBorder="1" applyAlignment="1" applyProtection="1">
      <alignment horizontal="center" vertical="center"/>
      <protection locked="0"/>
    </xf>
    <xf numFmtId="164" fontId="23" fillId="0" borderId="19" xfId="0" applyNumberFormat="1" applyFont="1" applyFill="1" applyBorder="1" applyAlignment="1" applyProtection="1">
      <alignment horizontal="center" vertical="center"/>
      <protection locked="0"/>
    </xf>
    <xf numFmtId="164" fontId="23" fillId="0" borderId="41" xfId="0" applyNumberFormat="1" applyFont="1" applyFill="1" applyBorder="1" applyAlignment="1" applyProtection="1">
      <alignment horizontal="center" vertical="center"/>
      <protection locked="0"/>
    </xf>
    <xf numFmtId="0" fontId="2" fillId="0" borderId="42" xfId="0" applyFont="1" applyBorder="1" applyAlignment="1" applyProtection="1">
      <alignment horizontal="center" vertical="center" wrapText="1"/>
      <protection/>
    </xf>
    <xf numFmtId="0" fontId="2" fillId="0" borderId="42" xfId="0" applyFont="1" applyBorder="1" applyAlignment="1" applyProtection="1">
      <alignment horizontal="left" vertical="center" wrapText="1"/>
      <protection/>
    </xf>
    <xf numFmtId="164" fontId="23" fillId="0" borderId="7" xfId="0" applyNumberFormat="1" applyFont="1" applyBorder="1" applyAlignment="1" applyProtection="1">
      <alignment horizontal="center" vertical="center"/>
      <protection locked="0"/>
    </xf>
    <xf numFmtId="164" fontId="23" fillId="0" borderId="0" xfId="0" applyNumberFormat="1"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164" fontId="23" fillId="0" borderId="41" xfId="0" applyNumberFormat="1" applyFont="1" applyBorder="1" applyAlignment="1" applyProtection="1">
      <alignment horizontal="center" vertical="center"/>
      <protection locked="0"/>
    </xf>
    <xf numFmtId="0" fontId="23" fillId="0" borderId="7" xfId="0" applyFont="1" applyFill="1" applyBorder="1" applyAlignment="1" applyProtection="1">
      <alignment horizontal="center" vertical="center"/>
      <protection locked="0"/>
    </xf>
    <xf numFmtId="164" fontId="23" fillId="0" borderId="0" xfId="0" applyNumberFormat="1" applyFont="1" applyFill="1" applyBorder="1" applyAlignment="1" applyProtection="1">
      <alignment horizontal="center" vertical="center"/>
      <protection locked="0"/>
    </xf>
    <xf numFmtId="0" fontId="2" fillId="0" borderId="43"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0" fontId="2" fillId="0" borderId="44" xfId="0" applyFont="1" applyFill="1" applyBorder="1" applyAlignment="1" applyProtection="1">
      <alignment horizontal="center" vertical="center"/>
      <protection locked="0"/>
    </xf>
    <xf numFmtId="0" fontId="2" fillId="0" borderId="1" xfId="0" applyFont="1" applyBorder="1" applyAlignment="1" applyProtection="1">
      <alignment horizontal="center" wrapText="1"/>
      <protection locked="0"/>
    </xf>
    <xf numFmtId="0" fontId="2" fillId="0" borderId="0" xfId="0" applyFont="1" applyBorder="1" applyAlignment="1" applyProtection="1">
      <alignment horizontal="center" vertical="center" wrapText="1"/>
      <protection/>
    </xf>
    <xf numFmtId="0" fontId="2" fillId="0" borderId="0" xfId="0" applyFont="1" applyBorder="1" applyAlignment="1" applyProtection="1">
      <alignment horizontal="left" vertical="center" wrapText="1"/>
      <protection/>
    </xf>
    <xf numFmtId="0" fontId="3" fillId="0" borderId="0" xfId="24" applyFont="1" applyBorder="1" applyAlignment="1" applyProtection="1">
      <alignment horizontal="left" vertical="center" wrapText="1"/>
      <protection/>
    </xf>
    <xf numFmtId="164" fontId="23"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wrapText="1"/>
      <protection locked="0"/>
    </xf>
    <xf numFmtId="9" fontId="22" fillId="14" borderId="26" xfId="0" applyNumberFormat="1" applyFont="1" applyFill="1" applyBorder="1" applyAlignment="1" applyProtection="1">
      <alignment horizontal="center" vertical="center"/>
      <protection/>
    </xf>
    <xf numFmtId="0" fontId="12" fillId="0" borderId="0" xfId="0" applyFont="1" applyBorder="1" applyAlignment="1" applyProtection="1">
      <alignment horizontal="center" vertical="center"/>
      <protection/>
    </xf>
    <xf numFmtId="9" fontId="2" fillId="0" borderId="23" xfId="0" applyNumberFormat="1" applyFont="1" applyFill="1" applyBorder="1" applyAlignment="1" applyProtection="1">
      <alignment horizontal="center" vertical="center"/>
      <protection locked="0"/>
    </xf>
    <xf numFmtId="9" fontId="2" fillId="0" borderId="0" xfId="0" applyNumberFormat="1" applyFont="1" applyFill="1" applyBorder="1" applyAlignment="1" applyProtection="1">
      <alignment horizontal="center" vertical="center"/>
      <protection locked="0"/>
    </xf>
    <xf numFmtId="9" fontId="2" fillId="0" borderId="24" xfId="0" applyNumberFormat="1" applyFont="1" applyFill="1" applyBorder="1" applyAlignment="1" applyProtection="1">
      <alignment horizontal="center" vertical="center"/>
      <protection locked="0"/>
    </xf>
    <xf numFmtId="0" fontId="2" fillId="0" borderId="0" xfId="0" applyFont="1" applyBorder="1" applyAlignment="1" applyProtection="1">
      <alignment vertical="top" wrapText="1"/>
      <protection locked="0"/>
    </xf>
    <xf numFmtId="164" fontId="0" fillId="0" borderId="1" xfId="0" applyNumberFormat="1" applyBorder="1" applyAlignment="1" applyProtection="1">
      <alignment horizontal="center" vertical="center"/>
      <protection locked="0"/>
    </xf>
    <xf numFmtId="164" fontId="23" fillId="0" borderId="7" xfId="0" applyNumberFormat="1" applyFont="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7" xfId="0" applyFont="1" applyFill="1" applyBorder="1" applyAlignment="1" applyProtection="1">
      <alignment horizontal="center" vertical="center"/>
      <protection locked="0"/>
    </xf>
    <xf numFmtId="164" fontId="23" fillId="0" borderId="7" xfId="0" applyNumberFormat="1" applyFont="1" applyFill="1" applyBorder="1" applyAlignment="1" applyProtection="1">
      <alignment horizontal="center" vertical="center"/>
      <protection locked="0"/>
    </xf>
    <xf numFmtId="164" fontId="23" fillId="0" borderId="0" xfId="0" applyNumberFormat="1" applyFont="1" applyFill="1" applyBorder="1" applyAlignment="1" applyProtection="1">
      <alignment horizontal="center" vertical="center"/>
      <protection locked="0"/>
    </xf>
    <xf numFmtId="0" fontId="0" fillId="0" borderId="0" xfId="0" applyAlignment="1">
      <alignment wrapText="1"/>
    </xf>
    <xf numFmtId="0" fontId="65" fillId="0" borderId="0" xfId="0" applyFont="1" applyAlignment="1" applyProtection="1">
      <alignment horizontal="left" vertical="top"/>
      <protection locked="0"/>
    </xf>
    <xf numFmtId="0" fontId="30" fillId="8" borderId="45" xfId="0" applyFont="1" applyFill="1" applyBorder="1" applyAlignment="1" applyProtection="1">
      <alignment horizontal="center" vertical="center" wrapText="1"/>
      <protection/>
    </xf>
    <xf numFmtId="0" fontId="30" fillId="8" borderId="0" xfId="0" applyFont="1" applyFill="1" applyBorder="1" applyAlignment="1" applyProtection="1">
      <alignment horizontal="center" vertical="center" wrapText="1"/>
      <protection/>
    </xf>
    <xf numFmtId="17" fontId="30" fillId="4" borderId="21" xfId="0" applyNumberFormat="1" applyFont="1" applyFill="1" applyBorder="1" applyAlignment="1" applyProtection="1">
      <alignment horizontal="center" vertical="center" wrapText="1"/>
      <protection locked="0"/>
    </xf>
    <xf numFmtId="0" fontId="37" fillId="0" borderId="4" xfId="0" applyFont="1" applyBorder="1" applyProtection="1">
      <protection locked="0"/>
    </xf>
    <xf numFmtId="0" fontId="0" fillId="0" borderId="0" xfId="0" applyAlignment="1" applyProtection="1">
      <alignment horizontal="left"/>
      <protection locked="0"/>
    </xf>
    <xf numFmtId="9" fontId="22" fillId="14" borderId="25" xfId="0" applyNumberFormat="1" applyFont="1" applyFill="1" applyBorder="1" applyAlignment="1" applyProtection="1">
      <alignment horizontal="center" vertical="center"/>
      <protection/>
    </xf>
    <xf numFmtId="9" fontId="22" fillId="14" borderId="1" xfId="0" applyNumberFormat="1" applyFont="1" applyFill="1" applyBorder="1" applyAlignment="1" applyProtection="1">
      <alignment horizontal="center" vertical="center"/>
      <protection/>
    </xf>
    <xf numFmtId="164" fontId="2" fillId="0" borderId="0" xfId="0" applyNumberFormat="1" applyFont="1" applyProtection="1">
      <protection locked="0"/>
    </xf>
    <xf numFmtId="164" fontId="23" fillId="0" borderId="7" xfId="0" applyNumberFormat="1" applyFont="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164" fontId="23" fillId="0" borderId="41" xfId="0" applyNumberFormat="1" applyFont="1" applyBorder="1" applyAlignment="1" applyProtection="1">
      <alignment horizontal="center" vertical="center"/>
      <protection locked="0"/>
    </xf>
    <xf numFmtId="17" fontId="24" fillId="4" borderId="46" xfId="0" applyNumberFormat="1" applyFont="1" applyFill="1" applyBorder="1" applyAlignment="1" applyProtection="1">
      <alignment horizontal="center" vertical="center" wrapText="1"/>
      <protection locked="0"/>
    </xf>
    <xf numFmtId="0" fontId="23" fillId="0" borderId="47" xfId="0" applyFont="1" applyBorder="1" applyProtection="1">
      <protection locked="0"/>
    </xf>
    <xf numFmtId="17" fontId="24" fillId="4" borderId="48" xfId="0" applyNumberFormat="1" applyFont="1" applyFill="1" applyBorder="1" applyAlignment="1" applyProtection="1">
      <alignment horizontal="center" vertical="center" wrapText="1"/>
      <protection locked="0"/>
    </xf>
    <xf numFmtId="17" fontId="24" fillId="4" borderId="44" xfId="0" applyNumberFormat="1" applyFont="1" applyFill="1" applyBorder="1" applyAlignment="1" applyProtection="1">
      <alignment horizontal="center" vertical="center" wrapText="1"/>
      <protection locked="0"/>
    </xf>
    <xf numFmtId="0" fontId="24" fillId="4" borderId="23" xfId="0" applyFont="1" applyFill="1" applyBorder="1" applyAlignment="1" applyProtection="1">
      <alignment horizontal="center" vertical="center" wrapText="1"/>
      <protection locked="0"/>
    </xf>
    <xf numFmtId="0" fontId="23" fillId="0" borderId="4" xfId="0" applyFont="1" applyBorder="1" applyProtection="1">
      <protection locked="0"/>
    </xf>
    <xf numFmtId="0" fontId="24" fillId="4" borderId="18" xfId="0" applyFont="1" applyFill="1" applyBorder="1" applyAlignment="1" applyProtection="1">
      <alignment horizontal="center" vertical="center" wrapText="1"/>
      <protection locked="0"/>
    </xf>
    <xf numFmtId="0" fontId="24" fillId="4" borderId="49" xfId="0" applyFont="1" applyFill="1" applyBorder="1" applyAlignment="1" applyProtection="1">
      <alignment horizontal="center" vertical="center" wrapText="1"/>
      <protection locked="0"/>
    </xf>
    <xf numFmtId="17" fontId="24" fillId="4" borderId="23" xfId="0" applyNumberFormat="1" applyFont="1" applyFill="1" applyBorder="1" applyAlignment="1" applyProtection="1">
      <alignment horizontal="center" vertical="center" wrapText="1"/>
      <protection locked="0"/>
    </xf>
    <xf numFmtId="17" fontId="24" fillId="4" borderId="18" xfId="0" applyNumberFormat="1" applyFont="1" applyFill="1" applyBorder="1" applyAlignment="1" applyProtection="1">
      <alignment horizontal="center" vertical="center" wrapText="1"/>
      <protection locked="0"/>
    </xf>
    <xf numFmtId="0" fontId="24" fillId="4" borderId="49" xfId="0" applyNumberFormat="1" applyFont="1" applyFill="1" applyBorder="1" applyAlignment="1" applyProtection="1">
      <alignment horizontal="center" vertical="center" wrapText="1"/>
      <protection locked="0"/>
    </xf>
    <xf numFmtId="0" fontId="11" fillId="11" borderId="6" xfId="0" applyFont="1" applyFill="1" applyBorder="1" applyAlignment="1" applyProtection="1">
      <alignment horizontal="left" vertical="center" wrapText="1"/>
      <protection locked="0"/>
    </xf>
    <xf numFmtId="0" fontId="11" fillId="11" borderId="20" xfId="0" applyFont="1" applyFill="1" applyBorder="1" applyAlignment="1" applyProtection="1">
      <alignment horizontal="left" vertical="center" wrapText="1"/>
      <protection locked="0"/>
    </xf>
    <xf numFmtId="0" fontId="11" fillId="11" borderId="2" xfId="0" applyFont="1" applyFill="1" applyBorder="1" applyAlignment="1" applyProtection="1">
      <alignment horizontal="left" vertical="center" wrapText="1"/>
      <protection locked="0"/>
    </xf>
    <xf numFmtId="0" fontId="11" fillId="11" borderId="6" xfId="0" applyFont="1" applyFill="1" applyBorder="1" applyAlignment="1" applyProtection="1">
      <alignment horizontal="left" vertical="center"/>
      <protection/>
    </xf>
    <xf numFmtId="0" fontId="11" fillId="11" borderId="20" xfId="0" applyFont="1" applyFill="1" applyBorder="1" applyAlignment="1" applyProtection="1">
      <alignment horizontal="left" vertical="center"/>
      <protection/>
    </xf>
    <xf numFmtId="0" fontId="11" fillId="11" borderId="2" xfId="0" applyFont="1" applyFill="1" applyBorder="1" applyAlignment="1" applyProtection="1">
      <alignment horizontal="left" vertical="center"/>
      <protection/>
    </xf>
    <xf numFmtId="0" fontId="11" fillId="11" borderId="1" xfId="0" applyFont="1" applyFill="1" applyBorder="1" applyAlignment="1" applyProtection="1">
      <alignment horizontal="left" vertical="center" wrapText="1"/>
      <protection locked="0"/>
    </xf>
    <xf numFmtId="0" fontId="6" fillId="0" borderId="0" xfId="26" applyFont="1" applyAlignment="1" applyProtection="1">
      <alignment horizontal="left" vertical="top" wrapText="1"/>
      <protection locked="0"/>
    </xf>
    <xf numFmtId="0" fontId="13" fillId="0" borderId="0" xfId="0" applyFont="1" applyAlignment="1" applyProtection="1">
      <alignment horizontal="right"/>
      <protection locked="0"/>
    </xf>
    <xf numFmtId="0" fontId="47" fillId="11" borderId="6" xfId="0" applyFont="1" applyFill="1" applyBorder="1" applyAlignment="1" applyProtection="1">
      <alignment horizontal="center" vertical="center" wrapText="1"/>
      <protection/>
    </xf>
    <xf numFmtId="0" fontId="47" fillId="11" borderId="20" xfId="0" applyFont="1" applyFill="1" applyBorder="1" applyAlignment="1" applyProtection="1">
      <alignment horizontal="center" vertical="center" wrapText="1"/>
      <protection/>
    </xf>
    <xf numFmtId="0" fontId="6" fillId="0" borderId="0" xfId="0" applyFont="1" applyAlignment="1" applyProtection="1">
      <alignment horizontal="left" vertical="center" wrapText="1"/>
      <protection locked="0"/>
    </xf>
    <xf numFmtId="0" fontId="39" fillId="15" borderId="50" xfId="0" applyFont="1" applyFill="1" applyBorder="1" applyAlignment="1" applyProtection="1">
      <alignment horizontal="center" vertical="center" wrapText="1"/>
      <protection locked="0"/>
    </xf>
    <xf numFmtId="0" fontId="39" fillId="15" borderId="51" xfId="0" applyFont="1" applyFill="1" applyBorder="1" applyAlignment="1" applyProtection="1">
      <alignment horizontal="center" vertical="center" wrapText="1"/>
      <protection locked="0"/>
    </xf>
    <xf numFmtId="0" fontId="24" fillId="15" borderId="51" xfId="0" applyFont="1" applyFill="1" applyBorder="1" applyAlignment="1" applyProtection="1">
      <alignment horizontal="center" vertical="center" wrapText="1"/>
      <protection locked="0"/>
    </xf>
    <xf numFmtId="0" fontId="24" fillId="15" borderId="52" xfId="0" applyFont="1" applyFill="1" applyBorder="1" applyAlignment="1" applyProtection="1">
      <alignment horizontal="center" vertical="center" wrapText="1"/>
      <protection locked="0"/>
    </xf>
    <xf numFmtId="0" fontId="6" fillId="11" borderId="20" xfId="0" applyFont="1" applyFill="1" applyBorder="1" applyAlignment="1" applyProtection="1">
      <alignment horizontal="center" vertical="center" wrapText="1"/>
      <protection locked="0"/>
    </xf>
    <xf numFmtId="0" fontId="6" fillId="11" borderId="2" xfId="0" applyFont="1" applyFill="1" applyBorder="1" applyAlignment="1" applyProtection="1">
      <alignment horizontal="center" vertical="center" wrapText="1"/>
      <protection locked="0"/>
    </xf>
    <xf numFmtId="0" fontId="6" fillId="11" borderId="20" xfId="0" applyFont="1" applyFill="1" applyBorder="1" applyAlignment="1" applyProtection="1">
      <alignment horizontal="left"/>
      <protection locked="0"/>
    </xf>
    <xf numFmtId="0" fontId="6" fillId="11" borderId="2" xfId="0" applyFont="1" applyFill="1" applyBorder="1" applyAlignment="1" applyProtection="1">
      <alignment horizontal="left"/>
      <protection locked="0"/>
    </xf>
    <xf numFmtId="0" fontId="6" fillId="11" borderId="20" xfId="0" applyFont="1" applyFill="1" applyBorder="1" applyAlignment="1" applyProtection="1">
      <alignment horizontal="center" vertical="center"/>
      <protection locked="0"/>
    </xf>
    <xf numFmtId="0" fontId="6" fillId="11" borderId="2" xfId="0" applyFont="1" applyFill="1" applyBorder="1" applyAlignment="1" applyProtection="1">
      <alignment horizontal="center" vertical="center"/>
      <protection locked="0"/>
    </xf>
    <xf numFmtId="0" fontId="6" fillId="0" borderId="1" xfId="0" applyFont="1" applyBorder="1" applyAlignment="1" applyProtection="1">
      <alignment horizontal="left" vertical="center" wrapText="1"/>
      <protection locked="0"/>
    </xf>
    <xf numFmtId="0" fontId="2" fillId="11" borderId="6" xfId="0" applyFont="1" applyFill="1" applyBorder="1" applyAlignment="1" applyProtection="1">
      <alignment horizontal="center" vertical="center" wrapText="1"/>
      <protection locked="0"/>
    </xf>
    <xf numFmtId="0" fontId="2" fillId="11" borderId="2" xfId="0" applyFont="1" applyFill="1" applyBorder="1" applyAlignment="1" applyProtection="1">
      <alignment horizontal="center" vertical="center" wrapText="1"/>
      <protection locked="0"/>
    </xf>
    <xf numFmtId="0" fontId="6" fillId="0" borderId="0" xfId="0" applyFont="1" applyAlignment="1" applyProtection="1">
      <alignment horizontal="left" vertical="top" wrapText="1"/>
      <protection locked="0"/>
    </xf>
    <xf numFmtId="0" fontId="6" fillId="0" borderId="1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2" fillId="0" borderId="1" xfId="0" applyFont="1" applyBorder="1" applyAlignment="1" applyProtection="1">
      <alignment horizontal="left" vertical="center" wrapText="1"/>
      <protection/>
    </xf>
    <xf numFmtId="0" fontId="2" fillId="0" borderId="1" xfId="0" applyFont="1" applyBorder="1" applyAlignment="1" applyProtection="1">
      <alignment horizontal="left" vertical="center" wrapText="1"/>
      <protection/>
    </xf>
    <xf numFmtId="0" fontId="2" fillId="0" borderId="6" xfId="0" applyFont="1" applyBorder="1" applyAlignment="1" applyProtection="1">
      <alignment horizontal="left" vertical="center" wrapText="1"/>
      <protection/>
    </xf>
    <xf numFmtId="0" fontId="2" fillId="0" borderId="2" xfId="0" applyFont="1" applyBorder="1" applyAlignment="1" applyProtection="1">
      <alignment horizontal="left" vertical="center" wrapText="1"/>
      <protection/>
    </xf>
    <xf numFmtId="0" fontId="2" fillId="0" borderId="1" xfId="25" applyFont="1" applyBorder="1" applyAlignment="1" applyProtection="1">
      <alignment horizontal="left" vertical="center" wrapText="1"/>
      <protection/>
    </xf>
    <xf numFmtId="0" fontId="20" fillId="16" borderId="1" xfId="0" applyFont="1" applyFill="1" applyBorder="1" applyAlignment="1" applyProtection="1">
      <alignment horizontal="center" vertical="center"/>
      <protection/>
    </xf>
    <xf numFmtId="0" fontId="14" fillId="16" borderId="6" xfId="0" applyFont="1" applyFill="1" applyBorder="1" applyAlignment="1" applyProtection="1">
      <alignment horizontal="center" vertical="center"/>
      <protection/>
    </xf>
    <xf numFmtId="0" fontId="14" fillId="16" borderId="20" xfId="0" applyFont="1" applyFill="1" applyBorder="1" applyAlignment="1" applyProtection="1">
      <alignment horizontal="center" vertical="center"/>
      <protection/>
    </xf>
    <xf numFmtId="0" fontId="14" fillId="16" borderId="2" xfId="0" applyFont="1" applyFill="1" applyBorder="1" applyAlignment="1" applyProtection="1">
      <alignment horizontal="center" vertical="center"/>
      <protection/>
    </xf>
    <xf numFmtId="0" fontId="34" fillId="0" borderId="0" xfId="0" applyFont="1" applyAlignment="1" applyProtection="1">
      <alignment horizontal="left" vertical="center"/>
      <protection locked="0"/>
    </xf>
    <xf numFmtId="0" fontId="34" fillId="0" borderId="19" xfId="0" applyFont="1" applyBorder="1" applyAlignment="1" applyProtection="1">
      <alignment horizontal="left" vertical="center"/>
      <protection locked="0"/>
    </xf>
    <xf numFmtId="0" fontId="22" fillId="0" borderId="1" xfId="25" applyFont="1" applyBorder="1" applyAlignment="1" applyProtection="1">
      <alignment horizontal="left" vertical="center" wrapText="1"/>
      <protection/>
    </xf>
    <xf numFmtId="0" fontId="17" fillId="17" borderId="39" xfId="0" applyFont="1" applyFill="1" applyBorder="1" applyAlignment="1">
      <alignment horizontal="center" vertical="center" wrapText="1"/>
    </xf>
    <xf numFmtId="0" fontId="17" fillId="17" borderId="40" xfId="0" applyFont="1" applyFill="1" applyBorder="1" applyAlignment="1">
      <alignment horizontal="center" vertical="center" wrapText="1"/>
    </xf>
    <xf numFmtId="0" fontId="17" fillId="17" borderId="53" xfId="0" applyFont="1" applyFill="1" applyBorder="1" applyAlignment="1">
      <alignment horizontal="center" vertical="center" wrapText="1"/>
    </xf>
    <xf numFmtId="0" fontId="18" fillId="18" borderId="15" xfId="0" applyFont="1" applyFill="1" applyBorder="1" applyAlignment="1">
      <alignment horizontal="center" vertical="center" wrapText="1"/>
    </xf>
    <xf numFmtId="0" fontId="18" fillId="18" borderId="16" xfId="0" applyFont="1" applyFill="1" applyBorder="1" applyAlignment="1">
      <alignment horizontal="center" vertical="center" wrapText="1"/>
    </xf>
    <xf numFmtId="0" fontId="18" fillId="18" borderId="17" xfId="0" applyFont="1" applyFill="1" applyBorder="1" applyAlignment="1">
      <alignment horizontal="center" vertical="center" wrapText="1"/>
    </xf>
    <xf numFmtId="0" fontId="18" fillId="18" borderId="21" xfId="0" applyFont="1" applyFill="1" applyBorder="1" applyAlignment="1">
      <alignment horizontal="center" vertical="center" wrapText="1"/>
    </xf>
    <xf numFmtId="0" fontId="18" fillId="18" borderId="10" xfId="0" applyFont="1" applyFill="1" applyBorder="1" applyAlignment="1">
      <alignment horizontal="center" vertical="center" wrapText="1"/>
    </xf>
    <xf numFmtId="0" fontId="18" fillId="18" borderId="22" xfId="0" applyFont="1" applyFill="1" applyBorder="1" applyAlignment="1">
      <alignment horizontal="center" vertical="center" wrapText="1"/>
    </xf>
    <xf numFmtId="0" fontId="19" fillId="0" borderId="0" xfId="0" applyFont="1" applyAlignment="1">
      <alignment horizontal="left" vertical="center"/>
    </xf>
    <xf numFmtId="0" fontId="15" fillId="4" borderId="0" xfId="0" applyFont="1" applyFill="1" applyBorder="1" applyAlignment="1">
      <alignment horizontal="center" vertical="center" wrapText="1"/>
    </xf>
    <xf numFmtId="0" fontId="9" fillId="5" borderId="6" xfId="0" applyFont="1" applyFill="1" applyBorder="1" applyAlignment="1" applyProtection="1">
      <alignment horizontal="center" vertical="center" wrapText="1"/>
      <protection/>
    </xf>
    <xf numFmtId="0" fontId="9" fillId="5" borderId="2" xfId="0" applyFont="1" applyFill="1" applyBorder="1" applyAlignment="1" applyProtection="1">
      <alignment horizontal="center" vertical="center" wrapText="1"/>
      <protection/>
    </xf>
    <xf numFmtId="0" fontId="1" fillId="5" borderId="6" xfId="0" applyFont="1" applyFill="1" applyBorder="1" applyAlignment="1" applyProtection="1">
      <alignment horizontal="center" vertical="center" wrapText="1"/>
      <protection/>
    </xf>
    <xf numFmtId="0" fontId="1" fillId="5" borderId="20" xfId="0" applyFont="1" applyFill="1" applyBorder="1" applyAlignment="1" applyProtection="1">
      <alignment horizontal="center" vertical="center" wrapText="1"/>
      <protection/>
    </xf>
    <xf numFmtId="0" fontId="1" fillId="5" borderId="2" xfId="0" applyFont="1" applyFill="1" applyBorder="1" applyAlignment="1" applyProtection="1">
      <alignment horizontal="center" vertical="center" wrapText="1"/>
      <protection/>
    </xf>
    <xf numFmtId="0" fontId="9" fillId="5" borderId="20" xfId="0" applyFont="1" applyFill="1" applyBorder="1" applyAlignment="1" applyProtection="1">
      <alignment horizontal="center" vertical="center" wrapText="1"/>
      <protection/>
    </xf>
    <xf numFmtId="0" fontId="2" fillId="0" borderId="39" xfId="0" applyFont="1" applyBorder="1" applyAlignment="1" applyProtection="1">
      <alignment horizontal="left"/>
      <protection/>
    </xf>
    <xf numFmtId="0" fontId="2" fillId="0" borderId="40" xfId="0" applyFont="1" applyBorder="1" applyAlignment="1" applyProtection="1">
      <alignment horizontal="left"/>
      <protection/>
    </xf>
    <xf numFmtId="0" fontId="21" fillId="17" borderId="6" xfId="0" applyFont="1" applyFill="1" applyBorder="1" applyAlignment="1" applyProtection="1">
      <alignment horizontal="center" vertical="center" wrapText="1"/>
      <protection/>
    </xf>
    <xf numFmtId="0" fontId="21" fillId="17" borderId="20" xfId="0" applyFont="1" applyFill="1" applyBorder="1" applyAlignment="1" applyProtection="1">
      <alignment horizontal="center" vertical="center" wrapText="1"/>
      <protection/>
    </xf>
    <xf numFmtId="0" fontId="21" fillId="17" borderId="2" xfId="0" applyFont="1" applyFill="1" applyBorder="1" applyAlignment="1" applyProtection="1">
      <alignment horizontal="center" vertical="center" wrapText="1"/>
      <protection/>
    </xf>
    <xf numFmtId="0" fontId="2" fillId="0" borderId="53" xfId="0" applyFont="1" applyBorder="1" applyAlignment="1" applyProtection="1">
      <alignment horizontal="left"/>
      <protection/>
    </xf>
    <xf numFmtId="0" fontId="2" fillId="0" borderId="54" xfId="0" applyFont="1" applyBorder="1" applyAlignment="1" applyProtection="1">
      <alignment horizontal="left"/>
      <protection/>
    </xf>
    <xf numFmtId="0" fontId="13" fillId="0" borderId="0" xfId="0" applyFont="1" applyAlignment="1" applyProtection="1">
      <alignment horizontal="center" vertical="center"/>
      <protection/>
    </xf>
    <xf numFmtId="0" fontId="5" fillId="18" borderId="15" xfId="0" applyFont="1" applyFill="1" applyBorder="1" applyAlignment="1" applyProtection="1">
      <alignment horizontal="center" vertical="center" wrapText="1"/>
      <protection/>
    </xf>
    <xf numFmtId="0" fontId="5" fillId="18" borderId="16" xfId="0" applyFont="1" applyFill="1" applyBorder="1" applyAlignment="1" applyProtection="1">
      <alignment horizontal="center" vertical="center" wrapText="1"/>
      <protection/>
    </xf>
    <xf numFmtId="0" fontId="5" fillId="18" borderId="17" xfId="0" applyFont="1" applyFill="1" applyBorder="1" applyAlignment="1" applyProtection="1">
      <alignment horizontal="center" vertical="center" wrapText="1"/>
      <protection/>
    </xf>
    <xf numFmtId="0" fontId="5" fillId="18" borderId="21" xfId="0" applyFont="1" applyFill="1" applyBorder="1" applyAlignment="1" applyProtection="1">
      <alignment horizontal="center" vertical="center" wrapText="1"/>
      <protection/>
    </xf>
    <xf numFmtId="0" fontId="5" fillId="18" borderId="10" xfId="0" applyFont="1" applyFill="1" applyBorder="1" applyAlignment="1" applyProtection="1">
      <alignment horizontal="center" vertical="center" wrapText="1"/>
      <protection/>
    </xf>
    <xf numFmtId="0" fontId="5" fillId="18" borderId="22" xfId="0" applyFont="1" applyFill="1" applyBorder="1" applyAlignment="1" applyProtection="1">
      <alignment horizontal="center" vertical="center" wrapText="1"/>
      <protection/>
    </xf>
    <xf numFmtId="0" fontId="11" fillId="0" borderId="46" xfId="0" applyFont="1" applyBorder="1" applyAlignment="1" applyProtection="1">
      <alignment horizontal="center" wrapText="1"/>
      <protection/>
    </xf>
    <xf numFmtId="0" fontId="11" fillId="0" borderId="55" xfId="0" applyFont="1" applyBorder="1" applyAlignment="1" applyProtection="1">
      <alignment horizontal="center" wrapText="1"/>
      <protection/>
    </xf>
    <xf numFmtId="0" fontId="11" fillId="0" borderId="56" xfId="0" applyFont="1" applyBorder="1" applyAlignment="1" applyProtection="1">
      <alignment horizontal="center" wrapText="1"/>
      <protection/>
    </xf>
    <xf numFmtId="0" fontId="1" fillId="5" borderId="15" xfId="0" applyFont="1" applyFill="1" applyBorder="1" applyAlignment="1" applyProtection="1">
      <alignment horizontal="center" vertical="center" wrapText="1"/>
      <protection/>
    </xf>
    <xf numFmtId="0" fontId="1" fillId="5" borderId="7" xfId="0" applyFont="1" applyFill="1" applyBorder="1" applyAlignment="1" applyProtection="1">
      <alignment horizontal="center" vertical="center" wrapText="1"/>
      <protection/>
    </xf>
    <xf numFmtId="0" fontId="1" fillId="5" borderId="21" xfId="0" applyFont="1" applyFill="1" applyBorder="1" applyAlignment="1" applyProtection="1">
      <alignment horizontal="center" vertical="center" wrapText="1"/>
      <protection/>
    </xf>
    <xf numFmtId="0" fontId="21" fillId="0" borderId="39" xfId="0" applyFont="1" applyBorder="1" applyAlignment="1" applyProtection="1">
      <alignment horizontal="center" vertical="center" wrapText="1"/>
      <protection/>
    </xf>
    <xf numFmtId="0" fontId="21" fillId="0" borderId="40" xfId="0" applyFont="1" applyBorder="1" applyAlignment="1" applyProtection="1">
      <alignment horizontal="center" vertical="center" wrapText="1"/>
      <protection/>
    </xf>
    <xf numFmtId="0" fontId="21" fillId="0" borderId="53" xfId="0" applyFont="1" applyBorder="1" applyAlignment="1" applyProtection="1">
      <alignment horizontal="center" vertical="center" wrapText="1"/>
      <protection/>
    </xf>
    <xf numFmtId="0" fontId="5" fillId="0" borderId="5" xfId="0" applyFont="1" applyBorder="1" applyAlignment="1" applyProtection="1">
      <alignment horizontal="center"/>
      <protection/>
    </xf>
    <xf numFmtId="0" fontId="5" fillId="0" borderId="57" xfId="0" applyFont="1" applyBorder="1" applyAlignment="1" applyProtection="1">
      <alignment horizontal="center"/>
      <protection/>
    </xf>
    <xf numFmtId="0" fontId="13" fillId="17" borderId="6" xfId="0" applyFont="1" applyFill="1" applyBorder="1" applyAlignment="1" applyProtection="1">
      <alignment horizontal="center" vertical="center" wrapText="1"/>
      <protection/>
    </xf>
    <xf numFmtId="0" fontId="13" fillId="17" borderId="20" xfId="0" applyFont="1" applyFill="1" applyBorder="1" applyAlignment="1" applyProtection="1">
      <alignment horizontal="center" vertical="center" wrapText="1"/>
      <protection/>
    </xf>
    <xf numFmtId="0" fontId="13" fillId="17" borderId="2" xfId="0" applyFont="1" applyFill="1" applyBorder="1" applyAlignment="1" applyProtection="1">
      <alignment horizontal="center" vertical="center" wrapText="1"/>
      <protection/>
    </xf>
    <xf numFmtId="0" fontId="12" fillId="18" borderId="15" xfId="0" applyFont="1" applyFill="1" applyBorder="1" applyAlignment="1" applyProtection="1">
      <alignment horizontal="center" vertical="center" wrapText="1"/>
      <protection/>
    </xf>
    <xf numFmtId="0" fontId="12" fillId="18" borderId="16" xfId="0" applyFont="1" applyFill="1" applyBorder="1" applyAlignment="1" applyProtection="1">
      <alignment horizontal="center" vertical="center" wrapText="1"/>
      <protection/>
    </xf>
    <xf numFmtId="0" fontId="12" fillId="18" borderId="17" xfId="0" applyFont="1" applyFill="1" applyBorder="1" applyAlignment="1" applyProtection="1">
      <alignment horizontal="center" vertical="center" wrapText="1"/>
      <protection/>
    </xf>
    <xf numFmtId="0" fontId="12" fillId="18" borderId="21" xfId="0" applyFont="1" applyFill="1" applyBorder="1" applyAlignment="1" applyProtection="1">
      <alignment horizontal="center" vertical="center" wrapText="1"/>
      <protection/>
    </xf>
    <xf numFmtId="0" fontId="12" fillId="18" borderId="10" xfId="0" applyFont="1" applyFill="1" applyBorder="1" applyAlignment="1" applyProtection="1">
      <alignment horizontal="center" vertical="center" wrapText="1"/>
      <protection/>
    </xf>
    <xf numFmtId="0" fontId="12" fillId="18" borderId="22" xfId="0" applyFont="1" applyFill="1" applyBorder="1" applyAlignment="1" applyProtection="1">
      <alignment horizontal="center" vertical="center" wrapText="1"/>
      <protection/>
    </xf>
    <xf numFmtId="0" fontId="52" fillId="13" borderId="28" xfId="0" applyFont="1" applyFill="1" applyBorder="1" applyAlignment="1" applyProtection="1">
      <alignment horizontal="center"/>
      <protection/>
    </xf>
    <xf numFmtId="0" fontId="52" fillId="13" borderId="10" xfId="0" applyFont="1" applyFill="1" applyBorder="1" applyAlignment="1" applyProtection="1">
      <alignment horizontal="center"/>
      <protection/>
    </xf>
    <xf numFmtId="0" fontId="52" fillId="13" borderId="58" xfId="0" applyFont="1" applyFill="1" applyBorder="1" applyAlignment="1" applyProtection="1">
      <alignment horizontal="center"/>
      <protection/>
    </xf>
    <xf numFmtId="0" fontId="52" fillId="13" borderId="23" xfId="0" applyFont="1" applyFill="1" applyBorder="1" applyAlignment="1" applyProtection="1">
      <alignment horizontal="center"/>
      <protection/>
    </xf>
    <xf numFmtId="0" fontId="52" fillId="13" borderId="0" xfId="0" applyFont="1" applyFill="1" applyBorder="1" applyAlignment="1" applyProtection="1">
      <alignment horizontal="center"/>
      <protection/>
    </xf>
    <xf numFmtId="0" fontId="52" fillId="13" borderId="24" xfId="0" applyFont="1" applyFill="1" applyBorder="1" applyAlignment="1" applyProtection="1">
      <alignment horizontal="center"/>
      <protection/>
    </xf>
    <xf numFmtId="0" fontId="21" fillId="17" borderId="59" xfId="0" applyFont="1" applyFill="1" applyBorder="1" applyAlignment="1" applyProtection="1">
      <alignment horizontal="center" vertical="center" wrapText="1"/>
      <protection/>
    </xf>
    <xf numFmtId="0" fontId="21" fillId="17" borderId="10" xfId="0" applyFont="1" applyFill="1" applyBorder="1" applyAlignment="1" applyProtection="1">
      <alignment horizontal="center" vertical="center" wrapText="1"/>
      <protection/>
    </xf>
    <xf numFmtId="0" fontId="2" fillId="0" borderId="42" xfId="0" applyFont="1" applyBorder="1" applyAlignment="1" applyProtection="1">
      <alignment horizontal="center" wrapText="1"/>
      <protection locked="0"/>
    </xf>
    <xf numFmtId="0" fontId="2" fillId="0" borderId="38" xfId="0" applyFont="1" applyBorder="1" applyAlignment="1" applyProtection="1">
      <alignment horizontal="center" wrapText="1"/>
      <protection locked="0"/>
    </xf>
    <xf numFmtId="0" fontId="2" fillId="0" borderId="60" xfId="0" applyFont="1" applyFill="1" applyBorder="1" applyAlignment="1" applyProtection="1">
      <alignment horizontal="center" vertical="center"/>
      <protection locked="0"/>
    </xf>
    <xf numFmtId="0" fontId="2" fillId="0" borderId="61" xfId="0" applyFont="1" applyFill="1" applyBorder="1" applyAlignment="1" applyProtection="1">
      <alignment horizontal="center" vertical="center"/>
      <protection locked="0"/>
    </xf>
    <xf numFmtId="164" fontId="23" fillId="0" borderId="7" xfId="0" applyNumberFormat="1" applyFont="1" applyFill="1" applyBorder="1" applyAlignment="1" applyProtection="1">
      <alignment horizontal="center" vertical="center"/>
      <protection locked="0"/>
    </xf>
    <xf numFmtId="0" fontId="2" fillId="0" borderId="42" xfId="0" applyFont="1" applyBorder="1" applyAlignment="1" applyProtection="1">
      <alignment horizontal="center" vertical="center" wrapText="1"/>
      <protection/>
    </xf>
    <xf numFmtId="0" fontId="2" fillId="0" borderId="7" xfId="0" applyFont="1" applyBorder="1" applyAlignment="1" applyProtection="1">
      <alignment horizontal="center" vertical="center" wrapText="1"/>
      <protection/>
    </xf>
    <xf numFmtId="0" fontId="2" fillId="0" borderId="38" xfId="0" applyFont="1" applyBorder="1" applyAlignment="1" applyProtection="1">
      <alignment horizontal="center" vertical="center" wrapText="1"/>
      <protection/>
    </xf>
    <xf numFmtId="0" fontId="2" fillId="0" borderId="42" xfId="0" applyFont="1" applyBorder="1" applyAlignment="1" applyProtection="1">
      <alignment horizontal="left" vertical="center" wrapText="1"/>
      <protection/>
    </xf>
    <xf numFmtId="0" fontId="2" fillId="0" borderId="7" xfId="0" applyFont="1" applyBorder="1" applyAlignment="1" applyProtection="1">
      <alignment horizontal="left" vertical="center" wrapText="1"/>
      <protection/>
    </xf>
    <xf numFmtId="0" fontId="2" fillId="0" borderId="38" xfId="0" applyFont="1" applyBorder="1" applyAlignment="1" applyProtection="1">
      <alignment horizontal="left" vertical="center" wrapText="1"/>
      <protection/>
    </xf>
    <xf numFmtId="164" fontId="23" fillId="0" borderId="7" xfId="0" applyNumberFormat="1" applyFont="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38" xfId="0" applyFont="1" applyFill="1" applyBorder="1" applyAlignment="1" applyProtection="1">
      <alignment horizontal="center" vertical="center"/>
      <protection locked="0"/>
    </xf>
    <xf numFmtId="0" fontId="2" fillId="0" borderId="62"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164" fontId="23" fillId="0" borderId="0" xfId="0" applyNumberFormat="1"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wrapText="1"/>
      <protection/>
    </xf>
    <xf numFmtId="0" fontId="2" fillId="0" borderId="38" xfId="0" applyFont="1" applyFill="1" applyBorder="1" applyAlignment="1" applyProtection="1">
      <alignment horizontal="center" vertical="center" wrapText="1"/>
      <protection/>
    </xf>
    <xf numFmtId="164" fontId="5" fillId="0" borderId="42" xfId="0" applyNumberFormat="1" applyFont="1" applyBorder="1" applyAlignment="1" applyProtection="1">
      <alignment horizontal="center" vertical="center"/>
      <protection/>
    </xf>
    <xf numFmtId="164" fontId="5" fillId="0" borderId="38" xfId="0" applyNumberFormat="1" applyFont="1" applyBorder="1" applyAlignment="1" applyProtection="1">
      <alignment horizontal="center" vertical="center"/>
      <protection/>
    </xf>
    <xf numFmtId="0" fontId="2" fillId="0" borderId="7" xfId="0" applyFont="1" applyBorder="1" applyAlignment="1" applyProtection="1">
      <alignment horizontal="center" wrapText="1"/>
      <protection locked="0"/>
    </xf>
    <xf numFmtId="164" fontId="23" fillId="0" borderId="19" xfId="0" applyNumberFormat="1" applyFont="1" applyFill="1" applyBorder="1" applyAlignment="1" applyProtection="1">
      <alignment horizontal="center" vertical="center"/>
      <protection locked="0"/>
    </xf>
    <xf numFmtId="164" fontId="23" fillId="0" borderId="41" xfId="0" applyNumberFormat="1" applyFont="1" applyFill="1" applyBorder="1" applyAlignment="1" applyProtection="1">
      <alignment horizontal="center" vertical="center"/>
      <protection locked="0"/>
    </xf>
    <xf numFmtId="0" fontId="2" fillId="0" borderId="63" xfId="0" applyFont="1" applyFill="1" applyBorder="1" applyAlignment="1" applyProtection="1">
      <alignment horizontal="center" vertical="center"/>
      <protection locked="0"/>
    </xf>
    <xf numFmtId="164" fontId="23" fillId="0" borderId="41" xfId="0" applyNumberFormat="1" applyFont="1" applyBorder="1" applyAlignment="1" applyProtection="1">
      <alignment horizontal="center" vertical="center"/>
      <protection locked="0"/>
    </xf>
    <xf numFmtId="0" fontId="2" fillId="0" borderId="41" xfId="0" applyFont="1" applyFill="1" applyBorder="1" applyAlignment="1" applyProtection="1">
      <alignment horizontal="center" vertical="center"/>
      <protection locked="0"/>
    </xf>
    <xf numFmtId="0" fontId="2" fillId="0" borderId="64" xfId="0" applyFont="1" applyFill="1" applyBorder="1" applyAlignment="1" applyProtection="1">
      <alignment horizontal="center" vertical="center"/>
      <protection locked="0"/>
    </xf>
    <xf numFmtId="0" fontId="3" fillId="0" borderId="1" xfId="24" applyFont="1" applyBorder="1" applyAlignment="1" applyProtection="1">
      <alignment horizontal="left" vertical="center" wrapText="1"/>
      <protection/>
    </xf>
    <xf numFmtId="0" fontId="3" fillId="0" borderId="6" xfId="24" applyFont="1" applyBorder="1" applyAlignment="1" applyProtection="1">
      <alignment horizontal="left" vertical="center" wrapText="1"/>
      <protection/>
    </xf>
    <xf numFmtId="0" fontId="3" fillId="0" borderId="20" xfId="24" applyFont="1" applyBorder="1" applyAlignment="1" applyProtection="1">
      <alignment horizontal="left" vertical="center" wrapText="1"/>
      <protection/>
    </xf>
    <xf numFmtId="0" fontId="3" fillId="0" borderId="2" xfId="24" applyFont="1" applyBorder="1" applyAlignment="1" applyProtection="1">
      <alignment horizontal="left" vertical="center" wrapText="1"/>
      <protection/>
    </xf>
    <xf numFmtId="0" fontId="2" fillId="0" borderId="65" xfId="0" applyFont="1" applyFill="1" applyBorder="1" applyAlignment="1" applyProtection="1">
      <alignment horizontal="center" vertical="center"/>
      <protection locked="0"/>
    </xf>
    <xf numFmtId="0" fontId="23" fillId="0" borderId="7"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164" fontId="5" fillId="0" borderId="7" xfId="0" applyNumberFormat="1" applyFont="1" applyBorder="1" applyAlignment="1" applyProtection="1">
      <alignment horizontal="center" vertical="center"/>
      <protection/>
    </xf>
    <xf numFmtId="0" fontId="55" fillId="0" borderId="15" xfId="0" applyFont="1" applyBorder="1" applyAlignment="1" applyProtection="1">
      <alignment horizontal="center" vertical="center" textRotation="90" wrapText="1"/>
      <protection/>
    </xf>
    <xf numFmtId="0" fontId="55" fillId="0" borderId="18" xfId="0" applyFont="1" applyBorder="1" applyAlignment="1" applyProtection="1">
      <alignment horizontal="center" vertical="center" textRotation="90" wrapText="1"/>
      <protection/>
    </xf>
    <xf numFmtId="0" fontId="55" fillId="0" borderId="7" xfId="0" applyFont="1" applyBorder="1" applyAlignment="1" applyProtection="1">
      <alignment horizontal="center" vertical="center" textRotation="90" wrapText="1"/>
      <protection/>
    </xf>
    <xf numFmtId="0" fontId="55" fillId="0" borderId="38" xfId="0" applyFont="1" applyBorder="1" applyAlignment="1" applyProtection="1">
      <alignment horizontal="center" vertical="center" textRotation="90" wrapText="1"/>
      <protection/>
    </xf>
    <xf numFmtId="0" fontId="9" fillId="19" borderId="6" xfId="0" applyFont="1" applyFill="1" applyBorder="1" applyAlignment="1" applyProtection="1">
      <alignment horizontal="left" vertical="center"/>
      <protection/>
    </xf>
    <xf numFmtId="0" fontId="9" fillId="19" borderId="2" xfId="0" applyFont="1" applyFill="1" applyBorder="1" applyAlignment="1" applyProtection="1">
      <alignment horizontal="left" vertical="center"/>
      <protection/>
    </xf>
    <xf numFmtId="0" fontId="5" fillId="20" borderId="6" xfId="0" applyFont="1" applyFill="1" applyBorder="1" applyAlignment="1" applyProtection="1">
      <alignment horizontal="left" vertical="center"/>
      <protection/>
    </xf>
    <xf numFmtId="0" fontId="5" fillId="21" borderId="2" xfId="0" applyFont="1" applyFill="1" applyBorder="1" applyAlignment="1" applyProtection="1">
      <alignment horizontal="left" vertical="center"/>
      <protection/>
    </xf>
    <xf numFmtId="0" fontId="5" fillId="22" borderId="6" xfId="0" applyFont="1" applyFill="1" applyBorder="1" applyAlignment="1" applyProtection="1">
      <alignment horizontal="left" vertical="center"/>
      <protection/>
    </xf>
    <xf numFmtId="0" fontId="5" fillId="23" borderId="2" xfId="0" applyFont="1" applyFill="1" applyBorder="1" applyAlignment="1" applyProtection="1">
      <alignment horizontal="left" vertical="center"/>
      <protection/>
    </xf>
    <xf numFmtId="0" fontId="5" fillId="24" borderId="6" xfId="0" applyFont="1" applyFill="1" applyBorder="1" applyAlignment="1" applyProtection="1">
      <alignment horizontal="left" vertical="center"/>
      <protection/>
    </xf>
    <xf numFmtId="0" fontId="5" fillId="24" borderId="2" xfId="0" applyFont="1" applyFill="1" applyBorder="1" applyAlignment="1" applyProtection="1">
      <alignment horizontal="left" vertical="center"/>
      <protection/>
    </xf>
    <xf numFmtId="0" fontId="52" fillId="13" borderId="46" xfId="0" applyFont="1" applyFill="1" applyBorder="1" applyAlignment="1" applyProtection="1">
      <alignment horizontal="center"/>
      <protection/>
    </xf>
    <xf numFmtId="0" fontId="52" fillId="13" borderId="55" xfId="0" applyFont="1" applyFill="1" applyBorder="1" applyAlignment="1" applyProtection="1">
      <alignment horizontal="center"/>
      <protection/>
    </xf>
    <xf numFmtId="0" fontId="52" fillId="13" borderId="56" xfId="0" applyFont="1" applyFill="1" applyBorder="1" applyAlignment="1" applyProtection="1">
      <alignment horizontal="center"/>
      <protection/>
    </xf>
    <xf numFmtId="0" fontId="52" fillId="13" borderId="66" xfId="0" applyFont="1" applyFill="1" applyBorder="1" applyAlignment="1" applyProtection="1">
      <alignment horizontal="center"/>
      <protection/>
    </xf>
    <xf numFmtId="0" fontId="52" fillId="13" borderId="67" xfId="0" applyFont="1" applyFill="1" applyBorder="1" applyAlignment="1" applyProtection="1">
      <alignment horizontal="center"/>
      <protection/>
    </xf>
    <xf numFmtId="0" fontId="52" fillId="13" borderId="45" xfId="0" applyFont="1" applyFill="1" applyBorder="1" applyAlignment="1" applyProtection="1">
      <alignment horizontal="center"/>
      <protection/>
    </xf>
    <xf numFmtId="0" fontId="21" fillId="0" borderId="0" xfId="0" applyFont="1" applyBorder="1" applyAlignment="1" applyProtection="1">
      <alignment horizontal="center" vertical="center" wrapText="1"/>
      <protection/>
    </xf>
    <xf numFmtId="0" fontId="11" fillId="18" borderId="15" xfId="0" applyFont="1" applyFill="1" applyBorder="1" applyAlignment="1" applyProtection="1">
      <alignment horizontal="center" vertical="center" wrapText="1"/>
      <protection/>
    </xf>
    <xf numFmtId="0" fontId="11" fillId="18" borderId="16" xfId="0" applyFont="1" applyFill="1" applyBorder="1" applyAlignment="1" applyProtection="1">
      <alignment horizontal="center" vertical="center" wrapText="1"/>
      <protection/>
    </xf>
    <xf numFmtId="0" fontId="11" fillId="18" borderId="17" xfId="0" applyFont="1" applyFill="1" applyBorder="1" applyAlignment="1" applyProtection="1">
      <alignment horizontal="center" vertical="center" wrapText="1"/>
      <protection/>
    </xf>
    <xf numFmtId="0" fontId="11" fillId="18" borderId="18" xfId="0" applyFont="1" applyFill="1" applyBorder="1" applyAlignment="1" applyProtection="1">
      <alignment horizontal="center" vertical="center" wrapText="1"/>
      <protection/>
    </xf>
    <xf numFmtId="0" fontId="11" fillId="18" borderId="0" xfId="0" applyFont="1" applyFill="1" applyBorder="1" applyAlignment="1" applyProtection="1">
      <alignment horizontal="center" vertical="center" wrapText="1"/>
      <protection/>
    </xf>
    <xf numFmtId="0" fontId="11" fillId="18" borderId="10" xfId="0" applyFont="1" applyFill="1" applyBorder="1" applyAlignment="1" applyProtection="1">
      <alignment horizontal="center" vertical="center" wrapText="1"/>
      <protection/>
    </xf>
    <xf numFmtId="0" fontId="11" fillId="18" borderId="19" xfId="0" applyFont="1" applyFill="1" applyBorder="1" applyAlignment="1" applyProtection="1">
      <alignment horizontal="center" vertical="center" wrapText="1"/>
      <protection/>
    </xf>
    <xf numFmtId="0" fontId="55" fillId="0" borderId="42" xfId="0" applyFont="1" applyBorder="1" applyAlignment="1" applyProtection="1">
      <alignment horizontal="center" vertical="center" textRotation="90" wrapText="1"/>
      <protection/>
    </xf>
    <xf numFmtId="0" fontId="5" fillId="0" borderId="42"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2" fillId="0" borderId="42" xfId="24" applyFont="1" applyBorder="1" applyAlignment="1" applyProtection="1">
      <alignment horizontal="left" vertical="center" wrapText="1"/>
      <protection/>
    </xf>
    <xf numFmtId="0" fontId="2" fillId="0" borderId="38" xfId="24" applyFont="1" applyBorder="1" applyAlignment="1" applyProtection="1">
      <alignment horizontal="left" vertical="center" wrapText="1"/>
      <protection/>
    </xf>
    <xf numFmtId="0" fontId="13" fillId="17" borderId="6" xfId="0" applyFont="1" applyFill="1" applyBorder="1" applyAlignment="1" applyProtection="1">
      <alignment horizontal="center" vertical="center" wrapText="1"/>
      <protection locked="0"/>
    </xf>
    <xf numFmtId="0" fontId="13" fillId="17" borderId="20" xfId="0" applyFont="1" applyFill="1" applyBorder="1" applyAlignment="1" applyProtection="1">
      <alignment horizontal="center" vertical="center" wrapText="1"/>
      <protection locked="0"/>
    </xf>
    <xf numFmtId="0" fontId="13" fillId="17" borderId="2" xfId="0" applyFont="1" applyFill="1" applyBorder="1" applyAlignment="1" applyProtection="1">
      <alignment horizontal="center" vertical="center" wrapText="1"/>
      <protection locked="0"/>
    </xf>
    <xf numFmtId="0" fontId="24" fillId="4" borderId="0" xfId="0" applyFont="1" applyFill="1" applyBorder="1" applyAlignment="1" applyProtection="1">
      <alignment horizontal="center" vertical="center" wrapText="1"/>
      <protection locked="0"/>
    </xf>
    <xf numFmtId="0" fontId="24" fillId="4" borderId="3" xfId="0" applyFont="1" applyFill="1" applyBorder="1" applyAlignment="1" applyProtection="1">
      <alignment horizontal="center" vertical="center" wrapText="1"/>
      <protection locked="0"/>
    </xf>
    <xf numFmtId="0" fontId="40" fillId="0" borderId="0" xfId="0" applyFont="1" applyAlignment="1" applyProtection="1">
      <alignment horizontal="left" vertical="center" wrapText="1"/>
      <protection locked="0"/>
    </xf>
    <xf numFmtId="0" fontId="4" fillId="0" borderId="0" xfId="0" applyFont="1" applyAlignment="1" applyProtection="1">
      <alignment horizontal="left" vertical="center"/>
      <protection locked="0"/>
    </xf>
    <xf numFmtId="0" fontId="17" fillId="17" borderId="6" xfId="0" applyFont="1" applyFill="1" applyBorder="1" applyAlignment="1">
      <alignment horizontal="center" vertical="center" wrapText="1"/>
    </xf>
    <xf numFmtId="0" fontId="17" fillId="17" borderId="20" xfId="0" applyFont="1" applyFill="1" applyBorder="1" applyAlignment="1">
      <alignment horizontal="center" vertical="center" wrapText="1"/>
    </xf>
    <xf numFmtId="0" fontId="17" fillId="17" borderId="2" xfId="0" applyFont="1" applyFill="1" applyBorder="1" applyAlignment="1">
      <alignment horizontal="center" vertical="center" wrapText="1"/>
    </xf>
    <xf numFmtId="0" fontId="2" fillId="0" borderId="15" xfId="0" applyNumberFormat="1" applyFont="1" applyBorder="1" applyAlignment="1">
      <alignment horizontal="left" vertical="center" wrapText="1"/>
    </xf>
    <xf numFmtId="0" fontId="2" fillId="0" borderId="17" xfId="0" applyNumberFormat="1" applyFont="1" applyBorder="1" applyAlignment="1">
      <alignment horizontal="left" vertical="center" wrapText="1"/>
    </xf>
  </cellXfs>
  <cellStyles count="13">
    <cellStyle name="Normal" xfId="0"/>
    <cellStyle name="Percent" xfId="15"/>
    <cellStyle name="Currency" xfId="16"/>
    <cellStyle name="Currency [0]" xfId="17"/>
    <cellStyle name="Comma" xfId="18"/>
    <cellStyle name="Comma [0]" xfId="19"/>
    <cellStyle name="Normal 4" xfId="20"/>
    <cellStyle name="Normal 5" xfId="21"/>
    <cellStyle name="Percent 2 2" xfId="22"/>
    <cellStyle name="Title 1" xfId="23"/>
    <cellStyle name="Normal_4 GRR" xfId="24"/>
    <cellStyle name="Normal_9 Bd Statements" xfId="25"/>
    <cellStyle name="Normal_2 Gov Dec" xfId="26"/>
  </cellStyles>
  <dxfs count="168">
    <dxf>
      <fill>
        <gradientFill>
          <stop position="0">
            <color rgb="FFFFC000"/>
          </stop>
          <stop position="1">
            <color rgb="FFFF0000"/>
          </stop>
        </gradientFill>
      </fill>
      <border/>
    </dxf>
    <dxf>
      <fill>
        <gradientFill degree="180">
          <stop position="0">
            <color rgb="FF00FF00"/>
          </stop>
          <stop position="1">
            <color rgb="FFFFC000"/>
          </stop>
        </gradientFill>
      </fill>
      <border/>
    </dxf>
    <dxf>
      <fill>
        <patternFill>
          <bgColor rgb="FFFF0000"/>
        </patternFill>
      </fill>
      <border/>
    </dxf>
    <dxf>
      <fill>
        <patternFill>
          <bgColor rgb="FF66FF66"/>
        </patternFill>
      </fill>
      <border/>
    </dxf>
    <dxf>
      <fill>
        <patternFill>
          <bgColor rgb="FFFF0000"/>
        </patternFill>
      </fill>
      <border/>
    </dxf>
    <dxf>
      <font>
        <color theme="1"/>
      </font>
      <fill>
        <patternFill>
          <bgColor rgb="FF00FF00"/>
        </patternFill>
      </fill>
      <border/>
    </dxf>
    <dxf>
      <fill>
        <patternFill>
          <bgColor rgb="FFFFC000"/>
        </patternFill>
      </fill>
      <border/>
    </dxf>
    <dxf>
      <fill>
        <gradientFill>
          <stop position="0">
            <color rgb="FFFFC000"/>
          </stop>
          <stop position="1">
            <color rgb="FFFF0000"/>
          </stop>
        </gradientFill>
      </fill>
      <border/>
    </dxf>
    <dxf>
      <fill>
        <gradientFill degree="180">
          <stop position="0">
            <color rgb="FF00FF00"/>
          </stop>
          <stop position="1">
            <color rgb="FFFFC000"/>
          </stop>
        </gradientFill>
      </fill>
      <border/>
    </dxf>
    <dxf>
      <fill>
        <patternFill>
          <bgColor rgb="FFFF0000"/>
        </patternFill>
      </fill>
      <border/>
    </dxf>
    <dxf>
      <fill>
        <patternFill>
          <bgColor rgb="FF66FF66"/>
        </patternFill>
      </fill>
      <border/>
    </dxf>
    <dxf>
      <fill>
        <patternFill>
          <bgColor rgb="FFFF0000"/>
        </patternFill>
      </fill>
      <border/>
    </dxf>
    <dxf>
      <font>
        <color theme="1"/>
      </font>
      <fill>
        <patternFill>
          <bgColor rgb="FF00FF00"/>
        </patternFill>
      </fill>
      <border/>
    </dxf>
    <dxf>
      <fill>
        <patternFill>
          <bgColor rgb="FFFFC000"/>
        </patternFill>
      </fill>
      <border/>
    </dxf>
    <dxf>
      <fill>
        <gradientFill>
          <stop position="0">
            <color rgb="FFFFC000"/>
          </stop>
          <stop position="1">
            <color rgb="FFFF0000"/>
          </stop>
        </gradientFill>
      </fill>
      <border/>
    </dxf>
    <dxf>
      <fill>
        <gradientFill degree="180">
          <stop position="0">
            <color rgb="FF00FF00"/>
          </stop>
          <stop position="1">
            <color rgb="FFFFC000"/>
          </stop>
        </gradientFill>
      </fill>
      <border/>
    </dxf>
    <dxf>
      <fill>
        <patternFill>
          <bgColor rgb="FFFF0000"/>
        </patternFill>
      </fill>
      <border/>
    </dxf>
    <dxf>
      <fill>
        <patternFill>
          <bgColor rgb="FF66FF66"/>
        </patternFill>
      </fill>
      <border/>
    </dxf>
    <dxf>
      <fill>
        <patternFill>
          <bgColor rgb="FFFF0000"/>
        </patternFill>
      </fill>
      <border/>
    </dxf>
    <dxf>
      <font>
        <color theme="1"/>
      </font>
      <fill>
        <patternFill>
          <bgColor rgb="FF00FF00"/>
        </patternFill>
      </fill>
      <border/>
    </dxf>
    <dxf>
      <fill>
        <patternFill>
          <bgColor rgb="FFFFC000"/>
        </patternFill>
      </fill>
      <border/>
    </dxf>
    <dxf>
      <fill>
        <gradientFill>
          <stop position="0">
            <color rgb="FFFFC000"/>
          </stop>
          <stop position="1">
            <color rgb="FFFF0000"/>
          </stop>
        </gradientFill>
      </fill>
      <border/>
    </dxf>
    <dxf>
      <fill>
        <gradientFill degree="180">
          <stop position="0">
            <color rgb="FF00FF00"/>
          </stop>
          <stop position="1">
            <color rgb="FFFFC000"/>
          </stop>
        </gradientFill>
      </fill>
      <border/>
    </dxf>
    <dxf>
      <fill>
        <patternFill>
          <bgColor rgb="FFFF0000"/>
        </patternFill>
      </fill>
      <border/>
    </dxf>
    <dxf>
      <fill>
        <patternFill>
          <bgColor rgb="FF66FF66"/>
        </patternFill>
      </fill>
      <border/>
    </dxf>
    <dxf>
      <fill>
        <patternFill>
          <bgColor rgb="FFFF0000"/>
        </patternFill>
      </fill>
      <border/>
    </dxf>
    <dxf>
      <font>
        <color theme="1"/>
      </font>
      <fill>
        <patternFill>
          <bgColor rgb="FF00FF00"/>
        </patternFill>
      </fill>
      <border/>
    </dxf>
    <dxf>
      <fill>
        <patternFill>
          <bgColor rgb="FFFFC000"/>
        </patternFill>
      </fill>
      <border/>
    </dxf>
    <dxf>
      <fill>
        <gradientFill>
          <stop position="0">
            <color rgb="FFFFC000"/>
          </stop>
          <stop position="1">
            <color rgb="FFFF0000"/>
          </stop>
        </gradientFill>
      </fill>
      <border/>
    </dxf>
    <dxf>
      <fill>
        <gradientFill degree="180">
          <stop position="0">
            <color rgb="FF00FF00"/>
          </stop>
          <stop position="1">
            <color rgb="FFFFC000"/>
          </stop>
        </gradientFill>
      </fill>
      <border/>
    </dxf>
    <dxf>
      <fill>
        <patternFill>
          <bgColor rgb="FFFF0000"/>
        </patternFill>
      </fill>
      <border/>
    </dxf>
    <dxf>
      <fill>
        <patternFill>
          <bgColor rgb="FF66FF66"/>
        </patternFill>
      </fill>
      <border/>
    </dxf>
    <dxf>
      <fill>
        <patternFill>
          <bgColor rgb="FFFF0000"/>
        </patternFill>
      </fill>
      <border/>
    </dxf>
    <dxf>
      <font>
        <color theme="1"/>
      </font>
      <fill>
        <patternFill>
          <bgColor rgb="FF00FF00"/>
        </patternFill>
      </fill>
      <border/>
    </dxf>
    <dxf>
      <fill>
        <patternFill>
          <bgColor rgb="FFFFC000"/>
        </patternFill>
      </fill>
      <border/>
    </dxf>
    <dxf>
      <fill>
        <gradientFill>
          <stop position="0">
            <color rgb="FFFFC000"/>
          </stop>
          <stop position="1">
            <color rgb="FFFF0000"/>
          </stop>
        </gradientFill>
      </fill>
      <border/>
    </dxf>
    <dxf>
      <fill>
        <gradientFill degree="180">
          <stop position="0">
            <color rgb="FF00FF00"/>
          </stop>
          <stop position="1">
            <color rgb="FFFFC000"/>
          </stop>
        </gradientFill>
      </fill>
      <border/>
    </dxf>
    <dxf>
      <fill>
        <patternFill>
          <bgColor rgb="FFFF0000"/>
        </patternFill>
      </fill>
      <border/>
    </dxf>
    <dxf>
      <fill>
        <patternFill>
          <bgColor rgb="FF66FF66"/>
        </patternFill>
      </fill>
      <border/>
    </dxf>
    <dxf>
      <fill>
        <patternFill>
          <bgColor rgb="FFFF0000"/>
        </patternFill>
      </fill>
      <border/>
    </dxf>
    <dxf>
      <font>
        <color theme="1"/>
      </font>
      <fill>
        <patternFill>
          <bgColor rgb="FF00FF00"/>
        </patternFill>
      </fill>
      <border/>
    </dxf>
    <dxf>
      <fill>
        <patternFill>
          <bgColor rgb="FFFFC000"/>
        </patternFill>
      </fill>
      <border/>
    </dxf>
    <dxf>
      <fill>
        <gradientFill>
          <stop position="0">
            <color rgb="FFFFC000"/>
          </stop>
          <stop position="1">
            <color rgb="FFFF0000"/>
          </stop>
        </gradientFill>
      </fill>
      <border/>
    </dxf>
    <dxf>
      <fill>
        <gradientFill degree="180">
          <stop position="0">
            <color rgb="FF00FF00"/>
          </stop>
          <stop position="1">
            <color rgb="FFFFC000"/>
          </stop>
        </gradientFill>
      </fill>
      <border/>
    </dxf>
    <dxf>
      <fill>
        <patternFill>
          <bgColor rgb="FFFF0000"/>
        </patternFill>
      </fill>
      <border/>
    </dxf>
    <dxf>
      <fill>
        <patternFill>
          <bgColor rgb="FF66FF66"/>
        </patternFill>
      </fill>
      <border/>
    </dxf>
    <dxf>
      <fill>
        <patternFill>
          <bgColor rgb="FFFF0000"/>
        </patternFill>
      </fill>
      <border/>
    </dxf>
    <dxf>
      <font>
        <color theme="1"/>
      </font>
      <fill>
        <patternFill>
          <bgColor rgb="FF00FF00"/>
        </patternFill>
      </fill>
      <border/>
    </dxf>
    <dxf>
      <fill>
        <patternFill>
          <bgColor rgb="FFFFC000"/>
        </patternFill>
      </fill>
      <border/>
    </dxf>
    <dxf>
      <fill>
        <gradientFill>
          <stop position="0">
            <color rgb="FFFFC000"/>
          </stop>
          <stop position="1">
            <color rgb="FFFF0000"/>
          </stop>
        </gradientFill>
      </fill>
      <border/>
    </dxf>
    <dxf>
      <fill>
        <gradientFill degree="180">
          <stop position="0">
            <color rgb="FF00FF00"/>
          </stop>
          <stop position="1">
            <color rgb="FFFFC000"/>
          </stop>
        </gradientFill>
      </fill>
      <border/>
    </dxf>
    <dxf>
      <fill>
        <patternFill>
          <bgColor rgb="FFFF0000"/>
        </patternFill>
      </fill>
      <border/>
    </dxf>
    <dxf>
      <fill>
        <patternFill>
          <bgColor rgb="FF66FF66"/>
        </patternFill>
      </fill>
      <border/>
    </dxf>
    <dxf>
      <fill>
        <patternFill>
          <bgColor rgb="FFFF0000"/>
        </patternFill>
      </fill>
      <border/>
    </dxf>
    <dxf>
      <font>
        <color theme="1"/>
      </font>
      <fill>
        <patternFill>
          <bgColor rgb="FF00FF00"/>
        </patternFill>
      </fill>
      <border/>
    </dxf>
    <dxf>
      <fill>
        <patternFill>
          <bgColor rgb="FFFFC000"/>
        </patternFill>
      </fill>
      <border/>
    </dxf>
    <dxf>
      <fill>
        <gradientFill>
          <stop position="0">
            <color rgb="FFFFC000"/>
          </stop>
          <stop position="1">
            <color rgb="FFFF0000"/>
          </stop>
        </gradientFill>
      </fill>
      <border/>
    </dxf>
    <dxf>
      <fill>
        <gradientFill degree="180">
          <stop position="0">
            <color rgb="FF00FF00"/>
          </stop>
          <stop position="1">
            <color rgb="FFFFC000"/>
          </stop>
        </gradientFill>
      </fill>
      <border/>
    </dxf>
    <dxf>
      <fill>
        <patternFill>
          <bgColor rgb="FFFF0000"/>
        </patternFill>
      </fill>
      <border/>
    </dxf>
    <dxf>
      <fill>
        <patternFill>
          <bgColor rgb="FF66FF66"/>
        </patternFill>
      </fill>
      <border/>
    </dxf>
    <dxf>
      <fill>
        <patternFill>
          <bgColor rgb="FFFF0000"/>
        </patternFill>
      </fill>
      <border/>
    </dxf>
    <dxf>
      <font>
        <color theme="1"/>
      </font>
      <fill>
        <patternFill>
          <bgColor rgb="FF00FF00"/>
        </patternFill>
      </fill>
      <border/>
    </dxf>
    <dxf>
      <fill>
        <patternFill>
          <bgColor rgb="FFFFC000"/>
        </patternFill>
      </fill>
      <border/>
    </dxf>
    <dxf>
      <fill>
        <gradientFill>
          <stop position="0">
            <color rgb="FFFFC000"/>
          </stop>
          <stop position="1">
            <color rgb="FFFF0000"/>
          </stop>
        </gradientFill>
      </fill>
      <border/>
    </dxf>
    <dxf>
      <fill>
        <gradientFill degree="180">
          <stop position="0">
            <color rgb="FF00FF00"/>
          </stop>
          <stop position="1">
            <color rgb="FFFFC000"/>
          </stop>
        </gradientFill>
      </fill>
      <border/>
    </dxf>
    <dxf>
      <fill>
        <patternFill>
          <bgColor rgb="FFFF0000"/>
        </patternFill>
      </fill>
      <border/>
    </dxf>
    <dxf>
      <fill>
        <patternFill>
          <bgColor rgb="FF66FF66"/>
        </patternFill>
      </fill>
      <border/>
    </dxf>
    <dxf>
      <fill>
        <patternFill>
          <bgColor rgb="FFFF0000"/>
        </patternFill>
      </fill>
      <border/>
    </dxf>
    <dxf>
      <font>
        <color theme="1"/>
      </font>
      <fill>
        <patternFill>
          <bgColor rgb="FF00FF00"/>
        </patternFill>
      </fill>
      <border/>
    </dxf>
    <dxf>
      <fill>
        <patternFill>
          <bgColor rgb="FFFFC000"/>
        </patternFill>
      </fill>
      <border/>
    </dxf>
    <dxf>
      <fill>
        <gradientFill>
          <stop position="0">
            <color rgb="FFFFC000"/>
          </stop>
          <stop position="1">
            <color rgb="FFFF0000"/>
          </stop>
        </gradientFill>
      </fill>
      <border/>
    </dxf>
    <dxf>
      <fill>
        <gradientFill degree="180">
          <stop position="0">
            <color rgb="FF00FF00"/>
          </stop>
          <stop position="1">
            <color rgb="FFFFC000"/>
          </stop>
        </gradientFill>
      </fill>
      <border/>
    </dxf>
    <dxf>
      <fill>
        <patternFill>
          <bgColor rgb="FFFF0000"/>
        </patternFill>
      </fill>
      <border/>
    </dxf>
    <dxf>
      <fill>
        <patternFill>
          <bgColor rgb="FF66FF66"/>
        </patternFill>
      </fill>
      <border/>
    </dxf>
    <dxf>
      <fill>
        <patternFill>
          <bgColor rgb="FFFF0000"/>
        </patternFill>
      </fill>
      <border/>
    </dxf>
    <dxf>
      <font>
        <color theme="1"/>
      </font>
      <fill>
        <patternFill>
          <bgColor rgb="FF00FF00"/>
        </patternFill>
      </fill>
      <border/>
    </dxf>
    <dxf>
      <fill>
        <patternFill>
          <bgColor rgb="FFFFC000"/>
        </patternFill>
      </fill>
      <border/>
    </dxf>
    <dxf>
      <fill>
        <gradientFill>
          <stop position="0">
            <color rgb="FFFFC000"/>
          </stop>
          <stop position="1">
            <color rgb="FFFF0000"/>
          </stop>
        </gradientFill>
      </fill>
      <border/>
    </dxf>
    <dxf>
      <fill>
        <gradientFill degree="180">
          <stop position="0">
            <color rgb="FF00FF00"/>
          </stop>
          <stop position="1">
            <color rgb="FFFFC000"/>
          </stop>
        </gradientFill>
      </fill>
      <border/>
    </dxf>
    <dxf>
      <fill>
        <patternFill>
          <bgColor rgb="FFFF0000"/>
        </patternFill>
      </fill>
      <border/>
    </dxf>
    <dxf>
      <fill>
        <patternFill>
          <bgColor rgb="FF66FF66"/>
        </patternFill>
      </fill>
      <border/>
    </dxf>
    <dxf>
      <fill>
        <patternFill>
          <bgColor rgb="FFFF0000"/>
        </patternFill>
      </fill>
      <border/>
    </dxf>
    <dxf>
      <font>
        <color theme="1"/>
      </font>
      <fill>
        <patternFill>
          <bgColor rgb="FF00FF00"/>
        </patternFill>
      </fill>
      <border/>
    </dxf>
    <dxf>
      <fill>
        <patternFill>
          <bgColor rgb="FFFFC000"/>
        </patternFill>
      </fill>
      <border/>
    </dxf>
    <dxf>
      <fill>
        <gradientFill>
          <stop position="0">
            <color rgb="FFFFC000"/>
          </stop>
          <stop position="1">
            <color rgb="FFFF0000"/>
          </stop>
        </gradientFill>
      </fill>
      <border/>
    </dxf>
    <dxf>
      <fill>
        <gradientFill degree="180">
          <stop position="0">
            <color rgb="FF00FF00"/>
          </stop>
          <stop position="1">
            <color rgb="FFFFC000"/>
          </stop>
        </gradientFill>
      </fill>
      <border/>
    </dxf>
    <dxf>
      <fill>
        <patternFill>
          <bgColor rgb="FFFF0000"/>
        </patternFill>
      </fill>
      <border/>
    </dxf>
    <dxf>
      <fill>
        <patternFill>
          <bgColor rgb="FF66FF66"/>
        </patternFill>
      </fill>
      <border/>
    </dxf>
    <dxf>
      <fill>
        <patternFill>
          <bgColor rgb="FFFF0000"/>
        </patternFill>
      </fill>
      <border/>
    </dxf>
    <dxf>
      <font>
        <color theme="1"/>
      </font>
      <fill>
        <patternFill>
          <bgColor rgb="FF00FF00"/>
        </patternFill>
      </fill>
      <border/>
    </dxf>
    <dxf>
      <fill>
        <patternFill>
          <bgColor rgb="FFFFC000"/>
        </patternFill>
      </fill>
      <border/>
    </dxf>
    <dxf>
      <fill>
        <gradientFill>
          <stop position="0">
            <color rgb="FFFFC000"/>
          </stop>
          <stop position="1">
            <color rgb="FFFF0000"/>
          </stop>
        </gradientFill>
      </fill>
      <border/>
    </dxf>
    <dxf>
      <fill>
        <gradientFill degree="180">
          <stop position="0">
            <color rgb="FF00FF00"/>
          </stop>
          <stop position="1">
            <color rgb="FFFFC000"/>
          </stop>
        </gradientFill>
      </fill>
      <border/>
    </dxf>
    <dxf>
      <fill>
        <patternFill>
          <bgColor rgb="FFFF0000"/>
        </patternFill>
      </fill>
      <border/>
    </dxf>
    <dxf>
      <fill>
        <patternFill>
          <bgColor rgb="FF66FF66"/>
        </patternFill>
      </fill>
      <border/>
    </dxf>
    <dxf>
      <fill>
        <patternFill>
          <bgColor rgb="FFFF0000"/>
        </patternFill>
      </fill>
      <border/>
    </dxf>
    <dxf>
      <font>
        <color theme="1"/>
      </font>
      <fill>
        <patternFill>
          <bgColor rgb="FF00FF00"/>
        </patternFill>
      </fill>
      <border/>
    </dxf>
    <dxf>
      <fill>
        <patternFill>
          <bgColor rgb="FFFFC000"/>
        </patternFill>
      </fill>
      <border/>
    </dxf>
    <dxf>
      <fill>
        <gradientFill>
          <stop position="0">
            <color rgb="FFFFC000"/>
          </stop>
          <stop position="1">
            <color rgb="FFFF0000"/>
          </stop>
        </gradientFill>
      </fill>
      <border/>
    </dxf>
    <dxf>
      <fill>
        <gradientFill degree="180">
          <stop position="0">
            <color rgb="FF00FF00"/>
          </stop>
          <stop position="1">
            <color rgb="FFFFC000"/>
          </stop>
        </gradientFill>
      </fill>
      <border/>
    </dxf>
    <dxf>
      <fill>
        <patternFill>
          <bgColor rgb="FFFF0000"/>
        </patternFill>
      </fill>
      <border/>
    </dxf>
    <dxf>
      <fill>
        <patternFill>
          <bgColor rgb="FF66FF66"/>
        </patternFill>
      </fill>
      <border/>
    </dxf>
    <dxf>
      <fill>
        <patternFill>
          <bgColor rgb="FFFF0000"/>
        </patternFill>
      </fill>
      <border/>
    </dxf>
    <dxf>
      <font>
        <color theme="1"/>
      </font>
      <fill>
        <patternFill>
          <bgColor rgb="FF00FF00"/>
        </patternFill>
      </fill>
      <border/>
    </dxf>
    <dxf>
      <fill>
        <patternFill>
          <bgColor rgb="FFFFC000"/>
        </patternFill>
      </fill>
      <border/>
    </dxf>
    <dxf>
      <fill>
        <gradientFill>
          <stop position="0">
            <color rgb="FFFFC000"/>
          </stop>
          <stop position="1">
            <color rgb="FFFF0000"/>
          </stop>
        </gradientFill>
      </fill>
      <border/>
    </dxf>
    <dxf>
      <fill>
        <gradientFill degree="180">
          <stop position="0">
            <color rgb="FF00FF00"/>
          </stop>
          <stop position="1">
            <color rgb="FFFFC000"/>
          </stop>
        </gradientFill>
      </fill>
      <border/>
    </dxf>
    <dxf>
      <fill>
        <patternFill>
          <bgColor rgb="FFFF0000"/>
        </patternFill>
      </fill>
      <border/>
    </dxf>
    <dxf>
      <fill>
        <patternFill>
          <bgColor rgb="FF66FF66"/>
        </patternFill>
      </fill>
      <border/>
    </dxf>
    <dxf>
      <fill>
        <patternFill>
          <bgColor rgb="FFFF0000"/>
        </patternFill>
      </fill>
      <border/>
    </dxf>
    <dxf>
      <font>
        <color theme="1"/>
      </font>
      <fill>
        <patternFill>
          <bgColor rgb="FF00FF00"/>
        </patternFill>
      </fill>
      <border/>
    </dxf>
    <dxf>
      <fill>
        <patternFill>
          <bgColor rgb="FFFFC000"/>
        </patternFill>
      </fill>
      <border/>
    </dxf>
    <dxf>
      <fill>
        <gradientFill>
          <stop position="0">
            <color rgb="FFFFC000"/>
          </stop>
          <stop position="1">
            <color rgb="FFFF0000"/>
          </stop>
        </gradientFill>
      </fill>
      <border/>
    </dxf>
    <dxf>
      <fill>
        <gradientFill degree="180">
          <stop position="0">
            <color rgb="FF00FF00"/>
          </stop>
          <stop position="1">
            <color rgb="FFFFC000"/>
          </stop>
        </gradientFill>
      </fill>
      <border/>
    </dxf>
    <dxf>
      <fill>
        <patternFill>
          <bgColor rgb="FFFF0000"/>
        </patternFill>
      </fill>
      <border/>
    </dxf>
    <dxf>
      <fill>
        <patternFill>
          <bgColor rgb="FF66FF66"/>
        </patternFill>
      </fill>
      <border/>
    </dxf>
    <dxf>
      <fill>
        <patternFill>
          <bgColor rgb="FFFF0000"/>
        </patternFill>
      </fill>
      <border/>
    </dxf>
    <dxf>
      <font>
        <color theme="1"/>
      </font>
      <fill>
        <patternFill>
          <bgColor rgb="FF00FF00"/>
        </patternFill>
      </fill>
      <border/>
    </dxf>
    <dxf>
      <fill>
        <patternFill>
          <bgColor rgb="FFFFC000"/>
        </patternFill>
      </fill>
      <border/>
    </dxf>
    <dxf>
      <fill>
        <gradientFill>
          <stop position="0">
            <color rgb="FFFFC000"/>
          </stop>
          <stop position="1">
            <color rgb="FFFF0000"/>
          </stop>
        </gradientFill>
      </fill>
      <border/>
    </dxf>
    <dxf>
      <fill>
        <gradientFill degree="180">
          <stop position="0">
            <color rgb="FF00FF00"/>
          </stop>
          <stop position="1">
            <color rgb="FFFFC000"/>
          </stop>
        </gradientFill>
      </fill>
      <border/>
    </dxf>
    <dxf>
      <fill>
        <patternFill>
          <bgColor rgb="FFFF0000"/>
        </patternFill>
      </fill>
      <border/>
    </dxf>
    <dxf>
      <fill>
        <patternFill>
          <bgColor rgb="FF66FF66"/>
        </patternFill>
      </fill>
      <border/>
    </dxf>
    <dxf>
      <fill>
        <patternFill>
          <bgColor rgb="FFFF0000"/>
        </patternFill>
      </fill>
      <border/>
    </dxf>
    <dxf>
      <font>
        <color theme="1"/>
      </font>
      <fill>
        <patternFill>
          <bgColor rgb="FF00FF00"/>
        </patternFill>
      </fill>
      <border/>
    </dxf>
    <dxf>
      <fill>
        <patternFill>
          <bgColor rgb="FFFFC000"/>
        </patternFill>
      </fill>
      <border/>
    </dxf>
    <dxf>
      <fill>
        <gradientFill>
          <stop position="0">
            <color rgb="FFFFC000"/>
          </stop>
          <stop position="1">
            <color rgb="FFFF0000"/>
          </stop>
        </gradientFill>
      </fill>
      <border/>
    </dxf>
    <dxf>
      <fill>
        <gradientFill degree="180">
          <stop position="0">
            <color rgb="FF00FF00"/>
          </stop>
          <stop position="1">
            <color rgb="FFFFC000"/>
          </stop>
        </gradientFill>
      </fill>
      <border/>
    </dxf>
    <dxf>
      <fill>
        <patternFill>
          <bgColor rgb="FFFF0000"/>
        </patternFill>
      </fill>
      <border/>
    </dxf>
    <dxf>
      <fill>
        <patternFill>
          <bgColor rgb="FF66FF66"/>
        </patternFill>
      </fill>
      <border/>
    </dxf>
    <dxf>
      <fill>
        <patternFill>
          <bgColor rgb="FFFF0000"/>
        </patternFill>
      </fill>
      <border/>
    </dxf>
    <dxf>
      <font>
        <color theme="1"/>
      </font>
      <fill>
        <patternFill>
          <bgColor rgb="FF00FF00"/>
        </patternFill>
      </fill>
      <border/>
    </dxf>
    <dxf>
      <fill>
        <patternFill>
          <bgColor rgb="FFFFC000"/>
        </patternFill>
      </fill>
      <border/>
    </dxf>
    <dxf>
      <fill>
        <patternFill>
          <bgColor rgb="FF00FF00"/>
        </patternFill>
      </fill>
      <border/>
    </dxf>
    <dxf>
      <fill>
        <patternFill>
          <bgColor rgb="FF00FF00"/>
        </patternFill>
      </fill>
      <border/>
    </dxf>
    <dxf>
      <fill>
        <patternFill>
          <bgColor rgb="FFFF0000"/>
        </patternFill>
      </fill>
      <border/>
    </dxf>
    <dxf>
      <fill>
        <patternFill>
          <bgColor rgb="FFFF0000"/>
        </patternFill>
      </fill>
      <border/>
    </dxf>
    <dxf>
      <fill>
        <patternFill>
          <bgColor rgb="FFFF0000"/>
        </patternFill>
      </fill>
      <border/>
    </dxf>
    <dxf>
      <fill>
        <gradientFill>
          <stop position="0">
            <color rgb="FFFFC000"/>
          </stop>
          <stop position="1">
            <color rgb="FFFF0000"/>
          </stop>
        </gradientFill>
      </fill>
      <border/>
    </dxf>
    <dxf>
      <fill>
        <gradientFill degree="180">
          <stop position="0">
            <color rgb="FF00FF00"/>
          </stop>
          <stop position="1">
            <color rgb="FFFFC000"/>
          </stop>
        </gradientFill>
      </fill>
      <border/>
    </dxf>
    <dxf>
      <fill>
        <patternFill>
          <bgColor rgb="FF66FF66"/>
        </patternFill>
      </fill>
      <border/>
    </dxf>
    <dxf>
      <fill>
        <patternFill>
          <bgColor rgb="FFFF0000"/>
        </patternFill>
      </fill>
      <border/>
    </dxf>
    <dxf>
      <fill>
        <patternFill>
          <bgColor rgb="FF66FF33"/>
        </patternFill>
      </fill>
      <border/>
    </dxf>
    <dxf>
      <fill>
        <patternFill>
          <bgColor rgb="FFFF0000"/>
        </patternFill>
      </fill>
      <border/>
    </dxf>
    <dxf>
      <fill>
        <patternFill>
          <bgColor rgb="FF66FF33"/>
        </patternFill>
      </fill>
      <border/>
    </dxf>
    <dxf>
      <fill>
        <patternFill>
          <bgColor rgb="FFFF0000"/>
        </patternFill>
      </fill>
      <border/>
    </dxf>
    <dxf>
      <fill>
        <patternFill>
          <bgColor rgb="FF66FF33"/>
        </patternFill>
      </fill>
      <border/>
    </dxf>
    <dxf>
      <fill>
        <patternFill>
          <bgColor rgb="FFFF0000"/>
        </patternFill>
      </fill>
      <border/>
    </dxf>
    <dxf>
      <fill>
        <gradientFill>
          <stop position="0">
            <color rgb="FFFFC000"/>
          </stop>
          <stop position="1">
            <color rgb="FFFF0000"/>
          </stop>
        </gradientFill>
      </fill>
      <border/>
    </dxf>
    <dxf>
      <fill>
        <gradientFill degree="180">
          <stop position="0">
            <color rgb="FF00FF00"/>
          </stop>
          <stop position="1">
            <color rgb="FFFFC000"/>
          </stop>
        </gradientFill>
      </fill>
      <border/>
    </dxf>
    <dxf>
      <fill>
        <patternFill>
          <bgColor rgb="FF66FF66"/>
        </patternFill>
      </fill>
      <border/>
    </dxf>
    <dxf>
      <fill>
        <patternFill>
          <bgColor rgb="FFFF0000"/>
        </patternFill>
      </fill>
      <border/>
    </dxf>
    <dxf>
      <fill>
        <patternFill>
          <bgColor rgb="FF66FF33"/>
        </patternFill>
      </fill>
      <border/>
    </dxf>
    <dxf>
      <fill>
        <patternFill>
          <bgColor rgb="FFFF0000"/>
        </patternFill>
      </fill>
      <border/>
    </dxf>
    <dxf>
      <fill>
        <patternFill>
          <bgColor rgb="FF66FF33"/>
        </patternFill>
      </fill>
      <border/>
    </dxf>
    <dxf>
      <fill>
        <patternFill>
          <bgColor rgb="FFFF0000"/>
        </patternFill>
      </fill>
      <border/>
    </dxf>
    <dxf>
      <fill>
        <patternFill>
          <bgColor rgb="FF00FF00"/>
        </patternFill>
      </fill>
      <border/>
    </dxf>
    <dxf>
      <fill>
        <patternFill>
          <bgColor rgb="FFFF0000"/>
        </patternFill>
      </fill>
      <border/>
    </dxf>
    <dxf>
      <fill>
        <patternFill>
          <bgColor rgb="FF00FF00"/>
        </patternFill>
      </fill>
      <border/>
    </dxf>
    <dxf>
      <fill>
        <patternFill>
          <bgColor rgb="FF00FF00"/>
        </patternFill>
      </fill>
      <border/>
    </dxf>
    <dxf>
      <fill>
        <patternFill>
          <bgColor rgb="FFFF0000"/>
        </patternFill>
      </fill>
      <border/>
    </dxf>
    <dxf>
      <fill>
        <patternFill>
          <bgColor rgb="FF66FF33"/>
        </patternFill>
      </fill>
      <border/>
    </dxf>
    <dxf>
      <fill>
        <gradientFill>
          <stop position="0">
            <color rgb="FFFFC000"/>
          </stop>
          <stop position="1">
            <color rgb="FFFF0000"/>
          </stop>
        </gradientFill>
      </fill>
      <border/>
    </dxf>
    <dxf>
      <fill>
        <patternFill>
          <bgColor rgb="FFFF0000"/>
        </patternFill>
      </fill>
      <border/>
    </dxf>
    <dxf>
      <fill>
        <patternFill>
          <bgColor rgb="FFFF0000"/>
        </patternFill>
      </fill>
      <border/>
    </dxf>
    <dxf>
      <fill>
        <patternFill>
          <bgColor rgb="FF66FF33"/>
        </patternFill>
      </fill>
      <border/>
    </dxf>
    <dxf>
      <fill>
        <gradientFill>
          <stop position="0">
            <color rgb="FFFFC000"/>
          </stop>
          <stop position="1">
            <color rgb="FF66FF33"/>
          </stop>
        </gradientFill>
      </fill>
      <border/>
    </dxf>
    <dxf>
      <fill>
        <patternFill>
          <bgColor indexed="63"/>
        </patternFill>
      </fill>
      <border/>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28</xdr:col>
          <xdr:colOff>123825</xdr:colOff>
          <xdr:row>2</xdr:row>
          <xdr:rowOff>19050</xdr:rowOff>
        </xdr:from>
        <xdr:to>
          <xdr:col>28</xdr:col>
          <xdr:colOff>2943225</xdr:colOff>
          <xdr:row>3</xdr:row>
          <xdr:rowOff>142875</xdr:rowOff>
        </xdr:to>
        <xdr:sp macro="" textlink="">
          <xdr:nvSpPr>
            <xdr:cNvPr id="2051" name="Button 3" hidden="1">
              <a:extLst xmlns:a="http://schemas.openxmlformats.org/drawingml/2006/main">
                <a:ext uri="{63B3BB69-23CF-44E3-9099-C40C66FF867C}">
                  <a14:compatExt spid="_x0000_s205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GB" sz="1100" b="0" i="0" u="none" strike="noStrike" baseline="0">
                  <a:solidFill>
                    <a:srgbClr val="000000"/>
                  </a:solidFill>
                  <a:latin typeface="Calibri"/>
                  <a:cs typeface="Calibri"/>
                </a:rPr>
                <a:t>Refresh for New Month</a:t>
              </a:r>
              <a:endParaRPr lang="en-GB"/>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18</xdr:col>
          <xdr:colOff>171450</xdr:colOff>
          <xdr:row>1</xdr:row>
          <xdr:rowOff>76200</xdr:rowOff>
        </xdr:from>
        <xdr:to>
          <xdr:col>18</xdr:col>
          <xdr:colOff>2724150</xdr:colOff>
          <xdr:row>5</xdr:row>
          <xdr:rowOff>47625</xdr:rowOff>
        </xdr:to>
        <xdr:sp macro="" textlink="">
          <xdr:nvSpPr>
            <xdr:cNvPr id="8194" name="Button 2" hidden="1">
              <a:extLst xmlns:a="http://schemas.openxmlformats.org/drawingml/2006/main">
                <a:ext uri="{63B3BB69-23CF-44E3-9099-C40C66FF867C}">
                  <a14:compatExt spid="_x0000_s819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GB" sz="1100" b="0" i="0" u="none" strike="noStrike" baseline="0">
                  <a:solidFill>
                    <a:srgbClr val="000000"/>
                  </a:solidFill>
                  <a:latin typeface="Calibri"/>
                  <a:cs typeface="Calibri"/>
                </a:rPr>
                <a:t>Refresh Triggers for New Quarter</a:t>
              </a:r>
              <a:endParaRPr lang="en-GB"/>
            </a:p>
          </xdr:txBody>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21</xdr:col>
          <xdr:colOff>171450</xdr:colOff>
          <xdr:row>2</xdr:row>
          <xdr:rowOff>180975</xdr:rowOff>
        </xdr:from>
        <xdr:to>
          <xdr:col>21</xdr:col>
          <xdr:colOff>2295525</xdr:colOff>
          <xdr:row>3</xdr:row>
          <xdr:rowOff>257175</xdr:rowOff>
        </xdr:to>
        <xdr:sp macro="" textlink="">
          <xdr:nvSpPr>
            <xdr:cNvPr id="3078" name="Button 6" hidden="1">
              <a:extLst xmlns:a="http://schemas.openxmlformats.org/drawingml/2006/main">
                <a:ext uri="{63B3BB69-23CF-44E3-9099-C40C66FF867C}">
                  <a14:compatExt spid="_x0000_s307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GB" sz="1100" b="0" i="0" u="none" strike="noStrike" baseline="0">
                  <a:solidFill>
                    <a:srgbClr val="000000"/>
                  </a:solidFill>
                  <a:latin typeface="Calibri"/>
                  <a:cs typeface="Calibri"/>
                </a:rPr>
                <a:t>Refresh GRR for New Quarter</a:t>
              </a:r>
              <a:endParaRPr lang="en-GB"/>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17</xdr:col>
          <xdr:colOff>200025</xdr:colOff>
          <xdr:row>2</xdr:row>
          <xdr:rowOff>190500</xdr:rowOff>
        </xdr:from>
        <xdr:to>
          <xdr:col>17</xdr:col>
          <xdr:colOff>2057400</xdr:colOff>
          <xdr:row>5</xdr:row>
          <xdr:rowOff>66675</xdr:rowOff>
        </xdr:to>
        <xdr:sp macro="" textlink="">
          <xdr:nvSpPr>
            <xdr:cNvPr id="9218" name="Button 2" hidden="1">
              <a:extLst xmlns:a="http://schemas.openxmlformats.org/drawingml/2006/main">
                <a:ext uri="{63B3BB69-23CF-44E3-9099-C40C66FF867C}">
                  <a14:compatExt spid="_x0000_s921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GB" sz="1100" b="0" i="0" u="none" strike="noStrike" baseline="0">
                  <a:solidFill>
                    <a:srgbClr val="000000"/>
                  </a:solidFill>
                  <a:latin typeface="Calibri"/>
                  <a:cs typeface="Calibri"/>
                </a:rPr>
                <a:t>Refresh Data for new Quarter</a:t>
              </a:r>
              <a:endParaRPr lang="en-GB"/>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4" Type="http://schemas.openxmlformats.org/officeDocument/2006/relationships/ctrlProp" Target="../ctrlProps/ctrlProp2.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4" Type="http://schemas.openxmlformats.org/officeDocument/2006/relationships/ctrlProp" Target="../ctrlProps/ctrlProp3.xml" /><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4" Type="http://schemas.openxmlformats.org/officeDocument/2006/relationships/ctrlProp" Target="../ctrlProps/ctrlProp4.xml" /><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6:AI69"/>
  <sheetViews>
    <sheetView showGridLines="0" view="pageBreakPreview" zoomScaleSheetLayoutView="100" zoomScalePageLayoutView="85" workbookViewId="0" topLeftCell="A1">
      <selection activeCell="A4" sqref="A4"/>
    </sheetView>
  </sheetViews>
  <sheetFormatPr defaultColWidth="8.8515625" defaultRowHeight="15"/>
  <cols>
    <col min="1" max="1" width="112.421875" style="2" customWidth="1"/>
    <col min="2" max="16" width="8.8515625" style="2" customWidth="1"/>
    <col min="17" max="17" width="0.85546875" style="2" customWidth="1"/>
    <col min="18" max="22" width="8.8515625" style="2" customWidth="1"/>
    <col min="23" max="23" width="0.9921875" style="2" customWidth="1"/>
    <col min="24" max="16384" width="8.8515625" style="2" customWidth="1"/>
  </cols>
  <sheetData>
    <row r="2" ht="33" customHeight="1"/>
    <row r="6" spans="26:35" ht="15">
      <c r="Z6" s="29" t="s">
        <v>57</v>
      </c>
      <c r="AI6" s="29" t="s">
        <v>57</v>
      </c>
    </row>
    <row r="10" ht="23.25">
      <c r="A10" s="3" t="s">
        <v>116</v>
      </c>
    </row>
    <row r="11" ht="15">
      <c r="A11" s="26"/>
    </row>
    <row r="12" ht="15">
      <c r="A12" s="26"/>
    </row>
    <row r="13" ht="23.25">
      <c r="A13" s="3" t="s">
        <v>108</v>
      </c>
    </row>
    <row r="14" ht="45.75" customHeight="1">
      <c r="A14" s="210" t="s">
        <v>0</v>
      </c>
    </row>
    <row r="15" ht="23.25">
      <c r="A15" s="3" t="s">
        <v>109</v>
      </c>
    </row>
    <row r="16" ht="38.25" customHeight="1">
      <c r="A16" s="108" t="s">
        <v>293</v>
      </c>
    </row>
    <row r="17" ht="97.5" customHeight="1">
      <c r="A17" s="30" t="s">
        <v>304</v>
      </c>
    </row>
    <row r="20" ht="27.75">
      <c r="A20" s="211" t="s">
        <v>305</v>
      </c>
    </row>
    <row r="28" spans="4:26" ht="15">
      <c r="D28" s="28"/>
      <c r="E28" s="28"/>
      <c r="F28" s="28"/>
      <c r="G28" s="28"/>
      <c r="H28" s="28"/>
      <c r="I28" s="28"/>
      <c r="J28" s="28"/>
      <c r="K28" s="28"/>
      <c r="L28" s="28"/>
      <c r="M28" s="28"/>
      <c r="N28" s="28"/>
      <c r="O28" s="28"/>
      <c r="P28" s="28"/>
      <c r="Q28" s="28"/>
      <c r="R28" s="28"/>
      <c r="S28" s="28"/>
      <c r="T28" s="28"/>
      <c r="U28" s="28"/>
      <c r="V28" s="28"/>
      <c r="W28" s="28"/>
      <c r="X28" s="28"/>
      <c r="Y28" s="28"/>
      <c r="Z28" s="28"/>
    </row>
    <row r="56" ht="15" hidden="1">
      <c r="A56" s="236" t="s">
        <v>4</v>
      </c>
    </row>
    <row r="57" ht="15" hidden="1">
      <c r="A57" s="237" t="s">
        <v>170</v>
      </c>
    </row>
    <row r="58" ht="15" hidden="1">
      <c r="A58" s="238" t="s">
        <v>171</v>
      </c>
    </row>
    <row r="59" ht="15" hidden="1">
      <c r="A59" s="238" t="s">
        <v>172</v>
      </c>
    </row>
    <row r="60" ht="15" hidden="1">
      <c r="A60" s="238" t="s">
        <v>173</v>
      </c>
    </row>
    <row r="61" ht="15" hidden="1">
      <c r="A61" s="238" t="s">
        <v>289</v>
      </c>
    </row>
    <row r="62" ht="15" hidden="1">
      <c r="A62" s="238" t="s">
        <v>290</v>
      </c>
    </row>
    <row r="63" ht="15" hidden="1">
      <c r="A63" s="238" t="s">
        <v>291</v>
      </c>
    </row>
    <row r="64" ht="15" hidden="1">
      <c r="A64" s="238" t="s">
        <v>292</v>
      </c>
    </row>
    <row r="65" ht="15" hidden="1">
      <c r="A65" s="238" t="s">
        <v>293</v>
      </c>
    </row>
    <row r="66" ht="15" hidden="1">
      <c r="A66" s="238" t="s">
        <v>294</v>
      </c>
    </row>
    <row r="67" ht="15" hidden="1">
      <c r="A67" s="238" t="s">
        <v>295</v>
      </c>
    </row>
    <row r="68" ht="15" hidden="1">
      <c r="A68" s="238" t="s">
        <v>296</v>
      </c>
    </row>
    <row r="69" ht="15">
      <c r="A69" s="236"/>
    </row>
  </sheetData>
  <conditionalFormatting sqref="A14">
    <cfRule type="expression" priority="1" dxfId="167" stopIfTrue="1">
      <formula>A$4=1</formula>
    </cfRule>
  </conditionalFormatting>
  <dataValidations count="1">
    <dataValidation type="list" allowBlank="1" showInputMessage="1" showErrorMessage="1" sqref="A16">
      <formula1>$A$56:$A$68</formula1>
    </dataValidation>
  </dataValidations>
  <printOptions/>
  <pageMargins left="0.24" right="0.42"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86"/>
  <sheetViews>
    <sheetView showGridLines="0" view="pageBreakPreview" zoomScaleSheetLayoutView="100" workbookViewId="0" topLeftCell="A1">
      <pane xSplit="4" ySplit="7" topLeftCell="E14" activePane="bottomRight" state="frozen"/>
      <selection pane="topRight" activeCell="E1" sqref="E1"/>
      <selection pane="bottomLeft" activeCell="A8" sqref="A8"/>
      <selection pane="bottomRight" activeCell="B8" sqref="B8"/>
    </sheetView>
  </sheetViews>
  <sheetFormatPr defaultColWidth="8.8515625" defaultRowHeight="15"/>
  <cols>
    <col min="1" max="1" width="5.28125" style="290" customWidth="1"/>
    <col min="2" max="2" width="59.140625" style="0" customWidth="1"/>
    <col min="3" max="3" width="10.57421875" style="0" customWidth="1"/>
    <col min="4" max="4" width="0.9921875" style="0" customWidth="1"/>
    <col min="5" max="5" width="22.57421875" style="290" customWidth="1"/>
    <col min="6" max="6" width="0.85546875" style="0" customWidth="1"/>
    <col min="7" max="7" width="1.28515625" style="0" customWidth="1"/>
    <col min="8" max="8" width="60.57421875" style="0" customWidth="1"/>
    <col min="12" max="14" width="8.8515625" style="0" hidden="1" customWidth="1"/>
  </cols>
  <sheetData>
    <row r="1" spans="2:11" ht="30.75" customHeight="1">
      <c r="B1" s="15" t="s">
        <v>286</v>
      </c>
      <c r="C1" s="15"/>
      <c r="D1" s="17"/>
      <c r="E1" s="647" t="str">
        <f>'1 Cover Sheet'!A14</f>
        <v>&lt;INSERT TRUST NAME HERE&gt;</v>
      </c>
      <c r="F1" s="648"/>
      <c r="G1" s="648"/>
      <c r="H1" s="649"/>
      <c r="K1" s="364"/>
    </row>
    <row r="2" spans="2:11" ht="6.75" customHeight="1">
      <c r="B2" s="15"/>
      <c r="C2" s="11"/>
      <c r="D2" s="11"/>
      <c r="F2" s="9"/>
      <c r="G2" s="9"/>
      <c r="K2" s="365"/>
    </row>
    <row r="3" spans="2:11" ht="19.5" customHeight="1">
      <c r="B3" s="363">
        <f ca="1">TODAY()</f>
        <v>41233</v>
      </c>
      <c r="C3" s="11"/>
      <c r="D3" s="11"/>
      <c r="E3" s="512" t="s">
        <v>285</v>
      </c>
      <c r="F3" s="513"/>
      <c r="G3" s="513"/>
      <c r="H3" s="514"/>
      <c r="K3" s="364"/>
    </row>
    <row r="4" spans="2:11" ht="15.75" customHeight="1">
      <c r="B4" s="15"/>
      <c r="C4" s="11"/>
      <c r="D4" s="11"/>
      <c r="E4" s="515"/>
      <c r="F4" s="516"/>
      <c r="G4" s="516"/>
      <c r="H4" s="517"/>
      <c r="K4" s="364"/>
    </row>
    <row r="5" spans="2:11" ht="9.75" customHeight="1">
      <c r="B5" s="12"/>
      <c r="F5" s="9"/>
      <c r="G5" s="14"/>
      <c r="K5" s="365"/>
    </row>
    <row r="6" spans="1:14" ht="34.5" customHeight="1">
      <c r="A6" s="519" t="s">
        <v>287</v>
      </c>
      <c r="B6" s="519"/>
      <c r="C6" s="109" t="s">
        <v>284</v>
      </c>
      <c r="E6" s="353" t="s">
        <v>288</v>
      </c>
      <c r="F6" s="354"/>
      <c r="G6" s="355"/>
      <c r="H6" s="8" t="s">
        <v>354</v>
      </c>
      <c r="K6" s="364"/>
      <c r="N6" s="29" t="s">
        <v>57</v>
      </c>
    </row>
    <row r="7" spans="6:11" ht="9.75" customHeight="1">
      <c r="F7" s="354"/>
      <c r="G7" s="355"/>
      <c r="K7" s="365"/>
    </row>
    <row r="8" spans="1:14" s="348" customFormat="1" ht="39.75" customHeight="1">
      <c r="A8" s="347">
        <v>1</v>
      </c>
      <c r="B8" s="360"/>
      <c r="C8" s="357"/>
      <c r="D8" s="373"/>
      <c r="E8" s="374"/>
      <c r="F8" s="354"/>
      <c r="G8" s="355"/>
      <c r="H8" s="349"/>
      <c r="L8" s="370" t="s">
        <v>301</v>
      </c>
      <c r="M8" s="370" t="s">
        <v>299</v>
      </c>
      <c r="N8" s="366"/>
    </row>
    <row r="9" spans="1:14" ht="4.5" customHeight="1">
      <c r="A9" s="32"/>
      <c r="B9" s="358"/>
      <c r="C9" s="359"/>
      <c r="D9" s="330"/>
      <c r="E9" s="368"/>
      <c r="F9" s="354"/>
      <c r="G9" s="355"/>
      <c r="H9" s="373"/>
      <c r="L9" s="371" t="s">
        <v>298</v>
      </c>
      <c r="M9" s="371" t="s">
        <v>302</v>
      </c>
      <c r="N9" s="367"/>
    </row>
    <row r="10" spans="1:14" s="348" customFormat="1" ht="39.75" customHeight="1">
      <c r="A10" s="347">
        <v>2</v>
      </c>
      <c r="B10" s="360"/>
      <c r="C10" s="357"/>
      <c r="D10" s="373"/>
      <c r="E10" s="374"/>
      <c r="F10" s="354"/>
      <c r="G10" s="355"/>
      <c r="H10" s="349"/>
      <c r="L10" s="370" t="s">
        <v>297</v>
      </c>
      <c r="M10" s="370" t="s">
        <v>303</v>
      </c>
      <c r="N10" s="366"/>
    </row>
    <row r="11" spans="1:14" ht="3.75" customHeight="1">
      <c r="A11" s="32"/>
      <c r="B11" s="358"/>
      <c r="C11" s="359"/>
      <c r="D11" s="330"/>
      <c r="E11" s="368"/>
      <c r="F11" s="354"/>
      <c r="G11" s="355"/>
      <c r="H11" s="373"/>
      <c r="L11" s="371"/>
      <c r="M11" s="371" t="s">
        <v>300</v>
      </c>
      <c r="N11" s="367"/>
    </row>
    <row r="12" spans="1:13" s="348" customFormat="1" ht="39.75" customHeight="1">
      <c r="A12" s="347">
        <v>3</v>
      </c>
      <c r="B12" s="360"/>
      <c r="C12" s="357"/>
      <c r="D12" s="373"/>
      <c r="E12" s="374"/>
      <c r="F12" s="354"/>
      <c r="G12" s="355"/>
      <c r="H12" s="349"/>
      <c r="L12" s="372"/>
      <c r="M12" s="372"/>
    </row>
    <row r="13" spans="1:8" ht="3.75" customHeight="1">
      <c r="A13" s="32"/>
      <c r="B13" s="61"/>
      <c r="C13" s="359"/>
      <c r="D13" s="330"/>
      <c r="E13" s="368"/>
      <c r="F13" s="354"/>
      <c r="G13" s="355"/>
      <c r="H13" s="373"/>
    </row>
    <row r="14" spans="1:9" s="348" customFormat="1" ht="39.75" customHeight="1">
      <c r="A14" s="347">
        <v>4</v>
      </c>
      <c r="B14" s="360"/>
      <c r="C14" s="357"/>
      <c r="D14" s="373"/>
      <c r="E14" s="374"/>
      <c r="F14" s="354"/>
      <c r="G14" s="355"/>
      <c r="H14" s="349"/>
      <c r="I14" s="362"/>
    </row>
    <row r="15" spans="1:8" ht="3.75" customHeight="1">
      <c r="A15" s="32"/>
      <c r="B15" s="61"/>
      <c r="C15" s="359"/>
      <c r="D15" s="330"/>
      <c r="E15" s="368"/>
      <c r="F15" s="354"/>
      <c r="G15" s="355"/>
      <c r="H15" s="373"/>
    </row>
    <row r="16" spans="1:8" s="348" customFormat="1" ht="39.75" customHeight="1">
      <c r="A16" s="347">
        <v>5</v>
      </c>
      <c r="B16" s="360"/>
      <c r="C16" s="357"/>
      <c r="D16" s="373"/>
      <c r="E16" s="374"/>
      <c r="F16" s="354"/>
      <c r="G16" s="355"/>
      <c r="H16" s="349"/>
    </row>
    <row r="17" spans="1:8" ht="4.5" customHeight="1">
      <c r="A17" s="32"/>
      <c r="B17" s="361"/>
      <c r="C17" s="359"/>
      <c r="D17" s="330"/>
      <c r="E17" s="368"/>
      <c r="F17" s="354"/>
      <c r="G17" s="355"/>
      <c r="H17" s="373"/>
    </row>
    <row r="18" spans="1:8" s="350" customFormat="1" ht="39.75" customHeight="1">
      <c r="A18" s="347">
        <v>6</v>
      </c>
      <c r="B18" s="360"/>
      <c r="C18" s="357"/>
      <c r="D18" s="375"/>
      <c r="E18" s="374"/>
      <c r="F18" s="354"/>
      <c r="G18" s="355"/>
      <c r="H18" s="351"/>
    </row>
    <row r="19" spans="1:8" ht="4.5" customHeight="1">
      <c r="A19" s="352"/>
      <c r="B19" s="330"/>
      <c r="C19" s="359"/>
      <c r="D19" s="330"/>
      <c r="E19" s="369"/>
      <c r="F19" s="354"/>
      <c r="G19" s="355"/>
      <c r="H19" s="451"/>
    </row>
    <row r="20" spans="1:11" s="348" customFormat="1" ht="39.75" customHeight="1">
      <c r="A20" s="347">
        <v>7</v>
      </c>
      <c r="B20" s="360"/>
      <c r="C20" s="357"/>
      <c r="D20" s="375"/>
      <c r="E20" s="374"/>
      <c r="F20" s="354"/>
      <c r="G20" s="355"/>
      <c r="H20" s="351"/>
      <c r="I20" s="350"/>
      <c r="J20" s="350"/>
      <c r="K20" s="350"/>
    </row>
    <row r="21" spans="1:8" ht="5.25" customHeight="1">
      <c r="A21" s="352"/>
      <c r="B21" s="330"/>
      <c r="C21" s="359"/>
      <c r="D21" s="330"/>
      <c r="E21" s="369"/>
      <c r="F21" s="354"/>
      <c r="G21" s="355"/>
      <c r="H21" s="451"/>
    </row>
    <row r="22" spans="1:11" s="348" customFormat="1" ht="39.75" customHeight="1">
      <c r="A22" s="347">
        <v>8</v>
      </c>
      <c r="B22" s="356"/>
      <c r="C22" s="357"/>
      <c r="D22" s="375"/>
      <c r="E22" s="374"/>
      <c r="F22" s="354"/>
      <c r="G22" s="355"/>
      <c r="H22" s="351"/>
      <c r="I22" s="350"/>
      <c r="J22" s="350"/>
      <c r="K22" s="350"/>
    </row>
    <row r="23" spans="1:8" ht="5.25" customHeight="1">
      <c r="A23" s="352"/>
      <c r="B23" s="330"/>
      <c r="C23" s="359"/>
      <c r="D23" s="330"/>
      <c r="E23" s="369"/>
      <c r="F23" s="354"/>
      <c r="G23" s="355"/>
      <c r="H23" s="451"/>
    </row>
    <row r="24" spans="1:17" s="348" customFormat="1" ht="39.75" customHeight="1">
      <c r="A24" s="347">
        <v>9</v>
      </c>
      <c r="B24" s="360"/>
      <c r="C24" s="357"/>
      <c r="D24" s="375"/>
      <c r="E24" s="374"/>
      <c r="F24" s="354"/>
      <c r="G24" s="355"/>
      <c r="H24" s="351"/>
      <c r="I24" s="350"/>
      <c r="J24" s="350"/>
      <c r="K24" s="350"/>
      <c r="L24" s="350"/>
      <c r="M24" s="350"/>
      <c r="N24" s="350"/>
      <c r="O24" s="350"/>
      <c r="P24" s="350"/>
      <c r="Q24" s="350"/>
    </row>
    <row r="25" spans="2:8" ht="4.5" customHeight="1">
      <c r="B25" s="330"/>
      <c r="C25" s="359"/>
      <c r="D25" s="330"/>
      <c r="E25" s="369"/>
      <c r="F25" s="354"/>
      <c r="G25" s="355"/>
      <c r="H25" s="451"/>
    </row>
    <row r="26" spans="1:13" s="348" customFormat="1" ht="39.75" customHeight="1">
      <c r="A26" s="347">
        <v>10</v>
      </c>
      <c r="B26" s="360"/>
      <c r="C26" s="357"/>
      <c r="D26" s="375"/>
      <c r="E26" s="374"/>
      <c r="F26" s="354"/>
      <c r="G26" s="355"/>
      <c r="H26" s="351"/>
      <c r="I26" s="350"/>
      <c r="J26" s="350"/>
      <c r="K26" s="350"/>
      <c r="L26" s="350"/>
      <c r="M26" s="350"/>
    </row>
    <row r="27" spans="2:8" ht="4.5" customHeight="1">
      <c r="B27" s="330"/>
      <c r="C27" s="359"/>
      <c r="D27" s="330"/>
      <c r="E27" s="369"/>
      <c r="F27" s="354"/>
      <c r="G27" s="355"/>
      <c r="H27" s="451"/>
    </row>
    <row r="28" spans="1:12" s="348" customFormat="1" ht="39.75" customHeight="1">
      <c r="A28" s="347">
        <v>11</v>
      </c>
      <c r="B28" s="360"/>
      <c r="C28" s="357"/>
      <c r="D28" s="375"/>
      <c r="E28" s="374"/>
      <c r="F28" s="354"/>
      <c r="G28" s="355"/>
      <c r="H28" s="351"/>
      <c r="I28" s="350"/>
      <c r="J28" s="350"/>
      <c r="K28" s="350"/>
      <c r="L28" s="350"/>
    </row>
    <row r="29" spans="2:8" ht="4.5" customHeight="1">
      <c r="B29" s="330"/>
      <c r="C29" s="359"/>
      <c r="D29" s="330"/>
      <c r="E29" s="369"/>
      <c r="F29" s="354"/>
      <c r="G29" s="355"/>
      <c r="H29" s="451"/>
    </row>
    <row r="30" spans="1:12" s="348" customFormat="1" ht="39.75" customHeight="1">
      <c r="A30" s="347">
        <v>12</v>
      </c>
      <c r="B30" s="360"/>
      <c r="C30" s="357"/>
      <c r="D30" s="375"/>
      <c r="E30" s="374"/>
      <c r="F30" s="354"/>
      <c r="G30" s="355"/>
      <c r="H30" s="351"/>
      <c r="I30" s="350"/>
      <c r="J30" s="350"/>
      <c r="K30" s="350"/>
      <c r="L30" s="350"/>
    </row>
    <row r="31" spans="2:8" ht="4.5" customHeight="1">
      <c r="B31" s="330"/>
      <c r="C31" s="359"/>
      <c r="D31" s="330"/>
      <c r="E31" s="369"/>
      <c r="F31" s="354"/>
      <c r="G31" s="355"/>
      <c r="H31" s="451"/>
    </row>
    <row r="32" spans="1:12" s="348" customFormat="1" ht="39.75" customHeight="1">
      <c r="A32" s="347">
        <v>13</v>
      </c>
      <c r="B32" s="360"/>
      <c r="C32" s="357"/>
      <c r="D32" s="375"/>
      <c r="E32" s="374"/>
      <c r="F32" s="354"/>
      <c r="G32" s="355"/>
      <c r="H32" s="351"/>
      <c r="I32" s="350"/>
      <c r="J32" s="350"/>
      <c r="K32" s="350"/>
      <c r="L32" s="350"/>
    </row>
    <row r="33" spans="2:8" ht="3.75" customHeight="1">
      <c r="B33" s="330"/>
      <c r="C33" s="359"/>
      <c r="D33" s="330"/>
      <c r="E33" s="369"/>
      <c r="F33" s="354"/>
      <c r="G33" s="355"/>
      <c r="H33" s="451"/>
    </row>
    <row r="34" spans="1:12" s="348" customFormat="1" ht="39.75" customHeight="1">
      <c r="A34" s="347">
        <v>14</v>
      </c>
      <c r="B34" s="360"/>
      <c r="C34" s="357"/>
      <c r="D34" s="375"/>
      <c r="E34" s="374"/>
      <c r="F34" s="354"/>
      <c r="G34" s="355"/>
      <c r="H34" s="351"/>
      <c r="I34" s="350"/>
      <c r="J34" s="350"/>
      <c r="K34" s="350"/>
      <c r="L34" s="350"/>
    </row>
    <row r="35" spans="2:8" ht="3.75" customHeight="1">
      <c r="B35" s="330"/>
      <c r="C35" s="359"/>
      <c r="D35" s="330"/>
      <c r="E35" s="369"/>
      <c r="F35" s="354"/>
      <c r="G35" s="355"/>
      <c r="H35" s="451"/>
    </row>
    <row r="36" spans="1:13" s="348" customFormat="1" ht="39.75" customHeight="1">
      <c r="A36" s="347">
        <v>15</v>
      </c>
      <c r="B36" s="360"/>
      <c r="C36" s="357"/>
      <c r="D36" s="375"/>
      <c r="E36" s="374"/>
      <c r="F36" s="354"/>
      <c r="G36" s="355"/>
      <c r="H36" s="351"/>
      <c r="I36" s="350"/>
      <c r="J36" s="350"/>
      <c r="K36" s="350"/>
      <c r="L36" s="350"/>
      <c r="M36" s="350"/>
    </row>
    <row r="37" spans="2:8" ht="3.75" customHeight="1">
      <c r="B37" s="330"/>
      <c r="C37" s="359"/>
      <c r="D37" s="330"/>
      <c r="E37" s="369"/>
      <c r="F37" s="354"/>
      <c r="G37" s="355"/>
      <c r="H37" s="451"/>
    </row>
    <row r="38" spans="1:12" s="348" customFormat="1" ht="39.75" customHeight="1">
      <c r="A38" s="347">
        <v>16</v>
      </c>
      <c r="B38" s="360"/>
      <c r="C38" s="357"/>
      <c r="D38" s="375"/>
      <c r="E38" s="374"/>
      <c r="F38" s="354"/>
      <c r="G38" s="355"/>
      <c r="H38" s="351"/>
      <c r="I38" s="350"/>
      <c r="J38" s="350"/>
      <c r="K38" s="350"/>
      <c r="L38" s="350"/>
    </row>
    <row r="39" spans="2:8" ht="3.75" customHeight="1">
      <c r="B39" s="330"/>
      <c r="C39" s="359"/>
      <c r="D39" s="330"/>
      <c r="E39" s="369"/>
      <c r="F39" s="354"/>
      <c r="G39" s="355"/>
      <c r="H39" s="451"/>
    </row>
    <row r="40" spans="1:12" s="348" customFormat="1" ht="39.75" customHeight="1">
      <c r="A40" s="347">
        <v>17</v>
      </c>
      <c r="B40" s="360"/>
      <c r="C40" s="357"/>
      <c r="D40" s="375"/>
      <c r="E40" s="374"/>
      <c r="F40" s="354"/>
      <c r="G40" s="355"/>
      <c r="H40" s="351"/>
      <c r="I40" s="350"/>
      <c r="J40" s="350"/>
      <c r="K40" s="350"/>
      <c r="L40" s="350"/>
    </row>
    <row r="41" spans="2:8" ht="3.75" customHeight="1">
      <c r="B41" s="330"/>
      <c r="C41" s="359"/>
      <c r="D41" s="330"/>
      <c r="E41" s="369"/>
      <c r="F41" s="354"/>
      <c r="G41" s="355"/>
      <c r="H41" s="451"/>
    </row>
    <row r="42" spans="1:12" s="348" customFormat="1" ht="39.75" customHeight="1">
      <c r="A42" s="347">
        <v>18</v>
      </c>
      <c r="B42" s="360"/>
      <c r="C42" s="357"/>
      <c r="D42" s="375"/>
      <c r="E42" s="374"/>
      <c r="F42" s="354"/>
      <c r="G42" s="355"/>
      <c r="H42" s="351"/>
      <c r="I42" s="350"/>
      <c r="J42" s="350"/>
      <c r="K42" s="350"/>
      <c r="L42" s="350"/>
    </row>
    <row r="43" spans="2:8" ht="3.75" customHeight="1">
      <c r="B43" s="330"/>
      <c r="C43" s="359"/>
      <c r="D43" s="330"/>
      <c r="E43" s="369"/>
      <c r="F43" s="354"/>
      <c r="G43" s="355"/>
      <c r="H43" s="451"/>
    </row>
    <row r="44" spans="1:12" s="348" customFormat="1" ht="39.75" customHeight="1">
      <c r="A44" s="347">
        <v>19</v>
      </c>
      <c r="B44" s="360"/>
      <c r="C44" s="357"/>
      <c r="D44" s="375"/>
      <c r="E44" s="374"/>
      <c r="F44" s="354"/>
      <c r="G44" s="355"/>
      <c r="H44" s="351"/>
      <c r="I44" s="350"/>
      <c r="J44" s="350"/>
      <c r="K44" s="350"/>
      <c r="L44" s="350"/>
    </row>
    <row r="45" spans="2:8" ht="3.75" customHeight="1">
      <c r="B45" s="330"/>
      <c r="C45" s="359"/>
      <c r="D45" s="330"/>
      <c r="E45" s="369"/>
      <c r="F45" s="354"/>
      <c r="G45" s="355"/>
      <c r="H45" s="451"/>
    </row>
    <row r="46" spans="1:12" s="348" customFormat="1" ht="39.75" customHeight="1">
      <c r="A46" s="347">
        <v>20</v>
      </c>
      <c r="B46" s="360"/>
      <c r="C46" s="357"/>
      <c r="D46" s="375"/>
      <c r="E46" s="374"/>
      <c r="F46" s="354"/>
      <c r="G46" s="355"/>
      <c r="H46" s="351"/>
      <c r="I46" s="350"/>
      <c r="J46" s="350"/>
      <c r="K46" s="350"/>
      <c r="L46" s="350"/>
    </row>
    <row r="47" spans="2:8" ht="3.75" customHeight="1">
      <c r="B47" s="330"/>
      <c r="C47" s="359"/>
      <c r="D47" s="330"/>
      <c r="E47" s="369"/>
      <c r="F47" s="354"/>
      <c r="G47" s="355"/>
      <c r="H47" s="451"/>
    </row>
    <row r="48" spans="1:12" s="348" customFormat="1" ht="39.75" customHeight="1">
      <c r="A48" s="347">
        <v>21</v>
      </c>
      <c r="B48" s="360"/>
      <c r="C48" s="357"/>
      <c r="D48" s="375"/>
      <c r="E48" s="374"/>
      <c r="F48" s="354"/>
      <c r="G48" s="355"/>
      <c r="H48" s="351"/>
      <c r="I48" s="350"/>
      <c r="J48" s="350"/>
      <c r="K48" s="350"/>
      <c r="L48" s="350"/>
    </row>
    <row r="49" spans="2:8" ht="3.75" customHeight="1">
      <c r="B49" s="330"/>
      <c r="C49" s="359"/>
      <c r="D49" s="330"/>
      <c r="E49" s="369"/>
      <c r="F49" s="354"/>
      <c r="G49" s="355"/>
      <c r="H49" s="451"/>
    </row>
    <row r="50" spans="1:12" s="348" customFormat="1" ht="39.75" customHeight="1">
      <c r="A50" s="347">
        <v>22</v>
      </c>
      <c r="B50" s="360"/>
      <c r="C50" s="357"/>
      <c r="D50" s="375"/>
      <c r="E50" s="374"/>
      <c r="F50" s="354"/>
      <c r="G50" s="355"/>
      <c r="H50" s="351"/>
      <c r="I50" s="350"/>
      <c r="J50" s="350"/>
      <c r="K50" s="350"/>
      <c r="L50" s="350"/>
    </row>
    <row r="51" spans="2:8" ht="3.75" customHeight="1">
      <c r="B51" s="330"/>
      <c r="C51" s="359"/>
      <c r="D51" s="330"/>
      <c r="E51" s="369"/>
      <c r="F51" s="354"/>
      <c r="G51" s="355"/>
      <c r="H51" s="451"/>
    </row>
    <row r="52" spans="1:12" s="348" customFormat="1" ht="39.75" customHeight="1">
      <c r="A52" s="347">
        <v>23</v>
      </c>
      <c r="B52" s="360"/>
      <c r="C52" s="357"/>
      <c r="D52" s="375"/>
      <c r="E52" s="374"/>
      <c r="F52" s="354"/>
      <c r="G52" s="355"/>
      <c r="H52" s="351"/>
      <c r="I52" s="350"/>
      <c r="J52" s="350"/>
      <c r="K52" s="350"/>
      <c r="L52" s="350"/>
    </row>
    <row r="53" spans="2:8" ht="3.75" customHeight="1">
      <c r="B53" s="330"/>
      <c r="C53" s="359"/>
      <c r="D53" s="330"/>
      <c r="E53" s="369"/>
      <c r="F53" s="354"/>
      <c r="G53" s="355"/>
      <c r="H53" s="451"/>
    </row>
    <row r="54" spans="1:12" s="348" customFormat="1" ht="39.75" customHeight="1">
      <c r="A54" s="347">
        <v>24</v>
      </c>
      <c r="B54" s="360"/>
      <c r="C54" s="357"/>
      <c r="D54" s="375"/>
      <c r="E54" s="374"/>
      <c r="F54" s="354"/>
      <c r="G54" s="355"/>
      <c r="H54" s="351"/>
      <c r="I54" s="350"/>
      <c r="J54" s="350"/>
      <c r="K54" s="350"/>
      <c r="L54" s="350"/>
    </row>
    <row r="55" spans="2:8" ht="3.75" customHeight="1">
      <c r="B55" s="330"/>
      <c r="C55" s="359"/>
      <c r="D55" s="330"/>
      <c r="E55" s="369"/>
      <c r="F55" s="354"/>
      <c r="G55" s="355"/>
      <c r="H55" s="451"/>
    </row>
    <row r="56" spans="1:12" s="348" customFormat="1" ht="39.75" customHeight="1">
      <c r="A56" s="347">
        <v>25</v>
      </c>
      <c r="B56" s="360"/>
      <c r="C56" s="357"/>
      <c r="D56" s="375"/>
      <c r="E56" s="374"/>
      <c r="F56" s="354"/>
      <c r="G56" s="355"/>
      <c r="H56" s="351"/>
      <c r="I56" s="350"/>
      <c r="J56" s="350"/>
      <c r="K56" s="350"/>
      <c r="L56" s="350"/>
    </row>
    <row r="57" spans="2:8" ht="3.75" customHeight="1">
      <c r="B57" s="330"/>
      <c r="C57" s="359"/>
      <c r="D57" s="330"/>
      <c r="E57" s="369"/>
      <c r="F57" s="354"/>
      <c r="G57" s="355"/>
      <c r="H57" s="451"/>
    </row>
    <row r="58" spans="1:12" s="348" customFormat="1" ht="39.75" customHeight="1">
      <c r="A58" s="347">
        <v>26</v>
      </c>
      <c r="B58" s="360"/>
      <c r="C58" s="357"/>
      <c r="D58" s="375"/>
      <c r="E58" s="374"/>
      <c r="F58" s="354"/>
      <c r="G58" s="355"/>
      <c r="H58" s="351"/>
      <c r="I58" s="350"/>
      <c r="J58" s="350"/>
      <c r="K58" s="350"/>
      <c r="L58" s="350"/>
    </row>
    <row r="59" spans="2:8" ht="3.75" customHeight="1">
      <c r="B59" s="330"/>
      <c r="C59" s="359"/>
      <c r="D59" s="330"/>
      <c r="E59" s="369"/>
      <c r="F59" s="354"/>
      <c r="G59" s="355"/>
      <c r="H59" s="451"/>
    </row>
    <row r="60" spans="1:12" s="348" customFormat="1" ht="39.75" customHeight="1">
      <c r="A60" s="347">
        <v>27</v>
      </c>
      <c r="B60" s="360"/>
      <c r="C60" s="357"/>
      <c r="D60" s="375"/>
      <c r="E60" s="374"/>
      <c r="F60" s="354"/>
      <c r="G60" s="355"/>
      <c r="H60" s="351"/>
      <c r="I60" s="350"/>
      <c r="J60" s="350"/>
      <c r="K60" s="350"/>
      <c r="L60" s="350"/>
    </row>
    <row r="61" spans="2:8" ht="3.75" customHeight="1">
      <c r="B61" s="330"/>
      <c r="C61" s="359"/>
      <c r="D61" s="330"/>
      <c r="E61" s="369"/>
      <c r="F61" s="354"/>
      <c r="G61" s="355"/>
      <c r="H61" s="451"/>
    </row>
    <row r="62" spans="1:12" s="348" customFormat="1" ht="39.75" customHeight="1">
      <c r="A62" s="347">
        <v>28</v>
      </c>
      <c r="B62" s="360"/>
      <c r="C62" s="357"/>
      <c r="D62" s="375"/>
      <c r="E62" s="374"/>
      <c r="F62" s="354"/>
      <c r="G62" s="355"/>
      <c r="H62" s="351"/>
      <c r="I62" s="350"/>
      <c r="J62" s="350"/>
      <c r="K62" s="350"/>
      <c r="L62" s="350"/>
    </row>
    <row r="63" spans="2:8" ht="3.75" customHeight="1">
      <c r="B63" s="330"/>
      <c r="C63" s="359"/>
      <c r="D63" s="330"/>
      <c r="E63" s="369"/>
      <c r="F63" s="354"/>
      <c r="G63" s="355"/>
      <c r="H63" s="451"/>
    </row>
    <row r="64" spans="1:12" s="348" customFormat="1" ht="39.75" customHeight="1">
      <c r="A64" s="347">
        <v>29</v>
      </c>
      <c r="B64" s="360"/>
      <c r="C64" s="357"/>
      <c r="D64" s="375"/>
      <c r="E64" s="374"/>
      <c r="F64" s="354"/>
      <c r="G64" s="355"/>
      <c r="H64" s="351"/>
      <c r="I64" s="350"/>
      <c r="J64" s="350"/>
      <c r="K64" s="350"/>
      <c r="L64" s="350"/>
    </row>
    <row r="65" spans="2:8" ht="3.75" customHeight="1">
      <c r="B65" s="330"/>
      <c r="C65" s="359"/>
      <c r="D65" s="330"/>
      <c r="E65" s="369"/>
      <c r="F65" s="354"/>
      <c r="G65" s="355"/>
      <c r="H65" s="451"/>
    </row>
    <row r="66" spans="1:12" s="348" customFormat="1" ht="39.75" customHeight="1">
      <c r="A66" s="347">
        <v>30</v>
      </c>
      <c r="B66" s="360"/>
      <c r="C66" s="357"/>
      <c r="D66" s="375"/>
      <c r="E66" s="374"/>
      <c r="F66" s="354"/>
      <c r="G66" s="355"/>
      <c r="H66" s="351"/>
      <c r="I66" s="350"/>
      <c r="J66" s="350"/>
      <c r="K66" s="350"/>
      <c r="L66" s="350"/>
    </row>
    <row r="67" spans="2:8" ht="3.75" customHeight="1">
      <c r="B67" s="330"/>
      <c r="C67" s="359"/>
      <c r="D67" s="330"/>
      <c r="E67" s="369"/>
      <c r="F67" s="354"/>
      <c r="G67" s="355"/>
      <c r="H67" s="451"/>
    </row>
    <row r="68" spans="1:12" s="348" customFormat="1" ht="39.75" customHeight="1">
      <c r="A68" s="347">
        <v>31</v>
      </c>
      <c r="B68" s="360"/>
      <c r="C68" s="357"/>
      <c r="D68" s="375"/>
      <c r="E68" s="374"/>
      <c r="F68" s="354"/>
      <c r="G68" s="355"/>
      <c r="H68" s="351"/>
      <c r="I68" s="350"/>
      <c r="J68" s="350"/>
      <c r="K68" s="350"/>
      <c r="L68" s="350"/>
    </row>
    <row r="69" spans="2:8" ht="3.75" customHeight="1">
      <c r="B69" s="330"/>
      <c r="C69" s="359"/>
      <c r="D69" s="330"/>
      <c r="E69" s="369"/>
      <c r="F69" s="354"/>
      <c r="G69" s="355"/>
      <c r="H69" s="451"/>
    </row>
    <row r="70" spans="1:12" s="348" customFormat="1" ht="39.75" customHeight="1">
      <c r="A70" s="347">
        <v>32</v>
      </c>
      <c r="B70" s="360"/>
      <c r="C70" s="357"/>
      <c r="D70" s="375"/>
      <c r="E70" s="374"/>
      <c r="F70" s="354"/>
      <c r="G70" s="355"/>
      <c r="H70" s="351"/>
      <c r="I70" s="350"/>
      <c r="J70" s="350"/>
      <c r="K70" s="350"/>
      <c r="L70" s="350"/>
    </row>
    <row r="71" spans="2:8" ht="3.75" customHeight="1">
      <c r="B71" s="330"/>
      <c r="C71" s="359"/>
      <c r="D71" s="330"/>
      <c r="E71" s="369"/>
      <c r="F71" s="354"/>
      <c r="G71" s="355"/>
      <c r="H71" s="451"/>
    </row>
    <row r="72" spans="1:12" s="348" customFormat="1" ht="39.75" customHeight="1">
      <c r="A72" s="347">
        <v>33</v>
      </c>
      <c r="B72" s="360"/>
      <c r="C72" s="357"/>
      <c r="D72" s="375"/>
      <c r="E72" s="374"/>
      <c r="F72" s="354"/>
      <c r="G72" s="355"/>
      <c r="H72" s="351"/>
      <c r="I72" s="350"/>
      <c r="J72" s="350"/>
      <c r="K72" s="350"/>
      <c r="L72" s="350"/>
    </row>
    <row r="73" spans="2:8" ht="3.75" customHeight="1">
      <c r="B73" s="330"/>
      <c r="C73" s="359"/>
      <c r="D73" s="330"/>
      <c r="E73" s="369"/>
      <c r="F73" s="354"/>
      <c r="G73" s="355"/>
      <c r="H73" s="451"/>
    </row>
    <row r="74" spans="1:12" s="348" customFormat="1" ht="39.75" customHeight="1">
      <c r="A74" s="347">
        <v>34</v>
      </c>
      <c r="B74" s="360"/>
      <c r="C74" s="357"/>
      <c r="D74" s="375"/>
      <c r="E74" s="374"/>
      <c r="F74" s="354"/>
      <c r="G74" s="355"/>
      <c r="H74" s="351"/>
      <c r="I74" s="350"/>
      <c r="J74" s="350"/>
      <c r="K74" s="350"/>
      <c r="L74" s="350"/>
    </row>
    <row r="75" spans="2:8" ht="3.75" customHeight="1">
      <c r="B75" s="330"/>
      <c r="C75" s="359"/>
      <c r="D75" s="330"/>
      <c r="E75" s="369"/>
      <c r="F75" s="354"/>
      <c r="G75" s="355"/>
      <c r="H75" s="451"/>
    </row>
    <row r="76" spans="1:12" s="348" customFormat="1" ht="39.75" customHeight="1">
      <c r="A76" s="347">
        <v>35</v>
      </c>
      <c r="B76" s="360"/>
      <c r="C76" s="357"/>
      <c r="D76" s="375"/>
      <c r="E76" s="374"/>
      <c r="F76" s="354"/>
      <c r="G76" s="355"/>
      <c r="H76" s="351"/>
      <c r="I76" s="350"/>
      <c r="J76" s="350"/>
      <c r="K76" s="350"/>
      <c r="L76" s="350"/>
    </row>
    <row r="77" spans="2:8" ht="3.75" customHeight="1">
      <c r="B77" s="330"/>
      <c r="C77" s="359"/>
      <c r="D77" s="330"/>
      <c r="E77" s="369"/>
      <c r="F77" s="354"/>
      <c r="G77" s="355"/>
      <c r="H77" s="451"/>
    </row>
    <row r="78" spans="1:12" s="348" customFormat="1" ht="39.75" customHeight="1">
      <c r="A78" s="347">
        <v>36</v>
      </c>
      <c r="B78" s="360"/>
      <c r="C78" s="357"/>
      <c r="D78" s="375"/>
      <c r="E78" s="374"/>
      <c r="F78" s="354"/>
      <c r="G78" s="355"/>
      <c r="H78" s="351"/>
      <c r="I78" s="350"/>
      <c r="J78" s="350"/>
      <c r="K78" s="350"/>
      <c r="L78" s="350"/>
    </row>
    <row r="79" spans="2:8" ht="3.75" customHeight="1">
      <c r="B79" s="330"/>
      <c r="C79" s="359"/>
      <c r="D79" s="330"/>
      <c r="E79" s="369"/>
      <c r="F79" s="354"/>
      <c r="G79" s="355"/>
      <c r="H79" s="451"/>
    </row>
    <row r="80" spans="1:12" s="348" customFormat="1" ht="39.75" customHeight="1">
      <c r="A80" s="347">
        <v>37</v>
      </c>
      <c r="B80" s="360"/>
      <c r="C80" s="357"/>
      <c r="D80" s="375"/>
      <c r="E80" s="374"/>
      <c r="F80" s="354"/>
      <c r="G80" s="355"/>
      <c r="H80" s="351"/>
      <c r="I80" s="350"/>
      <c r="J80" s="350"/>
      <c r="K80" s="350"/>
      <c r="L80" s="350"/>
    </row>
    <row r="81" spans="2:8" ht="3.75" customHeight="1">
      <c r="B81" s="330"/>
      <c r="C81" s="359"/>
      <c r="D81" s="330"/>
      <c r="E81" s="369"/>
      <c r="F81" s="354"/>
      <c r="G81" s="355"/>
      <c r="H81" s="451"/>
    </row>
    <row r="82" spans="1:12" s="348" customFormat="1" ht="39.75" customHeight="1">
      <c r="A82" s="347">
        <v>38</v>
      </c>
      <c r="B82" s="360"/>
      <c r="C82" s="357"/>
      <c r="D82" s="375"/>
      <c r="E82" s="374"/>
      <c r="F82" s="354"/>
      <c r="G82" s="355"/>
      <c r="H82" s="351"/>
      <c r="I82" s="350"/>
      <c r="J82" s="350"/>
      <c r="K82" s="350"/>
      <c r="L82" s="350"/>
    </row>
    <row r="83" spans="2:8" ht="3.75" customHeight="1">
      <c r="B83" s="330"/>
      <c r="C83" s="359"/>
      <c r="D83" s="330"/>
      <c r="E83" s="369"/>
      <c r="F83" s="354"/>
      <c r="G83" s="355"/>
      <c r="H83" s="451"/>
    </row>
    <row r="84" spans="1:12" s="348" customFormat="1" ht="39.75" customHeight="1">
      <c r="A84" s="347">
        <v>39</v>
      </c>
      <c r="B84" s="360"/>
      <c r="C84" s="357"/>
      <c r="D84" s="375"/>
      <c r="E84" s="374"/>
      <c r="F84" s="354"/>
      <c r="G84" s="355"/>
      <c r="H84" s="351"/>
      <c r="I84" s="350"/>
      <c r="J84" s="350"/>
      <c r="K84" s="350"/>
      <c r="L84" s="350"/>
    </row>
    <row r="85" spans="2:8" ht="3.75" customHeight="1">
      <c r="B85" s="330"/>
      <c r="C85" s="359"/>
      <c r="D85" s="330"/>
      <c r="E85" s="369"/>
      <c r="F85" s="354"/>
      <c r="G85" s="355"/>
      <c r="H85" s="451"/>
    </row>
    <row r="86" spans="1:12" s="348" customFormat="1" ht="39.75" customHeight="1">
      <c r="A86" s="347">
        <v>40</v>
      </c>
      <c r="B86" s="360"/>
      <c r="C86" s="357"/>
      <c r="D86" s="375"/>
      <c r="E86" s="374"/>
      <c r="F86" s="354"/>
      <c r="G86" s="355"/>
      <c r="H86" s="351"/>
      <c r="I86" s="350"/>
      <c r="J86" s="350"/>
      <c r="K86" s="350"/>
      <c r="L86" s="350"/>
    </row>
  </sheetData>
  <sheetProtection password="CD4C" sheet="1" objects="1" scenarios="1" formatRows="0"/>
  <mergeCells count="3">
    <mergeCell ref="A6:B6"/>
    <mergeCell ref="E1:H1"/>
    <mergeCell ref="E3:H4"/>
  </mergeCells>
  <conditionalFormatting sqref="E30">
    <cfRule type="cellIs" priority="134" dxfId="2" operator="equal">
      <formula>"No"</formula>
    </cfRule>
    <cfRule type="cellIs" priority="135" dxfId="2" operator="equal">
      <formula>"N"</formula>
    </cfRule>
    <cfRule type="cellIs" priority="136" dxfId="133" operator="equal">
      <formula>"Yes"</formula>
    </cfRule>
    <cfRule type="cellIs" priority="137" dxfId="133" operator="equal">
      <formula>"Y"</formula>
    </cfRule>
  </conditionalFormatting>
  <conditionalFormatting sqref="E8">
    <cfRule type="cellIs" priority="128" dxfId="6" operator="equal">
      <formula>$L$9</formula>
    </cfRule>
    <cfRule type="cellIs" priority="130" dxfId="5" operator="equal">
      <formula>$M$8</formula>
    </cfRule>
    <cfRule type="cellIs" priority="133" dxfId="2" operator="equal">
      <formula>$M$11</formula>
    </cfRule>
  </conditionalFormatting>
  <conditionalFormatting sqref="E8">
    <cfRule type="cellIs" priority="127" dxfId="3" operator="equal">
      <formula>$L$8</formula>
    </cfRule>
    <cfRule type="cellIs" priority="129" dxfId="2" operator="equal">
      <formula>$L$10</formula>
    </cfRule>
    <cfRule type="cellIs" priority="131" dxfId="1" operator="equal">
      <formula>$M$9</formula>
    </cfRule>
    <cfRule type="cellIs" priority="132" dxfId="0" operator="equal">
      <formula>$M$10</formula>
    </cfRule>
  </conditionalFormatting>
  <conditionalFormatting sqref="E10 E12 E14 E16 E18 E20 E22 E24 E26 E28 E30 E32 E34 E36 E38">
    <cfRule type="cellIs" priority="124" dxfId="6" operator="equal">
      <formula>$L$9</formula>
    </cfRule>
    <cfRule type="cellIs" priority="125" dxfId="5" operator="equal">
      <formula>$M$8</formula>
    </cfRule>
    <cfRule type="cellIs" priority="126" dxfId="2" operator="equal">
      <formula>$M$11</formula>
    </cfRule>
  </conditionalFormatting>
  <conditionalFormatting sqref="E10 E12 E14 E16 E18 E20 E22 E24 E26 E28 E30 E32 E34 E36 E38">
    <cfRule type="cellIs" priority="120" dxfId="3" operator="equal">
      <formula>$L$8</formula>
    </cfRule>
    <cfRule type="cellIs" priority="121" dxfId="2" operator="equal">
      <formula>$L$10</formula>
    </cfRule>
    <cfRule type="cellIs" priority="122" dxfId="1" operator="equal">
      <formula>$M$9</formula>
    </cfRule>
    <cfRule type="cellIs" priority="123" dxfId="0" operator="equal">
      <formula>$M$10</formula>
    </cfRule>
  </conditionalFormatting>
  <conditionalFormatting sqref="E40">
    <cfRule type="cellIs" priority="117" dxfId="6" operator="equal">
      <formula>$L$9</formula>
    </cfRule>
    <cfRule type="cellIs" priority="118" dxfId="5" operator="equal">
      <formula>$M$8</formula>
    </cfRule>
    <cfRule type="cellIs" priority="119" dxfId="2" operator="equal">
      <formula>$M$11</formula>
    </cfRule>
  </conditionalFormatting>
  <conditionalFormatting sqref="E40">
    <cfRule type="cellIs" priority="113" dxfId="3" operator="equal">
      <formula>$L$8</formula>
    </cfRule>
    <cfRule type="cellIs" priority="114" dxfId="2" operator="equal">
      <formula>$L$10</formula>
    </cfRule>
    <cfRule type="cellIs" priority="115" dxfId="1" operator="equal">
      <formula>$M$9</formula>
    </cfRule>
    <cfRule type="cellIs" priority="116" dxfId="0" operator="equal">
      <formula>$M$10</formula>
    </cfRule>
  </conditionalFormatting>
  <conditionalFormatting sqref="E42">
    <cfRule type="cellIs" priority="110" dxfId="6" operator="equal">
      <formula>$L$9</formula>
    </cfRule>
    <cfRule type="cellIs" priority="111" dxfId="5" operator="equal">
      <formula>$M$8</formula>
    </cfRule>
    <cfRule type="cellIs" priority="112" dxfId="2" operator="equal">
      <formula>$M$11</formula>
    </cfRule>
  </conditionalFormatting>
  <conditionalFormatting sqref="E42">
    <cfRule type="cellIs" priority="106" dxfId="3" operator="equal">
      <formula>$L$8</formula>
    </cfRule>
    <cfRule type="cellIs" priority="107" dxfId="2" operator="equal">
      <formula>$L$10</formula>
    </cfRule>
    <cfRule type="cellIs" priority="108" dxfId="1" operator="equal">
      <formula>$M$9</formula>
    </cfRule>
    <cfRule type="cellIs" priority="109" dxfId="0" operator="equal">
      <formula>$M$10</formula>
    </cfRule>
  </conditionalFormatting>
  <conditionalFormatting sqref="E44">
    <cfRule type="cellIs" priority="103" dxfId="6" operator="equal">
      <formula>$L$9</formula>
    </cfRule>
    <cfRule type="cellIs" priority="104" dxfId="5" operator="equal">
      <formula>$M$8</formula>
    </cfRule>
    <cfRule type="cellIs" priority="105" dxfId="2" operator="equal">
      <formula>$M$11</formula>
    </cfRule>
  </conditionalFormatting>
  <conditionalFormatting sqref="E44">
    <cfRule type="cellIs" priority="99" dxfId="3" operator="equal">
      <formula>$L$8</formula>
    </cfRule>
    <cfRule type="cellIs" priority="100" dxfId="2" operator="equal">
      <formula>$L$10</formula>
    </cfRule>
    <cfRule type="cellIs" priority="101" dxfId="1" operator="equal">
      <formula>$M$9</formula>
    </cfRule>
    <cfRule type="cellIs" priority="102" dxfId="0" operator="equal">
      <formula>$M$10</formula>
    </cfRule>
  </conditionalFormatting>
  <conditionalFormatting sqref="E46">
    <cfRule type="cellIs" priority="96" dxfId="6" operator="equal">
      <formula>$L$9</formula>
    </cfRule>
    <cfRule type="cellIs" priority="97" dxfId="5" operator="equal">
      <formula>$M$8</formula>
    </cfRule>
    <cfRule type="cellIs" priority="98" dxfId="2" operator="equal">
      <formula>$M$11</formula>
    </cfRule>
  </conditionalFormatting>
  <conditionalFormatting sqref="E46">
    <cfRule type="cellIs" priority="92" dxfId="3" operator="equal">
      <formula>$L$8</formula>
    </cfRule>
    <cfRule type="cellIs" priority="93" dxfId="2" operator="equal">
      <formula>$L$10</formula>
    </cfRule>
    <cfRule type="cellIs" priority="94" dxfId="1" operator="equal">
      <formula>$M$9</formula>
    </cfRule>
    <cfRule type="cellIs" priority="95" dxfId="0" operator="equal">
      <formula>$M$10</formula>
    </cfRule>
  </conditionalFormatting>
  <conditionalFormatting sqref="E48">
    <cfRule type="cellIs" priority="89" dxfId="6" operator="equal">
      <formula>$L$9</formula>
    </cfRule>
    <cfRule type="cellIs" priority="90" dxfId="5" operator="equal">
      <formula>$M$8</formula>
    </cfRule>
    <cfRule type="cellIs" priority="91" dxfId="2" operator="equal">
      <formula>$M$11</formula>
    </cfRule>
  </conditionalFormatting>
  <conditionalFormatting sqref="E48">
    <cfRule type="cellIs" priority="85" dxfId="3" operator="equal">
      <formula>$L$8</formula>
    </cfRule>
    <cfRule type="cellIs" priority="86" dxfId="2" operator="equal">
      <formula>$L$10</formula>
    </cfRule>
    <cfRule type="cellIs" priority="87" dxfId="1" operator="equal">
      <formula>$M$9</formula>
    </cfRule>
    <cfRule type="cellIs" priority="88" dxfId="0" operator="equal">
      <formula>$M$10</formula>
    </cfRule>
  </conditionalFormatting>
  <conditionalFormatting sqref="E50">
    <cfRule type="cellIs" priority="82" dxfId="6" operator="equal">
      <formula>$L$9</formula>
    </cfRule>
    <cfRule type="cellIs" priority="83" dxfId="5" operator="equal">
      <formula>$M$8</formula>
    </cfRule>
    <cfRule type="cellIs" priority="84" dxfId="2" operator="equal">
      <formula>$M$11</formula>
    </cfRule>
  </conditionalFormatting>
  <conditionalFormatting sqref="E50">
    <cfRule type="cellIs" priority="78" dxfId="3" operator="equal">
      <formula>$L$8</formula>
    </cfRule>
    <cfRule type="cellIs" priority="79" dxfId="2" operator="equal">
      <formula>$L$10</formula>
    </cfRule>
    <cfRule type="cellIs" priority="80" dxfId="1" operator="equal">
      <formula>$M$9</formula>
    </cfRule>
    <cfRule type="cellIs" priority="81" dxfId="0" operator="equal">
      <formula>$M$10</formula>
    </cfRule>
  </conditionalFormatting>
  <conditionalFormatting sqref="E52">
    <cfRule type="cellIs" priority="75" dxfId="6" operator="equal">
      <formula>$L$9</formula>
    </cfRule>
    <cfRule type="cellIs" priority="76" dxfId="5" operator="equal">
      <formula>$M$8</formula>
    </cfRule>
    <cfRule type="cellIs" priority="77" dxfId="2" operator="equal">
      <formula>$M$11</formula>
    </cfRule>
  </conditionalFormatting>
  <conditionalFormatting sqref="E52">
    <cfRule type="cellIs" priority="71" dxfId="3" operator="equal">
      <formula>$L$8</formula>
    </cfRule>
    <cfRule type="cellIs" priority="72" dxfId="2" operator="equal">
      <formula>$L$10</formula>
    </cfRule>
    <cfRule type="cellIs" priority="73" dxfId="1" operator="equal">
      <formula>$M$9</formula>
    </cfRule>
    <cfRule type="cellIs" priority="74" dxfId="0" operator="equal">
      <formula>$M$10</formula>
    </cfRule>
  </conditionalFormatting>
  <conditionalFormatting sqref="E54">
    <cfRule type="cellIs" priority="68" dxfId="6" operator="equal">
      <formula>$L$9</formula>
    </cfRule>
    <cfRule type="cellIs" priority="69" dxfId="5" operator="equal">
      <formula>$M$8</formula>
    </cfRule>
    <cfRule type="cellIs" priority="70" dxfId="2" operator="equal">
      <formula>$M$11</formula>
    </cfRule>
  </conditionalFormatting>
  <conditionalFormatting sqref="E54">
    <cfRule type="cellIs" priority="64" dxfId="3" operator="equal">
      <formula>$L$8</formula>
    </cfRule>
    <cfRule type="cellIs" priority="65" dxfId="2" operator="equal">
      <formula>$L$10</formula>
    </cfRule>
    <cfRule type="cellIs" priority="66" dxfId="1" operator="equal">
      <formula>$M$9</formula>
    </cfRule>
    <cfRule type="cellIs" priority="67" dxfId="0" operator="equal">
      <formula>$M$10</formula>
    </cfRule>
  </conditionalFormatting>
  <conditionalFormatting sqref="E56">
    <cfRule type="cellIs" priority="61" dxfId="6" operator="equal">
      <formula>$L$9</formula>
    </cfRule>
    <cfRule type="cellIs" priority="62" dxfId="5" operator="equal">
      <formula>$M$8</formula>
    </cfRule>
    <cfRule type="cellIs" priority="63" dxfId="2" operator="equal">
      <formula>$M$11</formula>
    </cfRule>
  </conditionalFormatting>
  <conditionalFormatting sqref="E56">
    <cfRule type="cellIs" priority="57" dxfId="3" operator="equal">
      <formula>$L$8</formula>
    </cfRule>
    <cfRule type="cellIs" priority="58" dxfId="2" operator="equal">
      <formula>$L$10</formula>
    </cfRule>
    <cfRule type="cellIs" priority="59" dxfId="1" operator="equal">
      <formula>$M$9</formula>
    </cfRule>
    <cfRule type="cellIs" priority="60" dxfId="0" operator="equal">
      <formula>$M$10</formula>
    </cfRule>
  </conditionalFormatting>
  <conditionalFormatting sqref="E58">
    <cfRule type="cellIs" priority="54" dxfId="6" operator="equal">
      <formula>$L$9</formula>
    </cfRule>
    <cfRule type="cellIs" priority="55" dxfId="5" operator="equal">
      <formula>$M$8</formula>
    </cfRule>
    <cfRule type="cellIs" priority="56" dxfId="2" operator="equal">
      <formula>$M$11</formula>
    </cfRule>
  </conditionalFormatting>
  <conditionalFormatting sqref="E58">
    <cfRule type="cellIs" priority="50" dxfId="3" operator="equal">
      <formula>$L$8</formula>
    </cfRule>
    <cfRule type="cellIs" priority="51" dxfId="2" operator="equal">
      <formula>$L$10</formula>
    </cfRule>
    <cfRule type="cellIs" priority="52" dxfId="1" operator="equal">
      <formula>$M$9</formula>
    </cfRule>
    <cfRule type="cellIs" priority="53" dxfId="0" operator="equal">
      <formula>$M$10</formula>
    </cfRule>
  </conditionalFormatting>
  <conditionalFormatting sqref="E60">
    <cfRule type="cellIs" priority="47" dxfId="6" operator="equal">
      <formula>$L$9</formula>
    </cfRule>
    <cfRule type="cellIs" priority="48" dxfId="5" operator="equal">
      <formula>$M$8</formula>
    </cfRule>
    <cfRule type="cellIs" priority="49" dxfId="2" operator="equal">
      <formula>$M$11</formula>
    </cfRule>
  </conditionalFormatting>
  <conditionalFormatting sqref="E60">
    <cfRule type="cellIs" priority="43" dxfId="3" operator="equal">
      <formula>$L$8</formula>
    </cfRule>
    <cfRule type="cellIs" priority="44" dxfId="2" operator="equal">
      <formula>$L$10</formula>
    </cfRule>
    <cfRule type="cellIs" priority="45" dxfId="1" operator="equal">
      <formula>$M$9</formula>
    </cfRule>
    <cfRule type="cellIs" priority="46" dxfId="0" operator="equal">
      <formula>$M$10</formula>
    </cfRule>
  </conditionalFormatting>
  <conditionalFormatting sqref="E62">
    <cfRule type="cellIs" priority="40" dxfId="6" operator="equal">
      <formula>$L$9</formula>
    </cfRule>
    <cfRule type="cellIs" priority="41" dxfId="5" operator="equal">
      <formula>$M$8</formula>
    </cfRule>
    <cfRule type="cellIs" priority="42" dxfId="2" operator="equal">
      <formula>$M$11</formula>
    </cfRule>
  </conditionalFormatting>
  <conditionalFormatting sqref="E62">
    <cfRule type="cellIs" priority="36" dxfId="3" operator="equal">
      <formula>$L$8</formula>
    </cfRule>
    <cfRule type="cellIs" priority="37" dxfId="2" operator="equal">
      <formula>$L$10</formula>
    </cfRule>
    <cfRule type="cellIs" priority="38" dxfId="1" operator="equal">
      <formula>$M$9</formula>
    </cfRule>
    <cfRule type="cellIs" priority="39" dxfId="0" operator="equal">
      <formula>$M$10</formula>
    </cfRule>
  </conditionalFormatting>
  <conditionalFormatting sqref="E64">
    <cfRule type="cellIs" priority="33" dxfId="6" operator="equal">
      <formula>$L$9</formula>
    </cfRule>
    <cfRule type="cellIs" priority="34" dxfId="5" operator="equal">
      <formula>$M$8</formula>
    </cfRule>
    <cfRule type="cellIs" priority="35" dxfId="2" operator="equal">
      <formula>$M$11</formula>
    </cfRule>
  </conditionalFormatting>
  <conditionalFormatting sqref="E64">
    <cfRule type="cellIs" priority="29" dxfId="3" operator="equal">
      <formula>$L$8</formula>
    </cfRule>
    <cfRule type="cellIs" priority="30" dxfId="2" operator="equal">
      <formula>$L$10</formula>
    </cfRule>
    <cfRule type="cellIs" priority="31" dxfId="1" operator="equal">
      <formula>$M$9</formula>
    </cfRule>
    <cfRule type="cellIs" priority="32" dxfId="0" operator="equal">
      <formula>$M$10</formula>
    </cfRule>
  </conditionalFormatting>
  <conditionalFormatting sqref="E66">
    <cfRule type="cellIs" priority="26" dxfId="6" operator="equal">
      <formula>$L$9</formula>
    </cfRule>
    <cfRule type="cellIs" priority="27" dxfId="5" operator="equal">
      <formula>$M$8</formula>
    </cfRule>
    <cfRule type="cellIs" priority="28" dxfId="2" operator="equal">
      <formula>$M$11</formula>
    </cfRule>
  </conditionalFormatting>
  <conditionalFormatting sqref="E66">
    <cfRule type="cellIs" priority="22" dxfId="3" operator="equal">
      <formula>$L$8</formula>
    </cfRule>
    <cfRule type="cellIs" priority="23" dxfId="2" operator="equal">
      <formula>$L$10</formula>
    </cfRule>
    <cfRule type="cellIs" priority="24" dxfId="1" operator="equal">
      <formula>$M$9</formula>
    </cfRule>
    <cfRule type="cellIs" priority="25" dxfId="0" operator="equal">
      <formula>$M$10</formula>
    </cfRule>
  </conditionalFormatting>
  <conditionalFormatting sqref="E68">
    <cfRule type="cellIs" priority="19" dxfId="6" operator="equal">
      <formula>$L$9</formula>
    </cfRule>
    <cfRule type="cellIs" priority="20" dxfId="5" operator="equal">
      <formula>$M$8</formula>
    </cfRule>
    <cfRule type="cellIs" priority="21" dxfId="2" operator="equal">
      <formula>$M$11</formula>
    </cfRule>
  </conditionalFormatting>
  <conditionalFormatting sqref="E68">
    <cfRule type="cellIs" priority="15" dxfId="3" operator="equal">
      <formula>$L$8</formula>
    </cfRule>
    <cfRule type="cellIs" priority="16" dxfId="2" operator="equal">
      <formula>$L$10</formula>
    </cfRule>
    <cfRule type="cellIs" priority="17" dxfId="1" operator="equal">
      <formula>$M$9</formula>
    </cfRule>
    <cfRule type="cellIs" priority="18" dxfId="0" operator="equal">
      <formula>$M$10</formula>
    </cfRule>
  </conditionalFormatting>
  <conditionalFormatting sqref="E70">
    <cfRule type="cellIs" priority="12" dxfId="6" operator="equal">
      <formula>$L$9</formula>
    </cfRule>
    <cfRule type="cellIs" priority="13" dxfId="5" operator="equal">
      <formula>$M$8</formula>
    </cfRule>
    <cfRule type="cellIs" priority="14" dxfId="2" operator="equal">
      <formula>$M$11</formula>
    </cfRule>
  </conditionalFormatting>
  <conditionalFormatting sqref="E70">
    <cfRule type="cellIs" priority="8" dxfId="3" operator="equal">
      <formula>$L$8</formula>
    </cfRule>
    <cfRule type="cellIs" priority="9" dxfId="2" operator="equal">
      <formula>$L$10</formula>
    </cfRule>
    <cfRule type="cellIs" priority="10" dxfId="1" operator="equal">
      <formula>$M$9</formula>
    </cfRule>
    <cfRule type="cellIs" priority="11" dxfId="0" operator="equal">
      <formula>$M$10</formula>
    </cfRule>
  </conditionalFormatting>
  <conditionalFormatting sqref="E72 E74 E76 E78 E80 E82 E84 E86">
    <cfRule type="cellIs" priority="5" dxfId="6" operator="equal">
      <formula>$L$9</formula>
    </cfRule>
    <cfRule type="cellIs" priority="6" dxfId="5" operator="equal">
      <formula>$M$8</formula>
    </cfRule>
    <cfRule type="cellIs" priority="7" dxfId="2" operator="equal">
      <formula>$M$11</formula>
    </cfRule>
  </conditionalFormatting>
  <conditionalFormatting sqref="E72 E74 E76 E78 E80 E82 E84 E86">
    <cfRule type="cellIs" priority="1" dxfId="3" operator="equal">
      <formula>$L$8</formula>
    </cfRule>
    <cfRule type="cellIs" priority="2" dxfId="2" operator="equal">
      <formula>$L$10</formula>
    </cfRule>
    <cfRule type="cellIs" priority="3" dxfId="1" operator="equal">
      <formula>$M$9</formula>
    </cfRule>
    <cfRule type="cellIs" priority="4" dxfId="0" operator="equal">
      <formula>$M$10</formula>
    </cfRule>
  </conditionalFormatting>
  <dataValidations count="3">
    <dataValidation type="date" operator="greaterThan" allowBlank="1" showInputMessage="1" showErrorMessage="1" promptTitle="Enter date" prompt="Please enter the date in line with your TFA" errorTitle="Date Unknown" error="Please enter a valid date." sqref="C8:C86">
      <formula1>36526</formula1>
    </dataValidation>
    <dataValidation type="list" allowBlank="1" showInputMessage="1" showErrorMessage="1" promptTitle="Date Required" prompt="Please enter a date in column C." sqref="E86 E10 E12 E14 E16 E18 E20 E22 E24 E26 E28 E30 E32 E34 E36 E38 E40 E42 E44 E46 E48 E50 E52 E54 E56 E58 E60 E62 E64 E66 E68 E70 E72 E74 E76 E78 E80 E82 E84">
      <formula1>IF($C10="",$L$1,IF($C10&lt;$B$3,$L$8:$L$10,$M$8:$M$11))</formula1>
    </dataValidation>
    <dataValidation type="list" allowBlank="1" showInputMessage="1" showErrorMessage="1" promptTitle="Date Required" prompt="Please enter a date in column C." sqref="E8">
      <formula1>IF($C8="",$L$1,IF($C8&lt;$B$3,$L$8:$L$10,$M$8:$M$11))</formula1>
    </dataValidation>
  </dataValidations>
  <printOptions horizontalCentered="1"/>
  <pageMargins left="0.15748031496062992" right="0.1968503937007874" top="0.3937007874015748" bottom="0.35433070866141736" header="0.31496062992125984" footer="0.31496062992125984"/>
  <pageSetup fitToHeight="1" fitToWidth="1" horizontalDpi="600" verticalDpi="600" orientation="portrait" paperSize="9" scale="4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C45"/>
  <sheetViews>
    <sheetView showGridLines="0" view="pageBreakPreview" zoomScale="60" workbookViewId="0" topLeftCell="A22">
      <selection activeCell="F6" sqref="F6"/>
    </sheetView>
  </sheetViews>
  <sheetFormatPr defaultColWidth="8.8515625" defaultRowHeight="15"/>
  <cols>
    <col min="1" max="1" width="12.421875" style="337" customWidth="1"/>
    <col min="2" max="2" width="18.140625" style="6" customWidth="1"/>
    <col min="3" max="3" width="139.421875" style="6" customWidth="1"/>
    <col min="4" max="16384" width="8.8515625" style="4" customWidth="1"/>
  </cols>
  <sheetData>
    <row r="1" ht="41.25" customHeight="1">
      <c r="A1" s="333" t="s">
        <v>341</v>
      </c>
    </row>
    <row r="2" ht="23.25" customHeight="1">
      <c r="A2" s="32"/>
    </row>
    <row r="3" spans="1:3" ht="3.75" customHeight="1">
      <c r="A3" s="32"/>
      <c r="B3" s="62"/>
      <c r="C3" s="63"/>
    </row>
    <row r="4" spans="1:3" s="5" customFormat="1" ht="22.5" customHeight="1">
      <c r="A4" s="255" t="s">
        <v>38</v>
      </c>
      <c r="B4" s="36" t="s">
        <v>120</v>
      </c>
      <c r="C4" s="35" t="s">
        <v>37</v>
      </c>
    </row>
    <row r="5" spans="1:3" s="5" customFormat="1" ht="53.25" customHeight="1">
      <c r="A5" s="256" t="s">
        <v>263</v>
      </c>
      <c r="B5" s="650" t="s">
        <v>62</v>
      </c>
      <c r="C5" s="651"/>
    </row>
    <row r="6" spans="1:3" ht="207.75" customHeight="1">
      <c r="A6" s="335" t="s">
        <v>229</v>
      </c>
      <c r="B6" s="68" t="s">
        <v>282</v>
      </c>
      <c r="C6" s="68" t="s">
        <v>271</v>
      </c>
    </row>
    <row r="7" spans="1:3" ht="6" customHeight="1">
      <c r="A7" s="334"/>
      <c r="B7" s="7"/>
      <c r="C7" s="7"/>
    </row>
    <row r="8" spans="1:3" ht="75">
      <c r="A8" s="342" t="s">
        <v>230</v>
      </c>
      <c r="B8" s="67" t="s">
        <v>339</v>
      </c>
      <c r="C8" s="67" t="s">
        <v>333</v>
      </c>
    </row>
    <row r="9" spans="1:3" ht="6" customHeight="1">
      <c r="A9" s="334"/>
      <c r="B9" s="7"/>
      <c r="C9" s="7"/>
    </row>
    <row r="10" spans="1:3" ht="216.75" customHeight="1">
      <c r="A10" s="342" t="s">
        <v>231</v>
      </c>
      <c r="B10" s="67" t="s">
        <v>159</v>
      </c>
      <c r="C10" s="67" t="s">
        <v>275</v>
      </c>
    </row>
    <row r="11" spans="1:3" ht="6" customHeight="1">
      <c r="A11" s="334"/>
      <c r="B11" s="7"/>
      <c r="C11" s="7"/>
    </row>
    <row r="12" spans="1:3" ht="395.25" customHeight="1">
      <c r="A12" s="343" t="s">
        <v>281</v>
      </c>
      <c r="B12" s="64" t="s">
        <v>277</v>
      </c>
      <c r="C12" s="344" t="s">
        <v>276</v>
      </c>
    </row>
    <row r="13" spans="1:3" ht="4.5" customHeight="1">
      <c r="A13" s="334"/>
      <c r="B13" s="7"/>
      <c r="C13" s="7"/>
    </row>
    <row r="14" spans="1:3" ht="184.5" customHeight="1">
      <c r="A14" s="335" t="s">
        <v>264</v>
      </c>
      <c r="B14" s="68" t="s">
        <v>14</v>
      </c>
      <c r="C14" s="340" t="s">
        <v>269</v>
      </c>
    </row>
    <row r="15" spans="1:3" ht="5.25" customHeight="1">
      <c r="A15" s="334"/>
      <c r="B15" s="7"/>
      <c r="C15" s="66"/>
    </row>
    <row r="16" spans="1:3" ht="254.25" customHeight="1">
      <c r="A16" s="342" t="s">
        <v>235</v>
      </c>
      <c r="B16" s="67" t="s">
        <v>160</v>
      </c>
      <c r="C16" s="67" t="s">
        <v>278</v>
      </c>
    </row>
    <row r="17" spans="1:3" ht="6.75" customHeight="1">
      <c r="A17" s="4"/>
      <c r="B17" s="4"/>
      <c r="C17" s="4"/>
    </row>
    <row r="18" spans="1:3" ht="78" customHeight="1">
      <c r="A18" s="335" t="s">
        <v>82</v>
      </c>
      <c r="B18" s="67" t="s">
        <v>13</v>
      </c>
      <c r="C18" s="68" t="s">
        <v>154</v>
      </c>
    </row>
    <row r="19" spans="1:3" ht="6.75" customHeight="1">
      <c r="A19" s="334"/>
      <c r="B19" s="7"/>
      <c r="C19" s="7"/>
    </row>
    <row r="20" spans="1:3" ht="204.75" customHeight="1">
      <c r="A20" s="335" t="s">
        <v>83</v>
      </c>
      <c r="B20" s="68" t="s">
        <v>12</v>
      </c>
      <c r="C20" s="341" t="s">
        <v>268</v>
      </c>
    </row>
    <row r="21" spans="1:3" ht="6" customHeight="1">
      <c r="A21" s="334"/>
      <c r="B21" s="7"/>
      <c r="C21" s="66"/>
    </row>
    <row r="22" spans="1:3" s="5" customFormat="1" ht="61.5" customHeight="1">
      <c r="A22" s="335" t="s">
        <v>236</v>
      </c>
      <c r="B22" s="68" t="s">
        <v>15</v>
      </c>
      <c r="C22" s="68" t="s">
        <v>155</v>
      </c>
    </row>
    <row r="23" spans="1:3" ht="6" customHeight="1">
      <c r="A23" s="334"/>
      <c r="B23" s="7"/>
      <c r="C23" s="7"/>
    </row>
    <row r="24" spans="1:3" ht="109.5" customHeight="1">
      <c r="A24" s="335" t="s">
        <v>237</v>
      </c>
      <c r="B24" s="68" t="s">
        <v>23</v>
      </c>
      <c r="C24" s="341" t="s">
        <v>270</v>
      </c>
    </row>
    <row r="25" spans="1:3" ht="6" customHeight="1">
      <c r="A25" s="334"/>
      <c r="B25" s="7"/>
      <c r="C25" s="7"/>
    </row>
    <row r="26" spans="1:3" ht="36.75" customHeight="1">
      <c r="A26" s="335" t="s">
        <v>238</v>
      </c>
      <c r="B26" s="68" t="s">
        <v>157</v>
      </c>
      <c r="C26" s="68" t="s">
        <v>156</v>
      </c>
    </row>
    <row r="27" spans="1:3" ht="6" customHeight="1">
      <c r="A27" s="334"/>
      <c r="B27" s="7"/>
      <c r="C27" s="7"/>
    </row>
    <row r="28" spans="1:3" ht="373.5" customHeight="1">
      <c r="A28" s="342" t="s">
        <v>239</v>
      </c>
      <c r="B28" s="67" t="s">
        <v>33</v>
      </c>
      <c r="C28" s="67" t="s">
        <v>272</v>
      </c>
    </row>
    <row r="29" spans="1:3" ht="4.5" customHeight="1">
      <c r="A29" s="336"/>
      <c r="B29" s="65"/>
      <c r="C29" s="7"/>
    </row>
    <row r="30" spans="1:3" ht="114.75" customHeight="1">
      <c r="A30" s="342" t="s">
        <v>240</v>
      </c>
      <c r="B30" s="67" t="s">
        <v>265</v>
      </c>
      <c r="C30" s="67" t="s">
        <v>273</v>
      </c>
    </row>
    <row r="31" spans="1:3" ht="5.25" customHeight="1">
      <c r="A31" s="334"/>
      <c r="B31" s="7"/>
      <c r="C31" s="7"/>
    </row>
    <row r="32" spans="1:3" ht="312.75" customHeight="1">
      <c r="A32" s="342" t="s">
        <v>241</v>
      </c>
      <c r="B32" s="67" t="s">
        <v>158</v>
      </c>
      <c r="C32" s="67" t="s">
        <v>274</v>
      </c>
    </row>
    <row r="33" spans="1:3" ht="6.75" customHeight="1">
      <c r="A33" s="334"/>
      <c r="B33" s="7"/>
      <c r="C33" s="7"/>
    </row>
    <row r="34" spans="1:3" ht="33.75" customHeight="1">
      <c r="A34" s="339" t="s">
        <v>242</v>
      </c>
      <c r="B34" s="34" t="s">
        <v>34</v>
      </c>
      <c r="C34" s="68" t="s">
        <v>58</v>
      </c>
    </row>
    <row r="35" spans="1:3" ht="6" customHeight="1">
      <c r="A35" s="334"/>
      <c r="B35" s="7"/>
      <c r="C35" s="7"/>
    </row>
    <row r="36" spans="1:3" ht="165">
      <c r="A36" s="335" t="s">
        <v>279</v>
      </c>
      <c r="B36" s="67" t="s">
        <v>36</v>
      </c>
      <c r="C36" s="68" t="s">
        <v>318</v>
      </c>
    </row>
    <row r="37" spans="1:3" ht="3.75" customHeight="1">
      <c r="A37" s="334"/>
      <c r="B37" s="7"/>
      <c r="C37" s="7"/>
    </row>
    <row r="38" spans="1:3" ht="270" customHeight="1">
      <c r="A38" s="335" t="s">
        <v>245</v>
      </c>
      <c r="B38" s="68" t="s">
        <v>18</v>
      </c>
      <c r="C38" s="340" t="s">
        <v>266</v>
      </c>
    </row>
    <row r="39" spans="1:3" ht="6.75" customHeight="1">
      <c r="A39" s="334"/>
      <c r="B39" s="7"/>
      <c r="C39" s="66"/>
    </row>
    <row r="40" spans="1:3" ht="247.5" customHeight="1">
      <c r="A40" s="335" t="s">
        <v>246</v>
      </c>
      <c r="B40" s="68" t="s">
        <v>89</v>
      </c>
      <c r="C40" s="341" t="s">
        <v>267</v>
      </c>
    </row>
    <row r="41" spans="1:3" ht="5.25" customHeight="1">
      <c r="A41" s="334"/>
      <c r="B41" s="7"/>
      <c r="C41" s="66"/>
    </row>
    <row r="42" ht="3" customHeight="1"/>
    <row r="44" spans="1:3" ht="14.25">
      <c r="A44" s="338"/>
      <c r="B44" s="4"/>
      <c r="C44" s="4"/>
    </row>
    <row r="45" spans="1:3" ht="14.25">
      <c r="A45" s="338"/>
      <c r="B45" s="4"/>
      <c r="C45" s="4"/>
    </row>
  </sheetData>
  <sheetProtection formatRows="0"/>
  <mergeCells count="1">
    <mergeCell ref="B5:C5"/>
  </mergeCells>
  <printOptions horizontalCentered="1"/>
  <pageMargins left="0.35433070866141736" right="0.35433070866141736" top="0.2362204724409449" bottom="0.2755905511811024" header="0.15748031496062992" footer="0.1968503937007874"/>
  <pageSetup fitToHeight="2" fitToWidth="1" horizontalDpi="600" verticalDpi="600" orientation="portrait" paperSize="9" scale="43" r:id="rId1"/>
  <rowBreaks count="1" manualBreakCount="1">
    <brk id="3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14"/>
  <sheetViews>
    <sheetView workbookViewId="0" topLeftCell="A1">
      <selection activeCell="E22" sqref="E22"/>
    </sheetView>
  </sheetViews>
  <sheetFormatPr defaultColWidth="9.140625" defaultRowHeight="15"/>
  <cols>
    <col min="1" max="1" width="9.7109375" style="0" bestFit="1" customWidth="1"/>
  </cols>
  <sheetData>
    <row r="1" spans="1:9" ht="15">
      <c r="A1" t="s">
        <v>208</v>
      </c>
      <c r="B1" t="s">
        <v>204</v>
      </c>
      <c r="C1" t="s">
        <v>205</v>
      </c>
      <c r="D1" t="s">
        <v>206</v>
      </c>
      <c r="E1" t="s">
        <v>216</v>
      </c>
      <c r="F1" t="s">
        <v>217</v>
      </c>
      <c r="G1" t="s">
        <v>218</v>
      </c>
      <c r="H1" t="s">
        <v>207</v>
      </c>
      <c r="I1" t="s">
        <v>203</v>
      </c>
    </row>
    <row r="2" spans="1:9" ht="15">
      <c r="A2" s="257" t="str">
        <f>'1 Cover Sheet'!A57</f>
        <v>April 2012</v>
      </c>
      <c r="B2" s="258" t="s">
        <v>209</v>
      </c>
      <c r="C2" s="258" t="s">
        <v>210</v>
      </c>
      <c r="D2" s="258" t="s">
        <v>211</v>
      </c>
      <c r="E2" s="258" t="s">
        <v>220</v>
      </c>
      <c r="F2" s="258" t="s">
        <v>219</v>
      </c>
      <c r="G2" s="258" t="s">
        <v>213</v>
      </c>
      <c r="H2" s="258" t="s">
        <v>213</v>
      </c>
      <c r="I2" s="258" t="s">
        <v>220</v>
      </c>
    </row>
    <row r="3" spans="1:9" ht="15">
      <c r="A3" s="257" t="str">
        <f>'1 Cover Sheet'!A58</f>
        <v>May 2012</v>
      </c>
      <c r="B3" s="258" t="s">
        <v>209</v>
      </c>
      <c r="C3" s="258" t="s">
        <v>210</v>
      </c>
      <c r="D3" s="258" t="s">
        <v>211</v>
      </c>
      <c r="E3" s="258" t="s">
        <v>220</v>
      </c>
      <c r="F3" s="258" t="s">
        <v>219</v>
      </c>
      <c r="G3" s="258" t="s">
        <v>213</v>
      </c>
      <c r="H3" s="258" t="s">
        <v>213</v>
      </c>
      <c r="I3" s="258" t="s">
        <v>219</v>
      </c>
    </row>
    <row r="4" spans="1:9" ht="15">
      <c r="A4" s="257" t="str">
        <f>'1 Cover Sheet'!A59</f>
        <v>June 2012</v>
      </c>
      <c r="B4" s="258" t="s">
        <v>209</v>
      </c>
      <c r="C4" s="258" t="s">
        <v>210</v>
      </c>
      <c r="D4" s="258" t="s">
        <v>211</v>
      </c>
      <c r="E4" s="258" t="s">
        <v>220</v>
      </c>
      <c r="F4" s="258" t="s">
        <v>219</v>
      </c>
      <c r="G4" s="258" t="s">
        <v>213</v>
      </c>
      <c r="H4" s="258" t="s">
        <v>213</v>
      </c>
      <c r="I4" s="258" t="s">
        <v>213</v>
      </c>
    </row>
    <row r="5" spans="1:9" ht="15">
      <c r="A5" s="257" t="str">
        <f>'1 Cover Sheet'!A60</f>
        <v>July 2012</v>
      </c>
      <c r="B5" s="258" t="s">
        <v>210</v>
      </c>
      <c r="C5" s="258" t="s">
        <v>211</v>
      </c>
      <c r="D5" s="258" t="s">
        <v>213</v>
      </c>
      <c r="E5" s="258" t="s">
        <v>221</v>
      </c>
      <c r="F5" s="258" t="s">
        <v>222</v>
      </c>
      <c r="G5" s="258" t="s">
        <v>212</v>
      </c>
      <c r="H5" s="258" t="s">
        <v>212</v>
      </c>
      <c r="I5" s="258" t="s">
        <v>221</v>
      </c>
    </row>
    <row r="6" spans="1:9" ht="15">
      <c r="A6" s="257" t="str">
        <f>'1 Cover Sheet'!A61</f>
        <v>August 2012</v>
      </c>
      <c r="B6" s="258" t="s">
        <v>210</v>
      </c>
      <c r="C6" s="258" t="s">
        <v>211</v>
      </c>
      <c r="D6" s="258" t="s">
        <v>213</v>
      </c>
      <c r="E6" s="258" t="s">
        <v>221</v>
      </c>
      <c r="F6" s="258" t="s">
        <v>222</v>
      </c>
      <c r="G6" s="258" t="s">
        <v>212</v>
      </c>
      <c r="H6" s="258" t="s">
        <v>212</v>
      </c>
      <c r="I6" s="258" t="s">
        <v>222</v>
      </c>
    </row>
    <row r="7" spans="1:9" ht="15">
      <c r="A7" s="257" t="str">
        <f>'1 Cover Sheet'!A62</f>
        <v>September 12</v>
      </c>
      <c r="B7" s="258" t="s">
        <v>210</v>
      </c>
      <c r="C7" s="258" t="s">
        <v>211</v>
      </c>
      <c r="D7" s="258" t="s">
        <v>213</v>
      </c>
      <c r="E7" s="258" t="s">
        <v>221</v>
      </c>
      <c r="F7" s="258" t="s">
        <v>222</v>
      </c>
      <c r="G7" s="258" t="s">
        <v>212</v>
      </c>
      <c r="H7" s="258" t="s">
        <v>212</v>
      </c>
      <c r="I7" s="258" t="s">
        <v>212</v>
      </c>
    </row>
    <row r="8" spans="1:9" ht="15">
      <c r="A8" s="257" t="str">
        <f>'1 Cover Sheet'!A63</f>
        <v>October 2012</v>
      </c>
      <c r="B8" s="258" t="s">
        <v>211</v>
      </c>
      <c r="C8" s="258" t="s">
        <v>213</v>
      </c>
      <c r="D8" s="258" t="s">
        <v>212</v>
      </c>
      <c r="E8" s="258" t="s">
        <v>224</v>
      </c>
      <c r="F8" s="258" t="s">
        <v>223</v>
      </c>
      <c r="G8" s="258" t="s">
        <v>215</v>
      </c>
      <c r="H8" s="258" t="s">
        <v>215</v>
      </c>
      <c r="I8" s="258" t="s">
        <v>224</v>
      </c>
    </row>
    <row r="9" spans="1:9" ht="15">
      <c r="A9" s="257" t="str">
        <f>'1 Cover Sheet'!A64</f>
        <v>November 2012</v>
      </c>
      <c r="B9" s="258" t="s">
        <v>211</v>
      </c>
      <c r="C9" s="258" t="s">
        <v>213</v>
      </c>
      <c r="D9" s="258" t="s">
        <v>212</v>
      </c>
      <c r="E9" s="258" t="s">
        <v>224</v>
      </c>
      <c r="F9" s="258" t="s">
        <v>223</v>
      </c>
      <c r="G9" s="258" t="s">
        <v>215</v>
      </c>
      <c r="H9" s="258" t="s">
        <v>215</v>
      </c>
      <c r="I9" s="258" t="s">
        <v>223</v>
      </c>
    </row>
    <row r="10" spans="1:9" ht="15">
      <c r="A10" s="257" t="str">
        <f>'1 Cover Sheet'!A65</f>
        <v>December 2012</v>
      </c>
      <c r="B10" s="258" t="s">
        <v>211</v>
      </c>
      <c r="C10" s="258" t="s">
        <v>213</v>
      </c>
      <c r="D10" s="258" t="s">
        <v>212</v>
      </c>
      <c r="E10" s="258" t="s">
        <v>224</v>
      </c>
      <c r="F10" s="258" t="s">
        <v>223</v>
      </c>
      <c r="G10" s="258" t="s">
        <v>215</v>
      </c>
      <c r="H10" s="258" t="s">
        <v>215</v>
      </c>
      <c r="I10" s="258" t="s">
        <v>215</v>
      </c>
    </row>
    <row r="11" spans="1:9" ht="15">
      <c r="A11" s="257" t="str">
        <f>'1 Cover Sheet'!A66</f>
        <v>January 2013</v>
      </c>
      <c r="B11" s="258" t="s">
        <v>213</v>
      </c>
      <c r="C11" s="258" t="s">
        <v>212</v>
      </c>
      <c r="D11" s="258" t="s">
        <v>215</v>
      </c>
      <c r="E11" s="258" t="s">
        <v>225</v>
      </c>
      <c r="F11" s="258" t="s">
        <v>226</v>
      </c>
      <c r="G11" s="258" t="s">
        <v>214</v>
      </c>
      <c r="H11" s="258" t="s">
        <v>214</v>
      </c>
      <c r="I11" s="258" t="s">
        <v>225</v>
      </c>
    </row>
    <row r="12" spans="1:9" ht="15">
      <c r="A12" s="257" t="str">
        <f>'1 Cover Sheet'!A67</f>
        <v>February 2013</v>
      </c>
      <c r="B12" s="258" t="s">
        <v>213</v>
      </c>
      <c r="C12" s="258" t="s">
        <v>212</v>
      </c>
      <c r="D12" s="258" t="s">
        <v>215</v>
      </c>
      <c r="E12" s="258" t="s">
        <v>225</v>
      </c>
      <c r="F12" s="258" t="s">
        <v>226</v>
      </c>
      <c r="G12" s="258" t="s">
        <v>214</v>
      </c>
      <c r="H12" s="258" t="s">
        <v>214</v>
      </c>
      <c r="I12" s="258" t="s">
        <v>226</v>
      </c>
    </row>
    <row r="13" spans="1:9" ht="15">
      <c r="A13" s="257" t="str">
        <f>'1 Cover Sheet'!A68</f>
        <v>March 2013</v>
      </c>
      <c r="B13" s="258" t="s">
        <v>213</v>
      </c>
      <c r="C13" s="258" t="s">
        <v>212</v>
      </c>
      <c r="D13" s="258" t="s">
        <v>215</v>
      </c>
      <c r="E13" s="258" t="s">
        <v>225</v>
      </c>
      <c r="F13" s="258" t="s">
        <v>226</v>
      </c>
      <c r="G13" s="258" t="s">
        <v>214</v>
      </c>
      <c r="H13" s="258" t="s">
        <v>214</v>
      </c>
      <c r="I13" s="258" t="s">
        <v>214</v>
      </c>
    </row>
    <row r="14" ht="15">
      <c r="A14" s="257"/>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I69"/>
  <sheetViews>
    <sheetView showGridLines="0" view="pageBreakPreview" zoomScale="85" zoomScaleSheetLayoutView="85" zoomScalePageLayoutView="70" workbookViewId="0" topLeftCell="A1">
      <selection activeCell="B51" sqref="B51:E51"/>
    </sheetView>
  </sheetViews>
  <sheetFormatPr defaultColWidth="8.8515625" defaultRowHeight="15"/>
  <cols>
    <col min="1" max="1" width="41.421875" style="37" customWidth="1"/>
    <col min="2" max="2" width="37.28125" style="37" customWidth="1"/>
    <col min="3" max="3" width="32.421875" style="37" customWidth="1"/>
    <col min="4" max="4" width="13.140625" style="37" customWidth="1"/>
    <col min="5" max="5" width="28.28125" style="37" customWidth="1"/>
    <col min="6" max="6" width="1.421875" style="37" customWidth="1"/>
    <col min="7" max="10" width="8.8515625" style="37" customWidth="1"/>
    <col min="11" max="11" width="8.8515625" style="37" hidden="1" customWidth="1"/>
    <col min="12" max="16" width="8.8515625" style="37" customWidth="1"/>
    <col min="17" max="17" width="0.85546875" style="37" customWidth="1"/>
    <col min="18" max="22" width="8.8515625" style="37" customWidth="1"/>
    <col min="23" max="23" width="0.9921875" style="37" customWidth="1"/>
    <col min="24" max="16384" width="8.8515625" style="37" customWidth="1"/>
  </cols>
  <sheetData>
    <row r="1" spans="1:3" ht="23.25">
      <c r="A1" s="477" t="s">
        <v>113</v>
      </c>
      <c r="B1" s="477"/>
      <c r="C1" s="179" t="s">
        <v>169</v>
      </c>
    </row>
    <row r="2" spans="1:11" ht="15">
      <c r="A2" s="180"/>
      <c r="B2" s="180"/>
      <c r="C2" s="180"/>
      <c r="K2" s="37" t="s">
        <v>351</v>
      </c>
    </row>
    <row r="3" spans="1:35" ht="48" customHeight="1">
      <c r="A3" s="181" t="s">
        <v>132</v>
      </c>
      <c r="B3" s="478" t="str">
        <f>'1 Cover Sheet'!A14</f>
        <v>&lt;INSERT TRUST NAME HERE&gt;</v>
      </c>
      <c r="C3" s="479"/>
      <c r="D3" s="182" t="s">
        <v>56</v>
      </c>
      <c r="E3" s="214" t="str">
        <f>'1 Cover Sheet'!A16</f>
        <v>December 2012</v>
      </c>
      <c r="K3" s="37" t="s">
        <v>350</v>
      </c>
      <c r="Z3" s="42" t="s">
        <v>57</v>
      </c>
      <c r="AI3" s="42" t="s">
        <v>57</v>
      </c>
    </row>
    <row r="4" spans="1:11" ht="15">
      <c r="A4" s="180"/>
      <c r="B4" s="180"/>
      <c r="C4" s="180"/>
      <c r="K4" s="37" t="s">
        <v>349</v>
      </c>
    </row>
    <row r="5" spans="1:11" ht="15.75">
      <c r="A5" s="183" t="s">
        <v>133</v>
      </c>
      <c r="B5" s="183"/>
      <c r="C5" s="180"/>
      <c r="K5" s="37" t="s">
        <v>348</v>
      </c>
    </row>
    <row r="6" spans="1:11" ht="41.25" customHeight="1">
      <c r="A6" s="480" t="s">
        <v>340</v>
      </c>
      <c r="B6" s="480"/>
      <c r="C6" s="480"/>
      <c r="D6" s="480"/>
      <c r="E6" s="480"/>
      <c r="K6" s="37">
        <v>1</v>
      </c>
    </row>
    <row r="7" spans="1:11" ht="15">
      <c r="A7" s="184"/>
      <c r="B7" s="184"/>
      <c r="K7" s="37">
        <v>2</v>
      </c>
    </row>
    <row r="8" spans="1:11" ht="15" customHeight="1">
      <c r="A8" s="481" t="s">
        <v>134</v>
      </c>
      <c r="B8" s="482"/>
      <c r="C8" s="482"/>
      <c r="D8" s="483" t="s">
        <v>55</v>
      </c>
      <c r="E8" s="484"/>
      <c r="K8" s="37">
        <v>3</v>
      </c>
    </row>
    <row r="9" spans="1:11" ht="15" customHeight="1">
      <c r="A9" s="481"/>
      <c r="B9" s="482"/>
      <c r="C9" s="482"/>
      <c r="D9" s="483"/>
      <c r="E9" s="484"/>
      <c r="K9" s="37">
        <v>4</v>
      </c>
    </row>
    <row r="10" spans="1:11" ht="27" customHeight="1">
      <c r="A10" s="491" t="s">
        <v>319</v>
      </c>
      <c r="B10" s="491"/>
      <c r="C10" s="491"/>
      <c r="D10" s="492"/>
      <c r="E10" s="493"/>
      <c r="K10" s="37">
        <v>5</v>
      </c>
    </row>
    <row r="11" spans="1:5" ht="33.75" customHeight="1">
      <c r="A11" s="491" t="s">
        <v>376</v>
      </c>
      <c r="B11" s="491"/>
      <c r="C11" s="491"/>
      <c r="D11" s="492"/>
      <c r="E11" s="493"/>
    </row>
    <row r="12" spans="1:2" ht="15">
      <c r="A12" s="184" t="s">
        <v>343</v>
      </c>
      <c r="B12" s="184"/>
    </row>
    <row r="13" spans="1:2" ht="15">
      <c r="A13" s="184"/>
      <c r="B13" s="184"/>
    </row>
    <row r="14" spans="1:2" ht="15.75">
      <c r="A14" s="183" t="s">
        <v>135</v>
      </c>
      <c r="B14" s="183"/>
    </row>
    <row r="15" spans="1:2" ht="15.75">
      <c r="A15" s="183"/>
      <c r="B15" s="183"/>
    </row>
    <row r="16" spans="1:5" ht="18.75" customHeight="1">
      <c r="A16" s="494" t="s">
        <v>365</v>
      </c>
      <c r="B16" s="494"/>
      <c r="C16" s="494"/>
      <c r="D16" s="494"/>
      <c r="E16" s="494"/>
    </row>
    <row r="18" spans="1:2" ht="15.75">
      <c r="A18" s="183" t="s">
        <v>114</v>
      </c>
      <c r="B18" s="183"/>
    </row>
    <row r="19" spans="1:2" ht="15.75">
      <c r="A19" s="183"/>
      <c r="B19" s="183"/>
    </row>
    <row r="20" spans="1:5" ht="35.25" customHeight="1">
      <c r="A20" s="494" t="s">
        <v>368</v>
      </c>
      <c r="B20" s="494"/>
      <c r="C20" s="494"/>
      <c r="D20" s="494"/>
      <c r="E20" s="494"/>
    </row>
    <row r="22" spans="1:6" ht="15">
      <c r="A22" s="185"/>
      <c r="B22" s="186"/>
      <c r="C22" s="187"/>
      <c r="D22" s="187"/>
      <c r="E22" s="187"/>
      <c r="F22" s="188"/>
    </row>
    <row r="23" spans="1:8" ht="18">
      <c r="A23" s="189" t="s">
        <v>136</v>
      </c>
      <c r="B23" s="190"/>
      <c r="C23" s="191"/>
      <c r="D23" s="191"/>
      <c r="E23" s="191"/>
      <c r="F23" s="192"/>
      <c r="G23" s="180"/>
      <c r="H23" s="180"/>
    </row>
    <row r="24" spans="1:26" ht="18">
      <c r="A24" s="189"/>
      <c r="B24" s="190"/>
      <c r="C24" s="191"/>
      <c r="D24" s="193"/>
      <c r="E24" s="193"/>
      <c r="F24" s="194"/>
      <c r="G24" s="195"/>
      <c r="H24" s="195"/>
      <c r="I24" s="46"/>
      <c r="J24" s="46"/>
      <c r="K24" s="46"/>
      <c r="L24" s="46"/>
      <c r="M24" s="46"/>
      <c r="N24" s="46"/>
      <c r="O24" s="46"/>
      <c r="P24" s="46"/>
      <c r="Q24" s="46"/>
      <c r="R24" s="46"/>
      <c r="S24" s="46"/>
      <c r="T24" s="46"/>
      <c r="U24" s="46"/>
      <c r="V24" s="46"/>
      <c r="W24" s="46"/>
      <c r="X24" s="46"/>
      <c r="Y24" s="46"/>
      <c r="Z24" s="46"/>
    </row>
    <row r="25" spans="1:8" ht="29.25" customHeight="1">
      <c r="A25" s="495" t="s">
        <v>366</v>
      </c>
      <c r="B25" s="496"/>
      <c r="C25" s="496"/>
      <c r="D25" s="496"/>
      <c r="E25" s="496"/>
      <c r="F25" s="192"/>
      <c r="G25" s="180"/>
      <c r="H25" s="180"/>
    </row>
    <row r="26" spans="1:8" ht="15">
      <c r="A26" s="196"/>
      <c r="B26" s="191"/>
      <c r="C26" s="191"/>
      <c r="D26" s="191"/>
      <c r="E26" s="191"/>
      <c r="F26" s="192"/>
      <c r="G26" s="180"/>
      <c r="H26" s="180"/>
    </row>
    <row r="27" spans="1:13" ht="44.25" customHeight="1">
      <c r="A27" s="197" t="s">
        <v>117</v>
      </c>
      <c r="B27" s="212"/>
      <c r="C27" s="197" t="s">
        <v>118</v>
      </c>
      <c r="D27" s="485"/>
      <c r="E27" s="486"/>
      <c r="F27" s="192"/>
      <c r="G27" s="180"/>
      <c r="H27" s="180"/>
      <c r="M27" s="178" t="s">
        <v>137</v>
      </c>
    </row>
    <row r="28" spans="1:8" ht="37.5" customHeight="1">
      <c r="A28" s="197" t="s">
        <v>138</v>
      </c>
      <c r="B28" s="198" t="s">
        <v>115</v>
      </c>
      <c r="C28" s="487"/>
      <c r="D28" s="487"/>
      <c r="E28" s="488"/>
      <c r="F28" s="192"/>
      <c r="G28" s="180"/>
      <c r="H28" s="180"/>
    </row>
    <row r="29" spans="1:8" ht="15">
      <c r="A29" s="199"/>
      <c r="B29" s="200"/>
      <c r="C29" s="191"/>
      <c r="D29" s="191"/>
      <c r="E29" s="191"/>
      <c r="F29" s="192"/>
      <c r="G29" s="180"/>
      <c r="H29" s="180"/>
    </row>
    <row r="30" spans="1:13" ht="44.25" customHeight="1">
      <c r="A30" s="197" t="s">
        <v>117</v>
      </c>
      <c r="B30" s="212"/>
      <c r="C30" s="197" t="s">
        <v>118</v>
      </c>
      <c r="D30" s="485"/>
      <c r="E30" s="486"/>
      <c r="F30" s="192"/>
      <c r="G30" s="180"/>
      <c r="H30" s="180"/>
      <c r="M30" s="178" t="s">
        <v>137</v>
      </c>
    </row>
    <row r="31" spans="1:8" ht="37.5" customHeight="1">
      <c r="A31" s="197" t="s">
        <v>138</v>
      </c>
      <c r="B31" s="198" t="s">
        <v>115</v>
      </c>
      <c r="C31" s="489"/>
      <c r="D31" s="489"/>
      <c r="E31" s="490"/>
      <c r="F31" s="192"/>
      <c r="G31" s="180"/>
      <c r="H31" s="180"/>
    </row>
    <row r="32" spans="1:8" ht="15">
      <c r="A32" s="201"/>
      <c r="B32" s="202"/>
      <c r="C32" s="203"/>
      <c r="D32" s="203"/>
      <c r="E32" s="203"/>
      <c r="F32" s="204"/>
      <c r="G32" s="180"/>
      <c r="H32" s="180"/>
    </row>
    <row r="33" spans="1:8" ht="15.75">
      <c r="A33" s="183"/>
      <c r="B33" s="183"/>
      <c r="C33" s="180"/>
      <c r="D33" s="180"/>
      <c r="E33" s="180"/>
      <c r="F33" s="180"/>
      <c r="G33" s="180"/>
      <c r="H33" s="180"/>
    </row>
    <row r="34" spans="1:6" ht="15.75">
      <c r="A34" s="215"/>
      <c r="B34" s="216"/>
      <c r="C34" s="217"/>
      <c r="D34" s="217"/>
      <c r="E34" s="217"/>
      <c r="F34" s="218"/>
    </row>
    <row r="35" spans="1:6" ht="18">
      <c r="A35" s="189" t="s">
        <v>19</v>
      </c>
      <c r="B35" s="190"/>
      <c r="C35" s="191"/>
      <c r="D35" s="191"/>
      <c r="E35" s="191"/>
      <c r="F35" s="192"/>
    </row>
    <row r="36" spans="1:6" ht="18">
      <c r="A36" s="189"/>
      <c r="B36" s="190"/>
      <c r="C36" s="191"/>
      <c r="D36" s="191"/>
      <c r="E36" s="191"/>
      <c r="F36" s="192"/>
    </row>
    <row r="37" spans="1:6" ht="39" customHeight="1">
      <c r="A37" s="495" t="s">
        <v>367</v>
      </c>
      <c r="B37" s="496"/>
      <c r="C37" s="496"/>
      <c r="D37" s="496"/>
      <c r="E37" s="496"/>
      <c r="F37" s="192"/>
    </row>
    <row r="38" spans="1:6" ht="15">
      <c r="A38" s="219"/>
      <c r="B38" s="220"/>
      <c r="C38" s="191"/>
      <c r="D38" s="191"/>
      <c r="E38" s="191"/>
      <c r="F38" s="192"/>
    </row>
    <row r="39" spans="1:6" ht="44.25" customHeight="1">
      <c r="A39" s="197" t="s">
        <v>46</v>
      </c>
      <c r="B39" s="212"/>
      <c r="C39" s="197" t="s">
        <v>47</v>
      </c>
      <c r="D39" s="485"/>
      <c r="E39" s="486"/>
      <c r="F39" s="192"/>
    </row>
    <row r="40" spans="1:6" ht="37.5" customHeight="1">
      <c r="A40" s="197" t="s">
        <v>138</v>
      </c>
      <c r="B40" s="213" t="s">
        <v>115</v>
      </c>
      <c r="C40" s="485"/>
      <c r="D40" s="485"/>
      <c r="E40" s="486"/>
      <c r="F40" s="192"/>
    </row>
    <row r="41" spans="1:6" ht="15">
      <c r="A41" s="199"/>
      <c r="B41" s="200"/>
      <c r="C41" s="191"/>
      <c r="D41" s="191"/>
      <c r="E41" s="191"/>
      <c r="F41" s="192"/>
    </row>
    <row r="42" spans="1:6" ht="37.5" customHeight="1">
      <c r="A42" s="197" t="s">
        <v>46</v>
      </c>
      <c r="B42" s="212"/>
      <c r="C42" s="197" t="s">
        <v>47</v>
      </c>
      <c r="D42" s="485"/>
      <c r="E42" s="486"/>
      <c r="F42" s="192"/>
    </row>
    <row r="43" spans="1:13" ht="44.25" customHeight="1">
      <c r="A43" s="197" t="s">
        <v>138</v>
      </c>
      <c r="B43" s="213" t="s">
        <v>115</v>
      </c>
      <c r="C43" s="485"/>
      <c r="D43" s="485"/>
      <c r="E43" s="486"/>
      <c r="F43" s="192"/>
      <c r="M43" s="178" t="s">
        <v>137</v>
      </c>
    </row>
    <row r="44" spans="1:6" ht="37.5" customHeight="1">
      <c r="A44" s="221"/>
      <c r="B44" s="222"/>
      <c r="C44" s="203"/>
      <c r="D44" s="203"/>
      <c r="E44" s="203"/>
      <c r="F44" s="204"/>
    </row>
    <row r="45" spans="1:6" ht="15">
      <c r="A45" s="180"/>
      <c r="B45" s="180"/>
      <c r="C45" s="180"/>
      <c r="D45" s="180"/>
      <c r="E45" s="180"/>
      <c r="F45" s="180"/>
    </row>
    <row r="46" spans="1:6" ht="15.75">
      <c r="A46" s="183" t="s">
        <v>26</v>
      </c>
      <c r="B46" s="183"/>
      <c r="C46" s="180"/>
      <c r="D46" s="180"/>
      <c r="E46" s="180"/>
      <c r="F46" s="180"/>
    </row>
    <row r="47" spans="1:8" ht="15.75">
      <c r="A47" s="183"/>
      <c r="B47" s="183"/>
      <c r="C47" s="180"/>
      <c r="D47" s="180"/>
      <c r="E47" s="180"/>
      <c r="F47" s="180"/>
      <c r="G47" s="180"/>
      <c r="H47" s="180"/>
    </row>
    <row r="48" spans="1:8" ht="48.75" customHeight="1">
      <c r="A48" s="476" t="s">
        <v>400</v>
      </c>
      <c r="B48" s="476"/>
      <c r="C48" s="476"/>
      <c r="D48" s="476"/>
      <c r="E48" s="476"/>
      <c r="F48" s="180"/>
      <c r="G48" s="180"/>
      <c r="H48" s="180"/>
    </row>
    <row r="49" spans="1:8" ht="15.75">
      <c r="A49" s="183"/>
      <c r="B49" s="183"/>
      <c r="C49" s="180"/>
      <c r="D49" s="180"/>
      <c r="E49" s="180"/>
      <c r="F49" s="180"/>
      <c r="G49" s="180"/>
      <c r="H49" s="180"/>
    </row>
    <row r="50" spans="1:8" ht="15.75">
      <c r="A50" s="205" t="s">
        <v>110</v>
      </c>
      <c r="B50" s="472" t="str">
        <f>_xlfn.IFERROR('Board Statement Review'!E2,"")</f>
        <v/>
      </c>
      <c r="C50" s="473"/>
      <c r="D50" s="473"/>
      <c r="E50" s="474"/>
      <c r="F50" s="180"/>
      <c r="G50" s="180"/>
      <c r="H50" s="180"/>
    </row>
    <row r="51" spans="1:8" ht="15.75">
      <c r="A51" s="205" t="s">
        <v>111</v>
      </c>
      <c r="B51" s="469"/>
      <c r="C51" s="470"/>
      <c r="D51" s="470"/>
      <c r="E51" s="471"/>
      <c r="F51" s="180"/>
      <c r="G51" s="180"/>
      <c r="H51" s="180"/>
    </row>
    <row r="52" spans="1:8" ht="15.75">
      <c r="A52" s="205" t="s">
        <v>112</v>
      </c>
      <c r="B52" s="469"/>
      <c r="C52" s="470"/>
      <c r="D52" s="470"/>
      <c r="E52" s="471"/>
      <c r="F52" s="180"/>
      <c r="G52" s="180"/>
      <c r="H52" s="180"/>
    </row>
    <row r="53" spans="1:8" ht="15">
      <c r="A53" s="206"/>
      <c r="B53" s="207"/>
      <c r="C53" s="208"/>
      <c r="D53" s="208"/>
      <c r="E53" s="208"/>
      <c r="F53" s="180"/>
      <c r="G53" s="180"/>
      <c r="H53" s="180"/>
    </row>
    <row r="54" spans="1:8" ht="15.75">
      <c r="A54" s="205" t="s">
        <v>110</v>
      </c>
      <c r="B54" s="472" t="str">
        <f ca="1">_xlfn.IFERROR('Board Statement Review'!E3,"")</f>
        <v/>
      </c>
      <c r="C54" s="473"/>
      <c r="D54" s="473"/>
      <c r="E54" s="474"/>
      <c r="F54" s="180"/>
      <c r="G54" s="180"/>
      <c r="H54" s="180"/>
    </row>
    <row r="55" spans="1:8" ht="15.75">
      <c r="A55" s="205" t="s">
        <v>111</v>
      </c>
      <c r="B55" s="475"/>
      <c r="C55" s="475"/>
      <c r="D55" s="475"/>
      <c r="E55" s="475"/>
      <c r="F55" s="180"/>
      <c r="G55" s="180"/>
      <c r="H55" s="180"/>
    </row>
    <row r="56" spans="1:8" ht="15.75">
      <c r="A56" s="205" t="s">
        <v>112</v>
      </c>
      <c r="B56" s="469"/>
      <c r="C56" s="470"/>
      <c r="D56" s="470"/>
      <c r="E56" s="471"/>
      <c r="F56" s="180"/>
      <c r="G56" s="180"/>
      <c r="H56" s="180"/>
    </row>
    <row r="57" spans="1:8" ht="15">
      <c r="A57" s="180"/>
      <c r="B57" s="180"/>
      <c r="C57" s="180"/>
      <c r="D57" s="180"/>
      <c r="E57" s="180"/>
      <c r="F57" s="180"/>
      <c r="G57" s="180"/>
      <c r="H57" s="180"/>
    </row>
    <row r="58" spans="1:8" ht="15.75">
      <c r="A58" s="205" t="s">
        <v>110</v>
      </c>
      <c r="B58" s="472" t="str">
        <f ca="1">_xlfn.IFERROR('Board Statement Review'!E4,"")</f>
        <v/>
      </c>
      <c r="C58" s="473"/>
      <c r="D58" s="473"/>
      <c r="E58" s="474"/>
      <c r="F58" s="180"/>
      <c r="G58" s="180"/>
      <c r="H58" s="180"/>
    </row>
    <row r="59" spans="1:8" ht="15.75">
      <c r="A59" s="205" t="s">
        <v>111</v>
      </c>
      <c r="B59" s="475"/>
      <c r="C59" s="475"/>
      <c r="D59" s="475"/>
      <c r="E59" s="475"/>
      <c r="F59" s="180"/>
      <c r="G59" s="180"/>
      <c r="H59" s="180"/>
    </row>
    <row r="60" spans="1:8" ht="15.75">
      <c r="A60" s="205" t="s">
        <v>112</v>
      </c>
      <c r="B60" s="469"/>
      <c r="C60" s="470"/>
      <c r="D60" s="470"/>
      <c r="E60" s="471"/>
      <c r="F60" s="180"/>
      <c r="G60" s="180"/>
      <c r="H60" s="180"/>
    </row>
    <row r="61" spans="1:8" ht="15">
      <c r="A61" s="180"/>
      <c r="B61" s="180"/>
      <c r="C61" s="180"/>
      <c r="D61" s="180"/>
      <c r="E61" s="180"/>
      <c r="F61" s="180"/>
      <c r="G61" s="180"/>
      <c r="H61" s="180"/>
    </row>
    <row r="62" spans="1:8" ht="15.75">
      <c r="A62" s="205" t="s">
        <v>110</v>
      </c>
      <c r="B62" s="472" t="str">
        <f ca="1">_xlfn.IFERROR('Board Statement Review'!E5,"")</f>
        <v/>
      </c>
      <c r="C62" s="473"/>
      <c r="D62" s="473"/>
      <c r="E62" s="474"/>
      <c r="F62" s="180"/>
      <c r="G62" s="180"/>
      <c r="H62" s="180"/>
    </row>
    <row r="63" spans="1:8" ht="15.75">
      <c r="A63" s="205" t="s">
        <v>111</v>
      </c>
      <c r="B63" s="475"/>
      <c r="C63" s="475"/>
      <c r="D63" s="475"/>
      <c r="E63" s="475"/>
      <c r="F63" s="180"/>
      <c r="G63" s="180"/>
      <c r="H63" s="180"/>
    </row>
    <row r="64" spans="1:8" ht="15.75">
      <c r="A64" s="205" t="s">
        <v>112</v>
      </c>
      <c r="B64" s="469"/>
      <c r="C64" s="470"/>
      <c r="D64" s="470"/>
      <c r="E64" s="471"/>
      <c r="F64" s="180"/>
      <c r="G64" s="180"/>
      <c r="H64" s="180"/>
    </row>
    <row r="65" spans="1:8" ht="15">
      <c r="A65" s="180"/>
      <c r="B65" s="180"/>
      <c r="C65" s="180"/>
      <c r="D65" s="180"/>
      <c r="E65" s="180"/>
      <c r="F65" s="180"/>
      <c r="G65" s="180"/>
      <c r="H65" s="180"/>
    </row>
    <row r="66" spans="1:8" ht="15.75">
      <c r="A66" s="205" t="s">
        <v>110</v>
      </c>
      <c r="B66" s="472" t="str">
        <f ca="1">_xlfn.IFERROR('Board Statement Review'!E6,"")</f>
        <v/>
      </c>
      <c r="C66" s="473"/>
      <c r="D66" s="473"/>
      <c r="E66" s="474"/>
      <c r="F66" s="180"/>
      <c r="G66" s="180"/>
      <c r="H66" s="180"/>
    </row>
    <row r="67" spans="1:8" ht="15.75">
      <c r="A67" s="205" t="s">
        <v>111</v>
      </c>
      <c r="B67" s="475"/>
      <c r="C67" s="475"/>
      <c r="D67" s="475"/>
      <c r="E67" s="475"/>
      <c r="F67" s="180"/>
      <c r="G67" s="180"/>
      <c r="H67" s="180"/>
    </row>
    <row r="68" spans="1:8" ht="15.75">
      <c r="A68" s="205" t="s">
        <v>112</v>
      </c>
      <c r="B68" s="469"/>
      <c r="C68" s="470"/>
      <c r="D68" s="470"/>
      <c r="E68" s="471"/>
      <c r="F68" s="180"/>
      <c r="G68" s="180"/>
      <c r="H68" s="180"/>
    </row>
    <row r="69" spans="1:8" ht="15">
      <c r="A69" s="180"/>
      <c r="B69" s="180"/>
      <c r="C69" s="180"/>
      <c r="D69" s="180"/>
      <c r="E69" s="180"/>
      <c r="F69" s="180"/>
      <c r="G69" s="180"/>
      <c r="H69" s="180"/>
    </row>
  </sheetData>
  <sheetProtection password="CD4C" sheet="1" insertRows="0"/>
  <mergeCells count="37">
    <mergeCell ref="A37:E37"/>
    <mergeCell ref="D39:E39"/>
    <mergeCell ref="C40:E40"/>
    <mergeCell ref="D42:E42"/>
    <mergeCell ref="C43:E43"/>
    <mergeCell ref="D27:E27"/>
    <mergeCell ref="C28:E28"/>
    <mergeCell ref="D30:E30"/>
    <mergeCell ref="C31:E31"/>
    <mergeCell ref="A10:C10"/>
    <mergeCell ref="D10:E10"/>
    <mergeCell ref="A11:C11"/>
    <mergeCell ref="D11:E11"/>
    <mergeCell ref="A16:E16"/>
    <mergeCell ref="A20:E20"/>
    <mergeCell ref="A25:E25"/>
    <mergeCell ref="A1:B1"/>
    <mergeCell ref="B3:C3"/>
    <mergeCell ref="A6:E6"/>
    <mergeCell ref="A8:C9"/>
    <mergeCell ref="D8:E9"/>
    <mergeCell ref="B64:E64"/>
    <mergeCell ref="B66:E66"/>
    <mergeCell ref="B67:E67"/>
    <mergeCell ref="B68:E68"/>
    <mergeCell ref="A48:E48"/>
    <mergeCell ref="B58:E58"/>
    <mergeCell ref="B59:E59"/>
    <mergeCell ref="B60:E60"/>
    <mergeCell ref="B62:E62"/>
    <mergeCell ref="B63:E63"/>
    <mergeCell ref="B56:E56"/>
    <mergeCell ref="B50:E50"/>
    <mergeCell ref="B51:E51"/>
    <mergeCell ref="B52:E52"/>
    <mergeCell ref="B54:E54"/>
    <mergeCell ref="B55:E55"/>
  </mergeCells>
  <conditionalFormatting sqref="D10:E10">
    <cfRule type="cellIs" priority="10" dxfId="166" operator="equal">
      <formula>"AG"</formula>
    </cfRule>
  </conditionalFormatting>
  <conditionalFormatting sqref="D11:E11">
    <cfRule type="cellIs" priority="8" dxfId="142" operator="greaterThanOrEqual">
      <formula>3</formula>
    </cfRule>
    <cfRule type="cellIs" priority="9" dxfId="2" operator="greaterThan">
      <formula>0</formula>
    </cfRule>
  </conditionalFormatting>
  <conditionalFormatting sqref="D10:E10">
    <cfRule type="cellIs" priority="5" dxfId="2" operator="equal">
      <formula>"R"</formula>
    </cfRule>
    <cfRule type="cellIs" priority="6" dxfId="0" operator="equal">
      <formula>"AR"</formula>
    </cfRule>
    <cfRule type="cellIs" priority="7" dxfId="142" operator="equal">
      <formula>"G"</formula>
    </cfRule>
  </conditionalFormatting>
  <dataValidations count="2">
    <dataValidation type="list" allowBlank="1" showInputMessage="1" showErrorMessage="1" sqref="D10:E10">
      <formula1>$K$2:$K$5</formula1>
    </dataValidation>
    <dataValidation type="list" allowBlank="1" showInputMessage="1" showErrorMessage="1" sqref="D11:E11">
      <formula1>$K$6:$K$10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48"/>
  <sheetViews>
    <sheetView showGridLines="0" view="pageBreakPreview" zoomScaleSheetLayoutView="100" workbookViewId="0" topLeftCell="A1">
      <selection activeCell="H21" sqref="H21"/>
    </sheetView>
  </sheetViews>
  <sheetFormatPr defaultColWidth="8.8515625" defaultRowHeight="15"/>
  <cols>
    <col min="1" max="1" width="7.00390625" style="69" customWidth="1"/>
    <col min="2" max="2" width="48.140625" style="69" customWidth="1"/>
    <col min="3" max="3" width="57.140625" style="69" customWidth="1"/>
    <col min="4" max="4" width="1.28515625" style="71" customWidth="1"/>
    <col min="5" max="5" width="12.00390625" style="43" customWidth="1"/>
    <col min="6" max="8" width="8.8515625" style="69" customWidth="1"/>
    <col min="9" max="9" width="8.8515625" style="69" hidden="1" customWidth="1"/>
    <col min="10" max="10" width="8.8515625" style="69" customWidth="1"/>
    <col min="11" max="11" width="0.9921875" style="69" customWidth="1"/>
    <col min="12" max="16384" width="8.8515625" style="69" customWidth="1"/>
  </cols>
  <sheetData>
    <row r="1" spans="1:9" ht="27" customHeight="1">
      <c r="A1" s="506" t="s">
        <v>43</v>
      </c>
      <c r="B1" s="507"/>
      <c r="C1" s="502" t="str">
        <f>'1 Cover Sheet'!A14</f>
        <v>&lt;INSERT TRUST NAME HERE&gt;</v>
      </c>
      <c r="D1" s="502"/>
      <c r="E1" s="502"/>
      <c r="I1" s="331"/>
    </row>
    <row r="2" spans="1:9" ht="22.5" customHeight="1">
      <c r="A2" s="506"/>
      <c r="B2" s="507"/>
      <c r="C2" s="503" t="str">
        <f>'1 Cover Sheet'!A16</f>
        <v>December 2012</v>
      </c>
      <c r="D2" s="504"/>
      <c r="E2" s="505"/>
      <c r="I2" s="331"/>
    </row>
    <row r="3" spans="3:9" ht="7.5" customHeight="1">
      <c r="C3" s="70"/>
      <c r="D3" s="70"/>
      <c r="E3" s="70"/>
      <c r="I3" s="331" t="s">
        <v>1</v>
      </c>
    </row>
    <row r="4" spans="1:9" ht="15">
      <c r="A4" s="92" t="s">
        <v>44</v>
      </c>
      <c r="B4" s="93"/>
      <c r="C4" s="93"/>
      <c r="I4" s="331" t="s">
        <v>2</v>
      </c>
    </row>
    <row r="5" spans="1:9" ht="3.75" customHeight="1" thickBot="1">
      <c r="A5" s="93"/>
      <c r="B5" s="93"/>
      <c r="C5" s="93"/>
      <c r="I5" s="112"/>
    </row>
    <row r="6" spans="1:9" ht="15">
      <c r="A6" s="94"/>
      <c r="B6" s="95" t="s">
        <v>45</v>
      </c>
      <c r="C6" s="96"/>
      <c r="D6" s="72"/>
      <c r="E6" s="447" t="s">
        <v>86</v>
      </c>
      <c r="I6" s="112"/>
    </row>
    <row r="7" spans="1:7" ht="73.5" customHeight="1">
      <c r="A7" s="97">
        <v>1</v>
      </c>
      <c r="B7" s="508" t="s">
        <v>359</v>
      </c>
      <c r="C7" s="508"/>
      <c r="D7" s="73"/>
      <c r="E7" s="332"/>
      <c r="G7" s="446"/>
    </row>
    <row r="8" spans="1:23" ht="3.75" customHeight="1">
      <c r="A8" s="98"/>
      <c r="B8" s="404"/>
      <c r="C8" s="404"/>
      <c r="D8" s="73"/>
      <c r="E8" s="107"/>
      <c r="N8" s="75" t="s">
        <v>57</v>
      </c>
      <c r="W8" s="75" t="s">
        <v>57</v>
      </c>
    </row>
    <row r="9" spans="1:23" ht="31.5" customHeight="1">
      <c r="A9" s="97">
        <v>2</v>
      </c>
      <c r="B9" s="501" t="s">
        <v>161</v>
      </c>
      <c r="C9" s="501"/>
      <c r="D9" s="73"/>
      <c r="E9" s="332"/>
      <c r="N9" s="75"/>
      <c r="W9" s="75"/>
    </row>
    <row r="10" spans="1:23" ht="4.5" customHeight="1">
      <c r="A10" s="99"/>
      <c r="B10" s="405"/>
      <c r="C10" s="405"/>
      <c r="D10" s="73"/>
      <c r="E10" s="107"/>
      <c r="N10" s="75"/>
      <c r="W10" s="75"/>
    </row>
    <row r="11" spans="1:5" ht="36.75" customHeight="1">
      <c r="A11" s="97">
        <v>3</v>
      </c>
      <c r="B11" s="501" t="s">
        <v>162</v>
      </c>
      <c r="C11" s="501"/>
      <c r="D11" s="73"/>
      <c r="E11" s="332"/>
    </row>
    <row r="12" spans="1:5" ht="6" customHeight="1">
      <c r="A12" s="98"/>
      <c r="B12" s="100"/>
      <c r="C12" s="100"/>
      <c r="D12" s="73"/>
      <c r="E12" s="107"/>
    </row>
    <row r="13" spans="1:5" ht="15">
      <c r="A13" s="94"/>
      <c r="B13" s="102" t="s">
        <v>163</v>
      </c>
      <c r="C13" s="103"/>
      <c r="D13" s="72"/>
      <c r="E13" s="448" t="s">
        <v>86</v>
      </c>
    </row>
    <row r="14" spans="1:5" ht="35.25" customHeight="1">
      <c r="A14" s="97">
        <v>4</v>
      </c>
      <c r="B14" s="499" t="s">
        <v>164</v>
      </c>
      <c r="C14" s="500"/>
      <c r="D14" s="73"/>
      <c r="E14" s="332"/>
    </row>
    <row r="15" spans="1:5" ht="3.75" customHeight="1">
      <c r="A15" s="104"/>
      <c r="B15" s="105"/>
      <c r="C15" s="105"/>
      <c r="D15" s="77"/>
      <c r="E15" s="76"/>
    </row>
    <row r="16" spans="1:5" ht="35.25" customHeight="1">
      <c r="A16" s="97">
        <v>5</v>
      </c>
      <c r="B16" s="499" t="s">
        <v>165</v>
      </c>
      <c r="C16" s="500"/>
      <c r="D16" s="73"/>
      <c r="E16" s="332"/>
    </row>
    <row r="17" spans="1:5" ht="3.75" customHeight="1">
      <c r="A17" s="104"/>
      <c r="B17" s="105"/>
      <c r="C17" s="105"/>
      <c r="D17" s="77"/>
      <c r="E17" s="76"/>
    </row>
    <row r="18" spans="1:5" ht="15">
      <c r="A18" s="94"/>
      <c r="B18" s="95" t="s">
        <v>166</v>
      </c>
      <c r="C18" s="96"/>
      <c r="D18" s="77"/>
      <c r="E18" s="448" t="s">
        <v>86</v>
      </c>
    </row>
    <row r="19" spans="1:5" ht="27.75" customHeight="1">
      <c r="A19" s="97">
        <v>6</v>
      </c>
      <c r="B19" s="501" t="s">
        <v>384</v>
      </c>
      <c r="C19" s="501"/>
      <c r="D19" s="73"/>
      <c r="E19" s="332"/>
    </row>
    <row r="20" spans="1:5" ht="4.5" customHeight="1">
      <c r="A20" s="98"/>
      <c r="B20" s="100"/>
      <c r="C20" s="100"/>
      <c r="D20" s="73"/>
      <c r="E20" s="107"/>
    </row>
    <row r="21" spans="1:14" ht="47.25" customHeight="1">
      <c r="A21" s="97">
        <v>7</v>
      </c>
      <c r="B21" s="501" t="s">
        <v>360</v>
      </c>
      <c r="C21" s="501"/>
      <c r="D21" s="73"/>
      <c r="E21" s="332"/>
      <c r="F21" s="78"/>
      <c r="H21" s="78"/>
      <c r="I21" s="78"/>
      <c r="J21" s="78"/>
      <c r="K21" s="78"/>
      <c r="L21" s="78"/>
      <c r="M21" s="78"/>
      <c r="N21" s="78"/>
    </row>
    <row r="22" spans="1:5" ht="4.5" customHeight="1">
      <c r="A22" s="98"/>
      <c r="B22" s="405"/>
      <c r="C22" s="405"/>
      <c r="D22" s="73"/>
      <c r="E22" s="107"/>
    </row>
    <row r="23" spans="1:5" ht="46.5" customHeight="1">
      <c r="A23" s="97">
        <v>8</v>
      </c>
      <c r="B23" s="501" t="s">
        <v>361</v>
      </c>
      <c r="C23" s="501"/>
      <c r="D23" s="73"/>
      <c r="E23" s="332"/>
    </row>
    <row r="24" spans="1:5" ht="5.25" customHeight="1">
      <c r="A24" s="98"/>
      <c r="B24" s="100"/>
      <c r="C24" s="100"/>
      <c r="D24" s="73"/>
      <c r="E24" s="107"/>
    </row>
    <row r="25" spans="1:7" ht="51.75" customHeight="1">
      <c r="A25" s="97">
        <v>9</v>
      </c>
      <c r="B25" s="497" t="s">
        <v>352</v>
      </c>
      <c r="C25" s="498"/>
      <c r="D25" s="73"/>
      <c r="E25" s="332"/>
      <c r="G25" s="446"/>
    </row>
    <row r="26" spans="1:5" ht="5.25" customHeight="1">
      <c r="A26" s="98"/>
      <c r="B26" s="100"/>
      <c r="C26" s="100"/>
      <c r="D26" s="73"/>
      <c r="E26" s="107"/>
    </row>
    <row r="27" spans="1:5" ht="61.5" customHeight="1">
      <c r="A27" s="97">
        <v>10</v>
      </c>
      <c r="B27" s="501" t="s">
        <v>362</v>
      </c>
      <c r="C27" s="501"/>
      <c r="D27" s="73"/>
      <c r="E27" s="332"/>
    </row>
    <row r="28" spans="1:5" ht="3" customHeight="1">
      <c r="A28" s="104"/>
      <c r="B28" s="406"/>
      <c r="C28" s="406"/>
      <c r="D28" s="77"/>
      <c r="E28" s="76"/>
    </row>
    <row r="29" spans="1:7" ht="46.5" customHeight="1">
      <c r="A29" s="97">
        <v>11</v>
      </c>
      <c r="B29" s="501" t="s">
        <v>363</v>
      </c>
      <c r="C29" s="501"/>
      <c r="D29" s="73"/>
      <c r="E29" s="332"/>
      <c r="G29" s="446"/>
    </row>
    <row r="30" spans="1:5" ht="3.75" customHeight="1">
      <c r="A30" s="98"/>
      <c r="B30" s="100"/>
      <c r="C30" s="100"/>
      <c r="D30" s="73"/>
      <c r="E30" s="74"/>
    </row>
    <row r="31" spans="1:5" ht="34.5" customHeight="1">
      <c r="A31" s="97">
        <v>12</v>
      </c>
      <c r="B31" s="497" t="s">
        <v>167</v>
      </c>
      <c r="C31" s="498"/>
      <c r="D31" s="73"/>
      <c r="E31" s="332"/>
    </row>
    <row r="32" spans="1:5" ht="3.75" customHeight="1">
      <c r="A32" s="98"/>
      <c r="B32" s="100"/>
      <c r="C32" s="100"/>
      <c r="D32" s="73"/>
      <c r="E32" s="107"/>
    </row>
    <row r="33" spans="1:7" ht="66.75" customHeight="1">
      <c r="A33" s="97">
        <v>13</v>
      </c>
      <c r="B33" s="501" t="s">
        <v>364</v>
      </c>
      <c r="C33" s="501"/>
      <c r="D33" s="73"/>
      <c r="E33" s="332"/>
      <c r="G33" s="446"/>
    </row>
    <row r="34" spans="1:7" ht="3.75" customHeight="1">
      <c r="A34" s="101"/>
      <c r="B34" s="100"/>
      <c r="C34" s="100"/>
      <c r="D34" s="73"/>
      <c r="E34" s="107"/>
      <c r="G34" s="446"/>
    </row>
    <row r="35" spans="1:7" ht="51" customHeight="1">
      <c r="A35" s="97">
        <v>14</v>
      </c>
      <c r="B35" s="497" t="s">
        <v>168</v>
      </c>
      <c r="C35" s="498"/>
      <c r="D35" s="73"/>
      <c r="E35" s="332"/>
      <c r="G35" s="446"/>
    </row>
    <row r="36" spans="1:5" ht="4.5" customHeight="1">
      <c r="A36" s="101"/>
      <c r="B36" s="100"/>
      <c r="C36" s="100"/>
      <c r="D36" s="73"/>
      <c r="E36" s="107"/>
    </row>
    <row r="37" spans="1:5" ht="45.75" customHeight="1">
      <c r="A37" s="97">
        <v>15</v>
      </c>
      <c r="B37" s="497" t="s">
        <v>353</v>
      </c>
      <c r="C37" s="498"/>
      <c r="D37" s="73"/>
      <c r="E37" s="332"/>
    </row>
    <row r="38" spans="1:5" ht="4.5" customHeight="1">
      <c r="A38" s="104"/>
      <c r="B38" s="105"/>
      <c r="C38" s="105"/>
      <c r="D38" s="77"/>
      <c r="E38" s="80"/>
    </row>
    <row r="39" spans="1:5" ht="15.75" customHeight="1">
      <c r="A39" s="94"/>
      <c r="B39" s="106" t="s">
        <v>32</v>
      </c>
      <c r="C39" s="106" t="s">
        <v>30</v>
      </c>
      <c r="D39" s="77"/>
      <c r="E39" s="79" t="s">
        <v>31</v>
      </c>
    </row>
    <row r="40" spans="1:5" ht="34.5" customHeight="1">
      <c r="A40" s="81" t="s">
        <v>28</v>
      </c>
      <c r="B40" s="82"/>
      <c r="C40" s="82"/>
      <c r="D40" s="83"/>
      <c r="E40" s="84"/>
    </row>
    <row r="41" spans="1:5" ht="3.75" customHeight="1">
      <c r="A41" s="43"/>
      <c r="B41" s="85"/>
      <c r="C41" s="85"/>
      <c r="D41" s="83"/>
      <c r="E41" s="86"/>
    </row>
    <row r="42" spans="1:5" ht="34.5" customHeight="1">
      <c r="A42" s="81" t="s">
        <v>29</v>
      </c>
      <c r="B42" s="82"/>
      <c r="C42" s="82"/>
      <c r="D42" s="83"/>
      <c r="E42" s="84"/>
    </row>
    <row r="43" spans="1:5" ht="15">
      <c r="A43" s="43"/>
      <c r="B43" s="87"/>
      <c r="C43" s="87"/>
      <c r="D43" s="83"/>
      <c r="E43" s="86"/>
    </row>
    <row r="44" spans="1:5" ht="15">
      <c r="A44" s="88"/>
      <c r="B44" s="89"/>
      <c r="C44" s="89"/>
      <c r="D44" s="90"/>
      <c r="E44" s="47"/>
    </row>
    <row r="46" ht="15">
      <c r="A46" s="91"/>
    </row>
    <row r="47" spans="1:3" ht="15">
      <c r="A47" s="111"/>
      <c r="C47" s="49"/>
    </row>
    <row r="48" spans="1:3" ht="15">
      <c r="A48" s="111"/>
      <c r="C48" s="49"/>
    </row>
  </sheetData>
  <sheetProtection password="CD4C" sheet="1" objects="1" scenarios="1"/>
  <mergeCells count="18">
    <mergeCell ref="C1:E1"/>
    <mergeCell ref="B25:C25"/>
    <mergeCell ref="B14:C14"/>
    <mergeCell ref="C2:E2"/>
    <mergeCell ref="A1:B2"/>
    <mergeCell ref="B7:C7"/>
    <mergeCell ref="B9:C9"/>
    <mergeCell ref="B11:C11"/>
    <mergeCell ref="B35:C35"/>
    <mergeCell ref="B16:C16"/>
    <mergeCell ref="B37:C37"/>
    <mergeCell ref="B31:C31"/>
    <mergeCell ref="B19:C19"/>
    <mergeCell ref="B21:C21"/>
    <mergeCell ref="B23:C23"/>
    <mergeCell ref="B27:C27"/>
    <mergeCell ref="B29:C29"/>
    <mergeCell ref="B33:C33"/>
  </mergeCells>
  <dataValidations count="1">
    <dataValidation type="list" allowBlank="1" showInputMessage="1" showErrorMessage="1" sqref="E37 E35 E29 E33 E31 E16 E9 E11 E7 E14 E25 E27 E23 E19 E21">
      <formula1>$I$3:$I$4</formula1>
    </dataValidation>
  </dataValidations>
  <printOptions horizontalCentered="1" verticalCentered="1"/>
  <pageMargins left="0.15748031496062992" right="0.15748031496062992" top="0.1968503937007874" bottom="0.15748031496062992" header="0.31496062992125984" footer="0.1968503937007874"/>
  <pageSetup fitToHeight="1"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workbookViewId="0" topLeftCell="A1">
      <selection activeCell="F3" sqref="F3"/>
    </sheetView>
  </sheetViews>
  <sheetFormatPr defaultColWidth="9.140625" defaultRowHeight="15"/>
  <cols>
    <col min="3" max="3" width="53.28125" style="445" customWidth="1"/>
    <col min="5" max="5" width="5.7109375" style="0" customWidth="1"/>
    <col min="6" max="6" width="9.140625" style="0" customWidth="1"/>
    <col min="12" max="25" width="9.140625" style="0" customWidth="1"/>
  </cols>
  <sheetData>
    <row r="1" spans="2:3" ht="15">
      <c r="B1" t="s">
        <v>383</v>
      </c>
      <c r="C1" s="445" t="s">
        <v>382</v>
      </c>
    </row>
    <row r="2" spans="2:6" ht="30">
      <c r="B2">
        <f>'3 Bd Statements'!E7</f>
        <v>0</v>
      </c>
      <c r="C2" s="445" t="s">
        <v>385</v>
      </c>
      <c r="E2" t="e">
        <f>VLOOKUP("no",B2:C16,2,FALSE)</f>
        <v>#N/A</v>
      </c>
      <c r="F2" t="e">
        <f>MATCH(E2,C2:C16,0)</f>
        <v>#N/A</v>
      </c>
    </row>
    <row r="3" spans="2:6" ht="30">
      <c r="B3">
        <f>'3 Bd Statements'!E9</f>
        <v>0</v>
      </c>
      <c r="C3" s="445" t="s">
        <v>386</v>
      </c>
      <c r="E3" t="e">
        <f aca="true" ca="1" t="shared" si="0" ref="E3:E9">VLOOKUP("no",OFFSET($B$2:$C$16,F2,0,,),2,FALSE)</f>
        <v>#N/A</v>
      </c>
      <c r="F3" t="e">
        <f aca="true" t="shared" si="1" ref="F3:F9">MATCH(E3,$C$2:$C$16,0)</f>
        <v>#N/A</v>
      </c>
    </row>
    <row r="4" spans="2:6" ht="30">
      <c r="B4">
        <f>'3 Bd Statements'!E11</f>
        <v>0</v>
      </c>
      <c r="C4" s="445" t="s">
        <v>387</v>
      </c>
      <c r="E4" t="e">
        <f ca="1" t="shared" si="0"/>
        <v>#N/A</v>
      </c>
      <c r="F4" t="e">
        <f ca="1" t="shared" si="1"/>
        <v>#N/A</v>
      </c>
    </row>
    <row r="5" spans="2:6" ht="30">
      <c r="B5">
        <f>'3 Bd Statements'!E14</f>
        <v>0</v>
      </c>
      <c r="C5" s="445" t="s">
        <v>388</v>
      </c>
      <c r="E5" t="e">
        <f ca="1" t="shared" si="0"/>
        <v>#N/A</v>
      </c>
      <c r="F5" t="e">
        <f ca="1" t="shared" si="1"/>
        <v>#N/A</v>
      </c>
    </row>
    <row r="6" spans="2:6" ht="15">
      <c r="B6">
        <f>'3 Bd Statements'!E16</f>
        <v>0</v>
      </c>
      <c r="C6" s="445" t="s">
        <v>389</v>
      </c>
      <c r="E6" t="e">
        <f ca="1" t="shared" si="0"/>
        <v>#N/A</v>
      </c>
      <c r="F6" t="e">
        <f ca="1" t="shared" si="1"/>
        <v>#N/A</v>
      </c>
    </row>
    <row r="7" spans="2:6" ht="30">
      <c r="B7">
        <f>'3 Bd Statements'!E19</f>
        <v>0</v>
      </c>
      <c r="C7" s="445" t="s">
        <v>390</v>
      </c>
      <c r="E7" t="e">
        <f ca="1" t="shared" si="0"/>
        <v>#N/A</v>
      </c>
      <c r="F7" t="e">
        <f ca="1" t="shared" si="1"/>
        <v>#N/A</v>
      </c>
    </row>
    <row r="8" spans="2:6" ht="30">
      <c r="B8">
        <f>'3 Bd Statements'!E21</f>
        <v>0</v>
      </c>
      <c r="C8" s="445" t="s">
        <v>391</v>
      </c>
      <c r="E8" t="e">
        <f ca="1" t="shared" si="0"/>
        <v>#N/A</v>
      </c>
      <c r="F8" t="e">
        <f ca="1" t="shared" si="1"/>
        <v>#N/A</v>
      </c>
    </row>
    <row r="9" spans="2:6" ht="15">
      <c r="B9">
        <f>'3 Bd Statements'!E23</f>
        <v>0</v>
      </c>
      <c r="C9" s="445" t="s">
        <v>392</v>
      </c>
      <c r="E9" t="e">
        <f ca="1" t="shared" si="0"/>
        <v>#N/A</v>
      </c>
      <c r="F9" t="e">
        <f ca="1" t="shared" si="1"/>
        <v>#N/A</v>
      </c>
    </row>
    <row r="10" spans="2:3" ht="30">
      <c r="B10">
        <f>'3 Bd Statements'!E25</f>
        <v>0</v>
      </c>
      <c r="C10" s="445" t="s">
        <v>393</v>
      </c>
    </row>
    <row r="11" spans="2:3" ht="30">
      <c r="B11">
        <f>'3 Bd Statements'!E27</f>
        <v>0</v>
      </c>
      <c r="C11" s="445" t="s">
        <v>394</v>
      </c>
    </row>
    <row r="12" spans="2:3" ht="30">
      <c r="B12">
        <f>'3 Bd Statements'!E29</f>
        <v>0</v>
      </c>
      <c r="C12" s="445" t="s">
        <v>395</v>
      </c>
    </row>
    <row r="13" spans="2:3" ht="15">
      <c r="B13">
        <f>'3 Bd Statements'!E31</f>
        <v>0</v>
      </c>
      <c r="C13" s="445" t="s">
        <v>396</v>
      </c>
    </row>
    <row r="14" spans="2:3" ht="30">
      <c r="B14">
        <f>'3 Bd Statements'!E33</f>
        <v>0</v>
      </c>
      <c r="C14" s="445" t="s">
        <v>397</v>
      </c>
    </row>
    <row r="15" spans="2:3" ht="30">
      <c r="B15">
        <f>'3 Bd Statements'!E35</f>
        <v>0</v>
      </c>
      <c r="C15" s="445" t="s">
        <v>398</v>
      </c>
    </row>
    <row r="16" spans="2:3" ht="30">
      <c r="B16">
        <f>'3 Bd Statements'!E37</f>
        <v>0</v>
      </c>
      <c r="C16" s="445" t="s">
        <v>399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L40"/>
  <sheetViews>
    <sheetView showGridLines="0" view="pageBreakPreview" zoomScale="85" zoomScaleSheetLayoutView="85" workbookViewId="0" topLeftCell="A1">
      <pane xSplit="4" ySplit="7" topLeftCell="E8" activePane="bottomRight" state="frozen"/>
      <selection pane="topRight" activeCell="E1" sqref="E1"/>
      <selection pane="bottomLeft" activeCell="A8" sqref="A8"/>
      <selection pane="bottomRight" activeCell="AA6" sqref="AA6"/>
    </sheetView>
  </sheetViews>
  <sheetFormatPr defaultColWidth="8.8515625" defaultRowHeight="15"/>
  <cols>
    <col min="1" max="1" width="5.28125" style="0" customWidth="1"/>
    <col min="2" max="2" width="29.8515625" style="0" customWidth="1"/>
    <col min="3" max="3" width="7.421875" style="0" bestFit="1" customWidth="1"/>
    <col min="4" max="4" width="0.9921875" style="0" customWidth="1"/>
    <col min="5" max="5" width="8.8515625" style="0" customWidth="1"/>
    <col min="6" max="6" width="0.85546875" style="0" customWidth="1"/>
    <col min="7" max="7" width="8.8515625" style="0" customWidth="1"/>
    <col min="8" max="8" width="0.9921875" style="0" customWidth="1"/>
    <col min="9" max="9" width="8.8515625" style="0" customWidth="1"/>
    <col min="10" max="10" width="0.85546875" style="0" customWidth="1"/>
    <col min="11" max="11" width="8.8515625" style="0" customWidth="1"/>
    <col min="12" max="12" width="0.85546875" style="0" customWidth="1"/>
    <col min="13" max="13" width="8.8515625" style="0" customWidth="1"/>
    <col min="14" max="14" width="0.9921875" style="0" customWidth="1"/>
    <col min="15" max="15" width="8.8515625" style="0" customWidth="1"/>
    <col min="16" max="16" width="0.85546875" style="0" customWidth="1"/>
    <col min="17" max="17" width="8.8515625" style="0" customWidth="1"/>
    <col min="18" max="18" width="1.1484375" style="0" customWidth="1"/>
    <col min="19" max="19" width="8.8515625" style="0" customWidth="1"/>
    <col min="20" max="20" width="1.1484375" style="0" customWidth="1"/>
    <col min="21" max="21" width="8.8515625" style="0" customWidth="1"/>
    <col min="22" max="22" width="1.1484375" style="0" customWidth="1"/>
    <col min="23" max="23" width="8.8515625" style="0" customWidth="1"/>
    <col min="24" max="24" width="1.1484375" style="0" customWidth="1"/>
    <col min="25" max="25" width="8.8515625" style="0" customWidth="1"/>
    <col min="26" max="26" width="0.9921875" style="0" customWidth="1"/>
    <col min="27" max="27" width="8.8515625" style="0" customWidth="1"/>
    <col min="28" max="28" width="1.28515625" style="0" customWidth="1"/>
    <col min="29" max="29" width="48.421875" style="0" customWidth="1"/>
    <col min="35" max="35" width="8.8515625" style="0" hidden="1" customWidth="1"/>
  </cols>
  <sheetData>
    <row r="1" spans="2:28" ht="30.75" customHeight="1">
      <c r="B1" s="518" t="s">
        <v>49</v>
      </c>
      <c r="C1" s="518"/>
      <c r="D1" s="17"/>
      <c r="E1" s="509" t="str">
        <f>'1 Cover Sheet'!A14</f>
        <v>&lt;INSERT TRUST NAME HERE&gt;</v>
      </c>
      <c r="F1" s="510"/>
      <c r="G1" s="510"/>
      <c r="H1" s="510"/>
      <c r="I1" s="510"/>
      <c r="J1" s="510"/>
      <c r="K1" s="510"/>
      <c r="L1" s="510"/>
      <c r="M1" s="510"/>
      <c r="N1" s="510"/>
      <c r="O1" s="510"/>
      <c r="P1" s="510"/>
      <c r="Q1" s="510"/>
      <c r="R1" s="510"/>
      <c r="S1" s="510"/>
      <c r="T1" s="510"/>
      <c r="U1" s="510"/>
      <c r="V1" s="510"/>
      <c r="W1" s="510"/>
      <c r="X1" s="510"/>
      <c r="Y1" s="510"/>
      <c r="Z1" s="510"/>
      <c r="AA1" s="511"/>
      <c r="AB1" s="9"/>
    </row>
    <row r="2" spans="2:28" ht="6.75" customHeight="1">
      <c r="B2" s="15"/>
      <c r="C2" s="11"/>
      <c r="D2" s="11"/>
      <c r="F2" s="9"/>
      <c r="H2" s="9"/>
      <c r="J2" s="9"/>
      <c r="L2" s="9"/>
      <c r="N2" s="9"/>
      <c r="P2" s="9"/>
      <c r="R2" s="9"/>
      <c r="T2" s="9"/>
      <c r="V2" s="9"/>
      <c r="X2" s="9"/>
      <c r="Z2" s="9"/>
      <c r="AB2" s="9"/>
    </row>
    <row r="3" spans="1:28" ht="19.5" customHeight="1">
      <c r="A3" s="400" t="s">
        <v>355</v>
      </c>
      <c r="B3" s="15"/>
      <c r="C3" s="11"/>
      <c r="D3" s="11"/>
      <c r="E3" s="512" t="s">
        <v>54</v>
      </c>
      <c r="F3" s="513"/>
      <c r="G3" s="513"/>
      <c r="H3" s="513"/>
      <c r="I3" s="513"/>
      <c r="J3" s="513"/>
      <c r="K3" s="513"/>
      <c r="L3" s="513"/>
      <c r="M3" s="513"/>
      <c r="N3" s="513"/>
      <c r="O3" s="513"/>
      <c r="P3" s="513"/>
      <c r="Q3" s="513"/>
      <c r="R3" s="513"/>
      <c r="S3" s="513"/>
      <c r="T3" s="513"/>
      <c r="U3" s="513"/>
      <c r="V3" s="513"/>
      <c r="W3" s="513"/>
      <c r="X3" s="513"/>
      <c r="Y3" s="513"/>
      <c r="Z3" s="513"/>
      <c r="AA3" s="514"/>
      <c r="AB3" s="9"/>
    </row>
    <row r="4" spans="2:28" ht="15.75" customHeight="1">
      <c r="B4" s="15"/>
      <c r="C4" s="11"/>
      <c r="D4" s="11"/>
      <c r="E4" s="515"/>
      <c r="F4" s="516"/>
      <c r="G4" s="516"/>
      <c r="H4" s="516"/>
      <c r="I4" s="516"/>
      <c r="J4" s="516"/>
      <c r="K4" s="516"/>
      <c r="L4" s="516"/>
      <c r="M4" s="516"/>
      <c r="N4" s="516"/>
      <c r="O4" s="516"/>
      <c r="P4" s="516"/>
      <c r="Q4" s="516"/>
      <c r="R4" s="516"/>
      <c r="S4" s="516"/>
      <c r="T4" s="516"/>
      <c r="U4" s="516"/>
      <c r="V4" s="516"/>
      <c r="W4" s="516"/>
      <c r="X4" s="516"/>
      <c r="Y4" s="516"/>
      <c r="Z4" s="516"/>
      <c r="AA4" s="517"/>
      <c r="AB4" s="9"/>
    </row>
    <row r="5" spans="2:28" ht="9.75" customHeight="1">
      <c r="B5" s="12"/>
      <c r="F5" s="9"/>
      <c r="H5" s="9"/>
      <c r="J5" s="9"/>
      <c r="L5" s="9"/>
      <c r="N5" s="9"/>
      <c r="P5" s="9"/>
      <c r="R5" s="9"/>
      <c r="T5" s="9"/>
      <c r="V5" s="9"/>
      <c r="X5" s="9"/>
      <c r="Z5" s="9"/>
      <c r="AB5" s="14"/>
    </row>
    <row r="6" spans="1:35" ht="34.5" customHeight="1">
      <c r="A6" s="519" t="s">
        <v>91</v>
      </c>
      <c r="B6" s="519"/>
      <c r="C6" s="109" t="s">
        <v>51</v>
      </c>
      <c r="E6" s="449">
        <f aca="true" t="shared" si="0" ref="E6">G6-30</f>
        <v>40914</v>
      </c>
      <c r="F6" s="450"/>
      <c r="G6" s="449">
        <f aca="true" t="shared" si="1" ref="G6">I6-30</f>
        <v>40944</v>
      </c>
      <c r="H6" s="450"/>
      <c r="I6" s="449">
        <f aca="true" t="shared" si="2" ref="I6">K6-30</f>
        <v>40974</v>
      </c>
      <c r="J6" s="450"/>
      <c r="K6" s="449">
        <f aca="true" t="shared" si="3" ref="K6">M6-30</f>
        <v>41004</v>
      </c>
      <c r="L6" s="450"/>
      <c r="M6" s="449">
        <f aca="true" t="shared" si="4" ref="M6">O6-30</f>
        <v>41034</v>
      </c>
      <c r="N6" s="450"/>
      <c r="O6" s="449">
        <f aca="true" t="shared" si="5" ref="O6">Q6-30</f>
        <v>41064</v>
      </c>
      <c r="P6" s="450"/>
      <c r="Q6" s="449">
        <f aca="true" t="shared" si="6" ref="Q6">S6-30</f>
        <v>41094</v>
      </c>
      <c r="R6" s="450"/>
      <c r="S6" s="449">
        <f aca="true" t="shared" si="7" ref="S6">U6-30</f>
        <v>41124</v>
      </c>
      <c r="T6" s="450"/>
      <c r="U6" s="449">
        <f aca="true" t="shared" si="8" ref="U6">W6-30</f>
        <v>41154</v>
      </c>
      <c r="V6" s="450"/>
      <c r="W6" s="449">
        <f aca="true" t="shared" si="9" ref="W6">Y6-30</f>
        <v>41184</v>
      </c>
      <c r="X6" s="450"/>
      <c r="Y6" s="449">
        <f>AA6-30</f>
        <v>41214</v>
      </c>
      <c r="Z6" s="450"/>
      <c r="AA6" s="449" t="str">
        <f>VLOOKUP('1 Cover Sheet'!A16,Quarters!A2:I13,9,FALSE)</f>
        <v>Dec-12</v>
      </c>
      <c r="AB6" s="13"/>
      <c r="AC6" s="8" t="s">
        <v>354</v>
      </c>
      <c r="AI6" s="29" t="s">
        <v>57</v>
      </c>
    </row>
    <row r="7" ht="5.25" customHeight="1"/>
    <row r="8" spans="1:29" ht="43.5" customHeight="1">
      <c r="A8" s="31">
        <v>1</v>
      </c>
      <c r="B8" s="209" t="s">
        <v>11</v>
      </c>
      <c r="C8" s="25" t="s">
        <v>379</v>
      </c>
      <c r="E8" s="318"/>
      <c r="F8" s="319"/>
      <c r="G8" s="318"/>
      <c r="H8" s="319"/>
      <c r="I8" s="318"/>
      <c r="J8" s="319"/>
      <c r="K8" s="318"/>
      <c r="L8" s="319"/>
      <c r="M8" s="318"/>
      <c r="N8" s="319"/>
      <c r="O8" s="318"/>
      <c r="P8" s="319"/>
      <c r="Q8" s="318"/>
      <c r="R8" s="319"/>
      <c r="S8" s="318"/>
      <c r="T8" s="320"/>
      <c r="U8" s="439"/>
      <c r="V8" s="320"/>
      <c r="W8" s="439"/>
      <c r="X8" s="320"/>
      <c r="Y8" s="439"/>
      <c r="Z8" s="320"/>
      <c r="AA8" s="439"/>
      <c r="AB8" s="320"/>
      <c r="AC8" s="321"/>
    </row>
    <row r="9" spans="1:29" ht="4.5" customHeight="1">
      <c r="A9" s="32"/>
      <c r="B9" s="21"/>
      <c r="C9" s="19"/>
      <c r="E9" s="322"/>
      <c r="F9" s="323"/>
      <c r="G9" s="322"/>
      <c r="H9" s="323"/>
      <c r="I9" s="322"/>
      <c r="J9" s="323"/>
      <c r="K9" s="322"/>
      <c r="L9" s="323"/>
      <c r="M9" s="322"/>
      <c r="N9" s="323"/>
      <c r="O9" s="322"/>
      <c r="P9" s="323"/>
      <c r="Q9" s="322"/>
      <c r="R9" s="323"/>
      <c r="S9" s="322"/>
      <c r="T9" s="324"/>
      <c r="U9" s="325"/>
      <c r="V9" s="324"/>
      <c r="W9" s="325"/>
      <c r="X9" s="324"/>
      <c r="Y9" s="325"/>
      <c r="Z9" s="324"/>
      <c r="AA9" s="325"/>
      <c r="AB9" s="324"/>
      <c r="AC9" s="326"/>
    </row>
    <row r="10" spans="1:29" ht="33.75" customHeight="1">
      <c r="A10" s="31">
        <v>2</v>
      </c>
      <c r="B10" s="20" t="s">
        <v>50</v>
      </c>
      <c r="C10" s="25" t="s">
        <v>80</v>
      </c>
      <c r="E10" s="327"/>
      <c r="F10" s="319"/>
      <c r="G10" s="327"/>
      <c r="H10" s="319"/>
      <c r="I10" s="327"/>
      <c r="J10" s="319"/>
      <c r="K10" s="327"/>
      <c r="L10" s="319"/>
      <c r="M10" s="327"/>
      <c r="N10" s="319"/>
      <c r="O10" s="327"/>
      <c r="P10" s="319"/>
      <c r="Q10" s="327"/>
      <c r="R10" s="319"/>
      <c r="S10" s="327"/>
      <c r="T10" s="320"/>
      <c r="U10" s="328"/>
      <c r="V10" s="320"/>
      <c r="W10" s="328"/>
      <c r="X10" s="320"/>
      <c r="Y10" s="328"/>
      <c r="Z10" s="320"/>
      <c r="AA10" s="328"/>
      <c r="AB10" s="320"/>
      <c r="AC10" s="349"/>
    </row>
    <row r="11" spans="1:29" ht="4.5" customHeight="1">
      <c r="A11" s="32"/>
      <c r="B11" s="21"/>
      <c r="C11" s="19"/>
      <c r="E11" s="322"/>
      <c r="F11" s="323"/>
      <c r="G11" s="322"/>
      <c r="H11" s="323"/>
      <c r="I11" s="322"/>
      <c r="J11" s="323"/>
      <c r="K11" s="322"/>
      <c r="L11" s="323"/>
      <c r="M11" s="322"/>
      <c r="N11" s="323"/>
      <c r="O11" s="322"/>
      <c r="P11" s="323"/>
      <c r="Q11" s="322"/>
      <c r="R11" s="323"/>
      <c r="S11" s="322"/>
      <c r="T11" s="324"/>
      <c r="U11" s="325"/>
      <c r="V11" s="324"/>
      <c r="W11" s="325"/>
      <c r="X11" s="324"/>
      <c r="Y11" s="325"/>
      <c r="Z11" s="324"/>
      <c r="AA11" s="325"/>
      <c r="AB11" s="324"/>
      <c r="AC11" s="373"/>
    </row>
    <row r="12" spans="1:29" ht="23.25" customHeight="1">
      <c r="A12" s="31" t="s">
        <v>82</v>
      </c>
      <c r="B12" s="20" t="s">
        <v>81</v>
      </c>
      <c r="C12" s="25" t="s">
        <v>80</v>
      </c>
      <c r="E12" s="327"/>
      <c r="F12" s="319"/>
      <c r="G12" s="327"/>
      <c r="H12" s="319"/>
      <c r="I12" s="327"/>
      <c r="J12" s="319"/>
      <c r="K12" s="327"/>
      <c r="L12" s="319"/>
      <c r="M12" s="327"/>
      <c r="N12" s="319"/>
      <c r="O12" s="327"/>
      <c r="P12" s="319"/>
      <c r="Q12" s="327"/>
      <c r="R12" s="319"/>
      <c r="S12" s="327"/>
      <c r="T12" s="320"/>
      <c r="U12" s="328"/>
      <c r="V12" s="320"/>
      <c r="W12" s="328"/>
      <c r="X12" s="320"/>
      <c r="Y12" s="328"/>
      <c r="Z12" s="320"/>
      <c r="AA12" s="328"/>
      <c r="AB12" s="320"/>
      <c r="AC12" s="349"/>
    </row>
    <row r="13" spans="1:29" ht="4.5" customHeight="1">
      <c r="A13" s="32"/>
      <c r="B13" s="10"/>
      <c r="C13" s="22"/>
      <c r="E13" s="322"/>
      <c r="F13" s="323"/>
      <c r="G13" s="322"/>
      <c r="H13" s="323"/>
      <c r="I13" s="322"/>
      <c r="J13" s="323"/>
      <c r="K13" s="322"/>
      <c r="L13" s="323"/>
      <c r="M13" s="322"/>
      <c r="N13" s="323"/>
      <c r="O13" s="322"/>
      <c r="P13" s="323"/>
      <c r="Q13" s="322"/>
      <c r="R13" s="323"/>
      <c r="S13" s="322"/>
      <c r="T13" s="324"/>
      <c r="U13" s="325"/>
      <c r="V13" s="324"/>
      <c r="W13" s="325"/>
      <c r="X13" s="324"/>
      <c r="Y13" s="325"/>
      <c r="Z13" s="324"/>
      <c r="AA13" s="325"/>
      <c r="AB13" s="324"/>
      <c r="AC13" s="373"/>
    </row>
    <row r="14" spans="1:29" ht="22.5" customHeight="1">
      <c r="A14" s="31" t="s">
        <v>83</v>
      </c>
      <c r="B14" s="20" t="s">
        <v>61</v>
      </c>
      <c r="C14" s="25" t="s">
        <v>80</v>
      </c>
      <c r="E14" s="327"/>
      <c r="F14" s="319"/>
      <c r="G14" s="327"/>
      <c r="H14" s="319"/>
      <c r="I14" s="327"/>
      <c r="J14" s="319"/>
      <c r="K14" s="327"/>
      <c r="L14" s="319"/>
      <c r="M14" s="327"/>
      <c r="N14" s="319"/>
      <c r="O14" s="327"/>
      <c r="P14" s="319"/>
      <c r="Q14" s="327"/>
      <c r="R14" s="319"/>
      <c r="S14" s="327"/>
      <c r="T14" s="320"/>
      <c r="U14" s="328"/>
      <c r="V14" s="320"/>
      <c r="W14" s="328"/>
      <c r="X14" s="320"/>
      <c r="Y14" s="328"/>
      <c r="Z14" s="320"/>
      <c r="AA14" s="328"/>
      <c r="AB14" s="320"/>
      <c r="AC14" s="349"/>
    </row>
    <row r="15" spans="1:29" ht="3.75" customHeight="1">
      <c r="A15" s="32"/>
      <c r="B15" s="10"/>
      <c r="C15" s="22"/>
      <c r="E15" s="322"/>
      <c r="F15" s="323"/>
      <c r="G15" s="322"/>
      <c r="H15" s="323"/>
      <c r="I15" s="322"/>
      <c r="J15" s="323"/>
      <c r="K15" s="322"/>
      <c r="L15" s="323"/>
      <c r="M15" s="322"/>
      <c r="N15" s="323"/>
      <c r="O15" s="322"/>
      <c r="P15" s="323"/>
      <c r="Q15" s="322"/>
      <c r="R15" s="323"/>
      <c r="S15" s="322"/>
      <c r="T15" s="324"/>
      <c r="U15" s="325"/>
      <c r="V15" s="324"/>
      <c r="W15" s="325"/>
      <c r="X15" s="324"/>
      <c r="Y15" s="325"/>
      <c r="Z15" s="324"/>
      <c r="AA15" s="325"/>
      <c r="AB15" s="324"/>
      <c r="AC15" s="373"/>
    </row>
    <row r="16" spans="1:29" ht="32.25" customHeight="1">
      <c r="A16" s="31">
        <v>4</v>
      </c>
      <c r="B16" s="20" t="s">
        <v>53</v>
      </c>
      <c r="C16" s="25" t="s">
        <v>52</v>
      </c>
      <c r="E16" s="327"/>
      <c r="F16" s="319"/>
      <c r="G16" s="327"/>
      <c r="H16" s="319"/>
      <c r="I16" s="327"/>
      <c r="J16" s="319"/>
      <c r="K16" s="327"/>
      <c r="L16" s="319"/>
      <c r="M16" s="327"/>
      <c r="N16" s="319"/>
      <c r="O16" s="327"/>
      <c r="P16" s="319"/>
      <c r="Q16" s="327"/>
      <c r="R16" s="319"/>
      <c r="S16" s="327"/>
      <c r="T16" s="320"/>
      <c r="U16" s="328"/>
      <c r="V16" s="320"/>
      <c r="W16" s="328"/>
      <c r="X16" s="320"/>
      <c r="Y16" s="328"/>
      <c r="Z16" s="320"/>
      <c r="AA16" s="328"/>
      <c r="AB16" s="320"/>
      <c r="AC16" s="349"/>
    </row>
    <row r="17" spans="1:29" ht="3.75" customHeight="1">
      <c r="A17" s="32"/>
      <c r="B17" s="10"/>
      <c r="C17" s="22"/>
      <c r="E17" s="322"/>
      <c r="F17" s="323"/>
      <c r="G17" s="322"/>
      <c r="H17" s="323"/>
      <c r="I17" s="322"/>
      <c r="J17" s="323"/>
      <c r="K17" s="322"/>
      <c r="L17" s="323"/>
      <c r="M17" s="322"/>
      <c r="N17" s="323"/>
      <c r="O17" s="322"/>
      <c r="P17" s="323"/>
      <c r="Q17" s="322"/>
      <c r="R17" s="323"/>
      <c r="S17" s="322"/>
      <c r="T17" s="324"/>
      <c r="U17" s="325"/>
      <c r="V17" s="324"/>
      <c r="W17" s="325"/>
      <c r="X17" s="324"/>
      <c r="Y17" s="325"/>
      <c r="Z17" s="324"/>
      <c r="AA17" s="325"/>
      <c r="AB17" s="324"/>
      <c r="AC17" s="373"/>
    </row>
    <row r="18" spans="1:29" ht="28.5" customHeight="1">
      <c r="A18" s="31">
        <v>5</v>
      </c>
      <c r="B18" s="20" t="s">
        <v>84</v>
      </c>
      <c r="C18" s="25" t="s">
        <v>52</v>
      </c>
      <c r="E18" s="327"/>
      <c r="F18" s="319"/>
      <c r="G18" s="327"/>
      <c r="H18" s="319"/>
      <c r="I18" s="327"/>
      <c r="J18" s="319"/>
      <c r="K18" s="327"/>
      <c r="L18" s="319"/>
      <c r="M18" s="327"/>
      <c r="N18" s="319"/>
      <c r="O18" s="327"/>
      <c r="P18" s="319"/>
      <c r="Q18" s="327"/>
      <c r="R18" s="319"/>
      <c r="S18" s="327"/>
      <c r="T18" s="320"/>
      <c r="U18" s="328"/>
      <c r="V18" s="320"/>
      <c r="W18" s="328"/>
      <c r="X18" s="320"/>
      <c r="Y18" s="328"/>
      <c r="Z18" s="320"/>
      <c r="AA18" s="328"/>
      <c r="AB18" s="320"/>
      <c r="AC18" s="349"/>
    </row>
    <row r="19" spans="1:29" ht="3" customHeight="1">
      <c r="A19" s="32"/>
      <c r="B19" s="23"/>
      <c r="C19" s="24"/>
      <c r="E19" s="322"/>
      <c r="F19" s="323"/>
      <c r="G19" s="322"/>
      <c r="H19" s="323"/>
      <c r="I19" s="322"/>
      <c r="J19" s="323"/>
      <c r="K19" s="322"/>
      <c r="L19" s="323"/>
      <c r="M19" s="322"/>
      <c r="N19" s="323"/>
      <c r="O19" s="322"/>
      <c r="P19" s="323"/>
      <c r="Q19" s="322"/>
      <c r="R19" s="323"/>
      <c r="S19" s="322"/>
      <c r="T19" s="324"/>
      <c r="U19" s="325"/>
      <c r="V19" s="324"/>
      <c r="W19" s="325"/>
      <c r="X19" s="324"/>
      <c r="Y19" s="325"/>
      <c r="Z19" s="324"/>
      <c r="AA19" s="325"/>
      <c r="AB19" s="324"/>
      <c r="AC19" s="373"/>
    </row>
    <row r="20" spans="1:29" s="1" customFormat="1" ht="22.5" customHeight="1">
      <c r="A20" s="31">
        <v>6</v>
      </c>
      <c r="B20" s="20" t="s">
        <v>380</v>
      </c>
      <c r="C20" s="25" t="s">
        <v>52</v>
      </c>
      <c r="E20" s="327"/>
      <c r="F20" s="319"/>
      <c r="G20" s="327"/>
      <c r="H20" s="319"/>
      <c r="I20" s="327"/>
      <c r="J20" s="319"/>
      <c r="K20" s="327"/>
      <c r="L20" s="319"/>
      <c r="M20" s="327"/>
      <c r="N20" s="319"/>
      <c r="O20" s="327"/>
      <c r="P20" s="319"/>
      <c r="Q20" s="327"/>
      <c r="R20" s="319"/>
      <c r="S20" s="327"/>
      <c r="T20" s="320"/>
      <c r="U20" s="328"/>
      <c r="V20" s="320"/>
      <c r="W20" s="328"/>
      <c r="X20" s="320"/>
      <c r="Y20" s="328"/>
      <c r="Z20" s="320"/>
      <c r="AA20" s="328"/>
      <c r="AB20" s="320"/>
      <c r="AC20" s="351"/>
    </row>
    <row r="21" spans="1:29" ht="4.5" customHeight="1">
      <c r="A21" s="33"/>
      <c r="E21" s="329"/>
      <c r="F21" s="329"/>
      <c r="G21" s="329"/>
      <c r="H21" s="329"/>
      <c r="I21" s="329"/>
      <c r="J21" s="329"/>
      <c r="K21" s="329"/>
      <c r="L21" s="329"/>
      <c r="M21" s="329"/>
      <c r="N21" s="329"/>
      <c r="O21" s="329"/>
      <c r="P21" s="329"/>
      <c r="Q21" s="329"/>
      <c r="R21" s="329"/>
      <c r="S21" s="329"/>
      <c r="T21" s="330"/>
      <c r="U21" s="330"/>
      <c r="V21" s="330"/>
      <c r="W21" s="330"/>
      <c r="X21" s="330"/>
      <c r="Y21" s="330"/>
      <c r="Z21" s="330"/>
      <c r="AA21" s="330"/>
      <c r="AB21" s="330"/>
      <c r="AC21" s="451"/>
    </row>
    <row r="22" spans="1:32" ht="22.5" customHeight="1">
      <c r="A22" s="31">
        <v>7</v>
      </c>
      <c r="B22" s="20" t="s">
        <v>85</v>
      </c>
      <c r="C22" s="25" t="s">
        <v>52</v>
      </c>
      <c r="D22" s="1"/>
      <c r="E22" s="327"/>
      <c r="F22" s="319"/>
      <c r="G22" s="327"/>
      <c r="H22" s="319"/>
      <c r="I22" s="327"/>
      <c r="J22" s="319"/>
      <c r="K22" s="327"/>
      <c r="L22" s="319"/>
      <c r="M22" s="327"/>
      <c r="N22" s="319"/>
      <c r="O22" s="327"/>
      <c r="P22" s="319"/>
      <c r="Q22" s="327"/>
      <c r="R22" s="319"/>
      <c r="S22" s="327"/>
      <c r="T22" s="320"/>
      <c r="U22" s="328"/>
      <c r="V22" s="320"/>
      <c r="W22" s="328"/>
      <c r="X22" s="320"/>
      <c r="Y22" s="328"/>
      <c r="Z22" s="320"/>
      <c r="AA22" s="328"/>
      <c r="AB22" s="320"/>
      <c r="AC22" s="351"/>
      <c r="AD22" s="1"/>
      <c r="AE22" s="1"/>
      <c r="AF22" s="1"/>
    </row>
    <row r="23" spans="1:29" ht="5.25" customHeight="1">
      <c r="A23" s="33"/>
      <c r="E23" s="329"/>
      <c r="F23" s="329"/>
      <c r="G23" s="329"/>
      <c r="H23" s="329"/>
      <c r="I23" s="329"/>
      <c r="J23" s="329"/>
      <c r="K23" s="329"/>
      <c r="L23" s="329"/>
      <c r="M23" s="329"/>
      <c r="N23" s="329"/>
      <c r="O23" s="329"/>
      <c r="P23" s="329"/>
      <c r="Q23" s="329"/>
      <c r="R23" s="329"/>
      <c r="S23" s="329"/>
      <c r="T23" s="330"/>
      <c r="U23" s="330"/>
      <c r="V23" s="330"/>
      <c r="W23" s="330"/>
      <c r="X23" s="330"/>
      <c r="Y23" s="330"/>
      <c r="Z23" s="330"/>
      <c r="AA23" s="330"/>
      <c r="AB23" s="330"/>
      <c r="AC23" s="451"/>
    </row>
    <row r="24" spans="1:32" ht="27.75" customHeight="1">
      <c r="A24" s="31">
        <v>8</v>
      </c>
      <c r="B24" s="209" t="s">
        <v>17</v>
      </c>
      <c r="C24" s="25" t="s">
        <v>52</v>
      </c>
      <c r="D24" s="1"/>
      <c r="E24" s="327"/>
      <c r="F24" s="319"/>
      <c r="G24" s="327"/>
      <c r="H24" s="319"/>
      <c r="I24" s="327"/>
      <c r="J24" s="319"/>
      <c r="K24" s="327"/>
      <c r="L24" s="319"/>
      <c r="M24" s="327"/>
      <c r="N24" s="319"/>
      <c r="O24" s="327"/>
      <c r="P24" s="319"/>
      <c r="Q24" s="327"/>
      <c r="R24" s="319"/>
      <c r="S24" s="327"/>
      <c r="T24" s="320"/>
      <c r="U24" s="328"/>
      <c r="V24" s="320"/>
      <c r="W24" s="328"/>
      <c r="X24" s="320"/>
      <c r="Y24" s="328"/>
      <c r="Z24" s="320"/>
      <c r="AA24" s="328"/>
      <c r="AB24" s="320"/>
      <c r="AC24" s="351"/>
      <c r="AD24" s="1"/>
      <c r="AE24" s="1"/>
      <c r="AF24" s="1"/>
    </row>
    <row r="25" spans="1:29" ht="5.25" customHeight="1">
      <c r="A25" s="33"/>
      <c r="E25" s="329"/>
      <c r="F25" s="329"/>
      <c r="G25" s="329"/>
      <c r="H25" s="329"/>
      <c r="I25" s="329"/>
      <c r="J25" s="329"/>
      <c r="K25" s="329"/>
      <c r="L25" s="329"/>
      <c r="M25" s="329"/>
      <c r="N25" s="329"/>
      <c r="O25" s="329"/>
      <c r="P25" s="329"/>
      <c r="Q25" s="329"/>
      <c r="R25" s="329"/>
      <c r="S25" s="329"/>
      <c r="T25" s="330"/>
      <c r="U25" s="330"/>
      <c r="V25" s="330"/>
      <c r="W25" s="330"/>
      <c r="X25" s="330"/>
      <c r="Y25" s="330"/>
      <c r="Z25" s="330"/>
      <c r="AA25" s="330"/>
      <c r="AB25" s="330"/>
      <c r="AC25" s="451"/>
    </row>
    <row r="26" spans="1:38" ht="34.5" customHeight="1">
      <c r="A26" s="31">
        <v>9</v>
      </c>
      <c r="B26" s="20" t="s">
        <v>79</v>
      </c>
      <c r="C26" s="25" t="s">
        <v>52</v>
      </c>
      <c r="D26" s="1"/>
      <c r="E26" s="327"/>
      <c r="F26" s="319"/>
      <c r="G26" s="327"/>
      <c r="H26" s="319"/>
      <c r="I26" s="327"/>
      <c r="J26" s="319"/>
      <c r="K26" s="327"/>
      <c r="L26" s="319"/>
      <c r="M26" s="327"/>
      <c r="N26" s="319"/>
      <c r="O26" s="327"/>
      <c r="P26" s="319"/>
      <c r="Q26" s="327"/>
      <c r="R26" s="319"/>
      <c r="S26" s="327"/>
      <c r="T26" s="320"/>
      <c r="U26" s="328"/>
      <c r="V26" s="320"/>
      <c r="W26" s="328"/>
      <c r="X26" s="320"/>
      <c r="Y26" s="328"/>
      <c r="Z26" s="320"/>
      <c r="AA26" s="328"/>
      <c r="AB26" s="320"/>
      <c r="AC26" s="351"/>
      <c r="AD26" s="1"/>
      <c r="AE26" s="1"/>
      <c r="AF26" s="1"/>
      <c r="AG26" s="1"/>
      <c r="AH26" s="1"/>
      <c r="AI26" s="1"/>
      <c r="AJ26" s="1"/>
      <c r="AK26" s="1"/>
      <c r="AL26" s="1"/>
    </row>
    <row r="27" spans="5:29" ht="4.5" customHeight="1">
      <c r="E27" s="329"/>
      <c r="F27" s="329"/>
      <c r="G27" s="329"/>
      <c r="H27" s="329"/>
      <c r="I27" s="329"/>
      <c r="J27" s="329"/>
      <c r="K27" s="329"/>
      <c r="L27" s="329"/>
      <c r="M27" s="329"/>
      <c r="N27" s="329"/>
      <c r="O27" s="329"/>
      <c r="P27" s="329"/>
      <c r="Q27" s="329"/>
      <c r="R27" s="329"/>
      <c r="S27" s="329"/>
      <c r="T27" s="330"/>
      <c r="U27" s="330"/>
      <c r="V27" s="330"/>
      <c r="W27" s="330"/>
      <c r="X27" s="330"/>
      <c r="Y27" s="330"/>
      <c r="Z27" s="330"/>
      <c r="AA27" s="330"/>
      <c r="AB27" s="330"/>
      <c r="AC27" s="451"/>
    </row>
    <row r="28" spans="1:34" ht="33" customHeight="1">
      <c r="A28" s="31">
        <v>10</v>
      </c>
      <c r="B28" s="20" t="s">
        <v>6</v>
      </c>
      <c r="C28" s="25" t="s">
        <v>52</v>
      </c>
      <c r="D28" s="1"/>
      <c r="E28" s="327"/>
      <c r="F28" s="319"/>
      <c r="G28" s="327"/>
      <c r="H28" s="319"/>
      <c r="I28" s="327"/>
      <c r="J28" s="319"/>
      <c r="K28" s="327"/>
      <c r="L28" s="319"/>
      <c r="M28" s="327"/>
      <c r="N28" s="319"/>
      <c r="O28" s="327"/>
      <c r="P28" s="319"/>
      <c r="Q28" s="327"/>
      <c r="R28" s="319"/>
      <c r="S28" s="327"/>
      <c r="T28" s="320"/>
      <c r="U28" s="328"/>
      <c r="V28" s="320"/>
      <c r="W28" s="328"/>
      <c r="X28" s="320"/>
      <c r="Y28" s="328"/>
      <c r="Z28" s="320"/>
      <c r="AA28" s="328"/>
      <c r="AB28" s="320"/>
      <c r="AC28" s="351"/>
      <c r="AD28" s="1"/>
      <c r="AE28" s="1"/>
      <c r="AF28" s="1"/>
      <c r="AG28" s="1"/>
      <c r="AH28" s="1"/>
    </row>
    <row r="29" spans="5:29" ht="4.5" customHeight="1">
      <c r="E29" s="329"/>
      <c r="F29" s="329"/>
      <c r="G29" s="329"/>
      <c r="H29" s="329"/>
      <c r="I29" s="329"/>
      <c r="J29" s="329"/>
      <c r="K29" s="329"/>
      <c r="L29" s="329"/>
      <c r="M29" s="329"/>
      <c r="N29" s="329"/>
      <c r="O29" s="329"/>
      <c r="P29" s="329"/>
      <c r="Q29" s="329"/>
      <c r="R29" s="329"/>
      <c r="S29" s="329"/>
      <c r="T29" s="330"/>
      <c r="U29" s="330"/>
      <c r="V29" s="330"/>
      <c r="W29" s="330"/>
      <c r="X29" s="330"/>
      <c r="Y29" s="330"/>
      <c r="Z29" s="330"/>
      <c r="AA29" s="330"/>
      <c r="AB29" s="330"/>
      <c r="AC29" s="451"/>
    </row>
    <row r="30" spans="1:33" ht="21" customHeight="1">
      <c r="A30" s="31">
        <v>11</v>
      </c>
      <c r="B30" s="20" t="s">
        <v>5</v>
      </c>
      <c r="C30" s="25" t="s">
        <v>52</v>
      </c>
      <c r="D30" s="1"/>
      <c r="E30" s="327"/>
      <c r="F30" s="319"/>
      <c r="G30" s="327"/>
      <c r="H30" s="319"/>
      <c r="I30" s="327"/>
      <c r="J30" s="319"/>
      <c r="K30" s="327"/>
      <c r="L30" s="319"/>
      <c r="M30" s="327"/>
      <c r="N30" s="319"/>
      <c r="O30" s="327"/>
      <c r="P30" s="319"/>
      <c r="Q30" s="327"/>
      <c r="R30" s="319"/>
      <c r="S30" s="327"/>
      <c r="T30" s="320"/>
      <c r="U30" s="328"/>
      <c r="V30" s="320"/>
      <c r="W30" s="328"/>
      <c r="X30" s="320"/>
      <c r="Y30" s="328"/>
      <c r="Z30" s="320"/>
      <c r="AA30" s="328"/>
      <c r="AB30" s="320"/>
      <c r="AC30" s="351"/>
      <c r="AD30" s="1"/>
      <c r="AE30" s="1"/>
      <c r="AF30" s="1"/>
      <c r="AG30" s="1"/>
    </row>
    <row r="31" spans="5:29" ht="5.25" customHeight="1">
      <c r="E31" s="329"/>
      <c r="F31" s="329"/>
      <c r="G31" s="329"/>
      <c r="H31" s="329"/>
      <c r="I31" s="329"/>
      <c r="J31" s="329"/>
      <c r="K31" s="329"/>
      <c r="L31" s="329"/>
      <c r="M31" s="329"/>
      <c r="N31" s="329"/>
      <c r="O31" s="329"/>
      <c r="P31" s="329"/>
      <c r="Q31" s="329"/>
      <c r="R31" s="329"/>
      <c r="S31" s="329"/>
      <c r="T31" s="330"/>
      <c r="U31" s="330"/>
      <c r="V31" s="330"/>
      <c r="W31" s="330"/>
      <c r="X31" s="330"/>
      <c r="Y31" s="330"/>
      <c r="Z31" s="330"/>
      <c r="AA31" s="330"/>
      <c r="AB31" s="330"/>
      <c r="AC31" s="451"/>
    </row>
    <row r="32" spans="1:33" ht="27" customHeight="1">
      <c r="A32" s="31">
        <v>12</v>
      </c>
      <c r="B32" s="20" t="s">
        <v>9</v>
      </c>
      <c r="C32" s="25" t="s">
        <v>10</v>
      </c>
      <c r="D32" s="1"/>
      <c r="E32" s="327"/>
      <c r="F32" s="319"/>
      <c r="G32" s="327"/>
      <c r="H32" s="319"/>
      <c r="I32" s="327"/>
      <c r="J32" s="319"/>
      <c r="K32" s="327"/>
      <c r="L32" s="319"/>
      <c r="M32" s="327"/>
      <c r="N32" s="319"/>
      <c r="O32" s="327"/>
      <c r="P32" s="319"/>
      <c r="Q32" s="327"/>
      <c r="R32" s="319"/>
      <c r="S32" s="327"/>
      <c r="T32" s="320"/>
      <c r="U32" s="328"/>
      <c r="V32" s="320"/>
      <c r="W32" s="328"/>
      <c r="X32" s="320"/>
      <c r="Y32" s="328"/>
      <c r="Z32" s="320"/>
      <c r="AA32" s="328"/>
      <c r="AB32" s="320"/>
      <c r="AC32" s="351"/>
      <c r="AD32" s="1"/>
      <c r="AE32" s="1"/>
      <c r="AF32" s="1"/>
      <c r="AG32" s="1"/>
    </row>
    <row r="33" spans="5:29" ht="5.25" customHeight="1">
      <c r="E33" s="329"/>
      <c r="F33" s="329"/>
      <c r="G33" s="329"/>
      <c r="H33" s="329"/>
      <c r="I33" s="329"/>
      <c r="J33" s="329"/>
      <c r="K33" s="329"/>
      <c r="L33" s="329"/>
      <c r="M33" s="329"/>
      <c r="N33" s="329"/>
      <c r="O33" s="329"/>
      <c r="P33" s="329"/>
      <c r="Q33" s="329"/>
      <c r="R33" s="329"/>
      <c r="S33" s="329"/>
      <c r="T33" s="330"/>
      <c r="U33" s="330"/>
      <c r="V33" s="330"/>
      <c r="W33" s="330"/>
      <c r="X33" s="330"/>
      <c r="Y33" s="330"/>
      <c r="Z33" s="330"/>
      <c r="AA33" s="330"/>
      <c r="AB33" s="330"/>
      <c r="AC33" s="451"/>
    </row>
    <row r="34" spans="1:33" ht="23.25" customHeight="1">
      <c r="A34" s="31">
        <v>13</v>
      </c>
      <c r="B34" s="20" t="s">
        <v>8</v>
      </c>
      <c r="C34" s="25" t="s">
        <v>52</v>
      </c>
      <c r="D34" s="1"/>
      <c r="E34" s="327"/>
      <c r="F34" s="319"/>
      <c r="G34" s="327"/>
      <c r="H34" s="319"/>
      <c r="I34" s="327"/>
      <c r="J34" s="319"/>
      <c r="K34" s="327"/>
      <c r="L34" s="319"/>
      <c r="M34" s="327"/>
      <c r="N34" s="319"/>
      <c r="O34" s="327"/>
      <c r="P34" s="319"/>
      <c r="Q34" s="327"/>
      <c r="R34" s="319"/>
      <c r="S34" s="327"/>
      <c r="T34" s="320"/>
      <c r="U34" s="328"/>
      <c r="V34" s="320"/>
      <c r="W34" s="328"/>
      <c r="X34" s="320"/>
      <c r="Y34" s="328"/>
      <c r="Z34" s="320"/>
      <c r="AA34" s="328"/>
      <c r="AB34" s="320"/>
      <c r="AC34" s="351"/>
      <c r="AD34" s="1"/>
      <c r="AE34" s="1"/>
      <c r="AF34" s="1"/>
      <c r="AG34" s="1"/>
    </row>
    <row r="35" spans="5:29" ht="3.75" customHeight="1">
      <c r="E35" s="329"/>
      <c r="F35" s="329"/>
      <c r="G35" s="329"/>
      <c r="H35" s="329"/>
      <c r="I35" s="329"/>
      <c r="J35" s="329"/>
      <c r="K35" s="329"/>
      <c r="L35" s="329"/>
      <c r="M35" s="329"/>
      <c r="N35" s="329"/>
      <c r="O35" s="329"/>
      <c r="P35" s="329"/>
      <c r="Q35" s="329"/>
      <c r="R35" s="329"/>
      <c r="S35" s="329"/>
      <c r="T35" s="330"/>
      <c r="U35" s="330"/>
      <c r="V35" s="330"/>
      <c r="W35" s="330"/>
      <c r="X35" s="330"/>
      <c r="Y35" s="330"/>
      <c r="Z35" s="330"/>
      <c r="AA35" s="330"/>
      <c r="AB35" s="330"/>
      <c r="AC35" s="451"/>
    </row>
    <row r="36" spans="1:33" ht="31.5" customHeight="1">
      <c r="A36" s="31">
        <v>14</v>
      </c>
      <c r="B36" s="20" t="s">
        <v>261</v>
      </c>
      <c r="C36" s="25" t="s">
        <v>80</v>
      </c>
      <c r="D36" s="1"/>
      <c r="E36" s="327"/>
      <c r="F36" s="319"/>
      <c r="G36" s="327"/>
      <c r="H36" s="319"/>
      <c r="I36" s="327"/>
      <c r="J36" s="319"/>
      <c r="K36" s="327"/>
      <c r="L36" s="319"/>
      <c r="M36" s="327"/>
      <c r="N36" s="319"/>
      <c r="O36" s="327"/>
      <c r="P36" s="319"/>
      <c r="Q36" s="327"/>
      <c r="R36" s="319"/>
      <c r="S36" s="327"/>
      <c r="T36" s="320"/>
      <c r="U36" s="328"/>
      <c r="V36" s="320"/>
      <c r="W36" s="328"/>
      <c r="X36" s="320"/>
      <c r="Y36" s="328"/>
      <c r="Z36" s="320"/>
      <c r="AA36" s="328"/>
      <c r="AB36" s="320"/>
      <c r="AC36" s="351"/>
      <c r="AD36" s="1"/>
      <c r="AE36" s="1"/>
      <c r="AF36" s="1"/>
      <c r="AG36" s="1"/>
    </row>
    <row r="37" spans="5:29" ht="3.75" customHeight="1">
      <c r="E37" s="329"/>
      <c r="F37" s="329"/>
      <c r="G37" s="329"/>
      <c r="H37" s="329"/>
      <c r="I37" s="329"/>
      <c r="J37" s="329"/>
      <c r="K37" s="329"/>
      <c r="L37" s="329"/>
      <c r="M37" s="329"/>
      <c r="N37" s="329"/>
      <c r="O37" s="329"/>
      <c r="P37" s="329"/>
      <c r="Q37" s="329"/>
      <c r="R37" s="329"/>
      <c r="S37" s="329"/>
      <c r="T37" s="330"/>
      <c r="U37" s="330"/>
      <c r="V37" s="330"/>
      <c r="W37" s="330"/>
      <c r="X37" s="330"/>
      <c r="Y37" s="330"/>
      <c r="Z37" s="330"/>
      <c r="AA37" s="330"/>
      <c r="AB37" s="330"/>
      <c r="AC37" s="451"/>
    </row>
    <row r="38" spans="1:34" ht="23.25" customHeight="1">
      <c r="A38" s="31">
        <v>15</v>
      </c>
      <c r="B38" s="20" t="s">
        <v>7</v>
      </c>
      <c r="C38" s="25" t="s">
        <v>80</v>
      </c>
      <c r="D38" s="1"/>
      <c r="E38" s="327"/>
      <c r="F38" s="319"/>
      <c r="G38" s="327"/>
      <c r="H38" s="319"/>
      <c r="I38" s="327"/>
      <c r="J38" s="319"/>
      <c r="K38" s="327"/>
      <c r="L38" s="319"/>
      <c r="M38" s="327"/>
      <c r="N38" s="319"/>
      <c r="O38" s="327"/>
      <c r="P38" s="319"/>
      <c r="Q38" s="327"/>
      <c r="R38" s="319"/>
      <c r="S38" s="327"/>
      <c r="T38" s="320"/>
      <c r="U38" s="328"/>
      <c r="V38" s="320"/>
      <c r="W38" s="328"/>
      <c r="X38" s="320"/>
      <c r="Y38" s="328"/>
      <c r="Z38" s="320"/>
      <c r="AA38" s="328"/>
      <c r="AB38" s="320"/>
      <c r="AC38" s="351"/>
      <c r="AD38" s="1"/>
      <c r="AE38" s="1"/>
      <c r="AF38" s="1"/>
      <c r="AG38" s="1"/>
      <c r="AH38" s="1"/>
    </row>
    <row r="39" spans="5:29" ht="3.75" customHeight="1">
      <c r="E39" s="329"/>
      <c r="F39" s="329"/>
      <c r="G39" s="329"/>
      <c r="H39" s="329"/>
      <c r="I39" s="329"/>
      <c r="J39" s="329"/>
      <c r="K39" s="329"/>
      <c r="L39" s="329"/>
      <c r="M39" s="329"/>
      <c r="N39" s="329"/>
      <c r="O39" s="329"/>
      <c r="P39" s="329"/>
      <c r="Q39" s="329"/>
      <c r="R39" s="329"/>
      <c r="S39" s="329"/>
      <c r="T39" s="330"/>
      <c r="U39" s="330"/>
      <c r="V39" s="330"/>
      <c r="W39" s="330"/>
      <c r="X39" s="330"/>
      <c r="Y39" s="330"/>
      <c r="Z39" s="330"/>
      <c r="AA39" s="330"/>
      <c r="AB39" s="330"/>
      <c r="AC39" s="451"/>
    </row>
    <row r="40" spans="1:33" ht="38.25">
      <c r="A40" s="31">
        <v>16</v>
      </c>
      <c r="B40" s="20" t="s">
        <v>262</v>
      </c>
      <c r="C40" s="25" t="s">
        <v>80</v>
      </c>
      <c r="D40" s="1"/>
      <c r="E40" s="327"/>
      <c r="F40" s="319"/>
      <c r="G40" s="327"/>
      <c r="H40" s="319"/>
      <c r="I40" s="327"/>
      <c r="J40" s="319"/>
      <c r="K40" s="327"/>
      <c r="L40" s="319"/>
      <c r="M40" s="327"/>
      <c r="N40" s="319"/>
      <c r="O40" s="327"/>
      <c r="P40" s="319"/>
      <c r="Q40" s="327"/>
      <c r="R40" s="319"/>
      <c r="S40" s="327"/>
      <c r="T40" s="320"/>
      <c r="U40" s="328"/>
      <c r="V40" s="320"/>
      <c r="W40" s="328"/>
      <c r="X40" s="320"/>
      <c r="Y40" s="328"/>
      <c r="Z40" s="320"/>
      <c r="AA40" s="328"/>
      <c r="AB40" s="320"/>
      <c r="AC40" s="351"/>
      <c r="AD40" s="1"/>
      <c r="AE40" s="1"/>
      <c r="AF40" s="1"/>
      <c r="AG40" s="1"/>
    </row>
  </sheetData>
  <sheetProtection password="CD4C" sheet="1" objects="1" scenarios="1" formatColumns="0" formatRows="0"/>
  <mergeCells count="4">
    <mergeCell ref="E1:AA1"/>
    <mergeCell ref="E3:AA4"/>
    <mergeCell ref="B1:C1"/>
    <mergeCell ref="A6:B6"/>
  </mergeCells>
  <printOptions horizontalCentered="1"/>
  <pageMargins left="0.15748031496062992" right="0.1968503937007874" top="0.3937007874015748" bottom="0.35433070866141736" header="0.31496062992125984" footer="0.31496062992125984"/>
  <pageSetup fitToHeight="1" fitToWidth="1" horizontalDpi="600" verticalDpi="600" orientation="landscape" paperSize="9" scale="68" r:id="rId5"/>
  <drawing r:id="rId3"/>
  <legacyDrawing r:id="rId2"/>
  <mc:AlternateContent xmlns:mc="http://schemas.openxmlformats.org/markup-compatibility/2006">
    <mc:Choice Requires="x14">
      <controls>
        <mc:AlternateContent>
          <mc:Choice Requires="x14">
            <control xmlns:r="http://schemas.openxmlformats.org/officeDocument/2006/relationships" shapeId="2051" r:id="rId4" name="Button 3">
              <controlPr defaultSize="0" print="0" autoFill="0" autoPict="0" macro="[0]!Quality_New_Mth">
                <anchor moveWithCells="1" sizeWithCells="1">
                  <from>
                    <xdr:col>28</xdr:col>
                    <xdr:colOff>123825</xdr:colOff>
                    <xdr:row>2</xdr:row>
                    <xdr:rowOff>19050</xdr:rowOff>
                  </from>
                  <to>
                    <xdr:col>28</xdr:col>
                    <xdr:colOff>2943225</xdr:colOff>
                    <xdr:row>3</xdr:row>
                    <xdr:rowOff>142875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Q56"/>
  <sheetViews>
    <sheetView showGridLines="0" view="pageBreakPreview" zoomScale="85" zoomScaleSheetLayoutView="85" workbookViewId="0" topLeftCell="A1">
      <selection activeCell="B39" sqref="B39:I39"/>
    </sheetView>
  </sheetViews>
  <sheetFormatPr defaultColWidth="8.8515625" defaultRowHeight="15"/>
  <cols>
    <col min="1" max="1" width="12.421875" style="127" customWidth="1"/>
    <col min="2" max="2" width="26.8515625" style="55" customWidth="1"/>
    <col min="3" max="3" width="7.8515625" style="55" customWidth="1"/>
    <col min="4" max="4" width="0.9921875" style="55" customWidth="1"/>
    <col min="5" max="6" width="4.421875" style="55" customWidth="1"/>
    <col min="7" max="7" width="4.8515625" style="55" customWidth="1"/>
    <col min="8" max="9" width="4.421875" style="55" customWidth="1"/>
    <col min="10" max="10" width="1.28515625" style="55" customWidth="1"/>
    <col min="11" max="11" width="8.57421875" style="55" customWidth="1"/>
    <col min="12" max="12" width="0.9921875" style="53" customWidth="1"/>
    <col min="13" max="13" width="9.57421875" style="55" bestFit="1" customWidth="1"/>
    <col min="14" max="14" width="0.85546875" style="53" customWidth="1"/>
    <col min="15" max="15" width="8.28125" style="55" customWidth="1"/>
    <col min="16" max="16" width="0.71875" style="53" customWidth="1"/>
    <col min="17" max="17" width="9.57421875" style="55" bestFit="1" customWidth="1"/>
    <col min="18" max="18" width="0.9921875" style="53" customWidth="1"/>
    <col min="19" max="19" width="44.00390625" style="55" customWidth="1"/>
    <col min="20" max="20" width="1.28515625" style="55" customWidth="1"/>
    <col min="21" max="16384" width="8.8515625" style="55" customWidth="1"/>
  </cols>
  <sheetData>
    <row r="1" spans="1:17" ht="46.5" customHeight="1">
      <c r="A1" s="533" t="s">
        <v>248</v>
      </c>
      <c r="B1" s="533"/>
      <c r="C1" s="533"/>
      <c r="D1" s="27"/>
      <c r="E1" s="528" t="str">
        <f>'1 Cover Sheet'!A14</f>
        <v>&lt;INSERT TRUST NAME HERE&gt;</v>
      </c>
      <c r="F1" s="529"/>
      <c r="G1" s="529"/>
      <c r="H1" s="529"/>
      <c r="I1" s="529"/>
      <c r="J1" s="529"/>
      <c r="K1" s="529"/>
      <c r="L1" s="529"/>
      <c r="M1" s="529"/>
      <c r="N1" s="529"/>
      <c r="O1" s="529"/>
      <c r="P1" s="529"/>
      <c r="Q1" s="530"/>
    </row>
    <row r="2" spans="1:69" ht="5.25" customHeight="1">
      <c r="A2" s="158"/>
      <c r="B2" s="159"/>
      <c r="C2" s="160"/>
      <c r="D2" s="27"/>
      <c r="E2" s="160"/>
      <c r="F2" s="160"/>
      <c r="G2" s="160"/>
      <c r="H2" s="160"/>
      <c r="I2" s="160"/>
      <c r="J2" s="27"/>
      <c r="BQ2" s="305" t="s">
        <v>1</v>
      </c>
    </row>
    <row r="3" spans="1:69" ht="18" customHeight="1">
      <c r="A3" s="158"/>
      <c r="B3" s="159"/>
      <c r="C3" s="160"/>
      <c r="D3" s="27"/>
      <c r="E3" s="160"/>
      <c r="F3" s="160"/>
      <c r="G3" s="160"/>
      <c r="H3" s="160"/>
      <c r="I3" s="160"/>
      <c r="J3" s="27"/>
      <c r="K3" s="534" t="s">
        <v>24</v>
      </c>
      <c r="L3" s="535"/>
      <c r="M3" s="535"/>
      <c r="N3" s="535"/>
      <c r="O3" s="535"/>
      <c r="P3" s="535"/>
      <c r="Q3" s="536"/>
      <c r="BQ3" s="305" t="s">
        <v>2</v>
      </c>
    </row>
    <row r="4" spans="1:17" ht="18" customHeight="1">
      <c r="A4" s="158"/>
      <c r="B4" s="159"/>
      <c r="C4" s="160"/>
      <c r="D4" s="27"/>
      <c r="J4" s="27"/>
      <c r="K4" s="537"/>
      <c r="L4" s="538"/>
      <c r="M4" s="538"/>
      <c r="N4" s="538"/>
      <c r="O4" s="538"/>
      <c r="P4" s="538"/>
      <c r="Q4" s="539"/>
    </row>
    <row r="5" spans="1:22" ht="3.75" customHeight="1" thickBot="1">
      <c r="A5" s="158"/>
      <c r="B5" s="159"/>
      <c r="C5" s="160"/>
      <c r="D5" s="27"/>
      <c r="L5" s="55"/>
      <c r="N5" s="55"/>
      <c r="P5" s="55"/>
      <c r="R5" s="55"/>
      <c r="V5" s="223"/>
    </row>
    <row r="6" spans="1:18" ht="30.75" customHeight="1">
      <c r="A6" s="113"/>
      <c r="E6" s="546" t="s">
        <v>67</v>
      </c>
      <c r="F6" s="547"/>
      <c r="G6" s="547"/>
      <c r="H6" s="547"/>
      <c r="I6" s="548"/>
      <c r="K6" s="540" t="s">
        <v>249</v>
      </c>
      <c r="L6" s="541"/>
      <c r="M6" s="542"/>
      <c r="O6" s="540" t="s">
        <v>252</v>
      </c>
      <c r="P6" s="541"/>
      <c r="Q6" s="542"/>
      <c r="R6" s="51"/>
    </row>
    <row r="7" spans="1:19" ht="46.5" customHeight="1">
      <c r="A7" s="161" t="s">
        <v>91</v>
      </c>
      <c r="B7" s="116" t="s">
        <v>120</v>
      </c>
      <c r="C7" s="116" t="s">
        <v>99</v>
      </c>
      <c r="E7" s="116">
        <v>5</v>
      </c>
      <c r="F7" s="116">
        <v>4</v>
      </c>
      <c r="G7" s="116">
        <v>3</v>
      </c>
      <c r="H7" s="116">
        <v>2</v>
      </c>
      <c r="I7" s="116">
        <v>1</v>
      </c>
      <c r="K7" s="281" t="s">
        <v>250</v>
      </c>
      <c r="L7" s="54"/>
      <c r="M7" s="293" t="s">
        <v>251</v>
      </c>
      <c r="N7" s="51"/>
      <c r="O7" s="281" t="s">
        <v>250</v>
      </c>
      <c r="P7" s="54"/>
      <c r="Q7" s="293" t="s">
        <v>251</v>
      </c>
      <c r="R7" s="51"/>
      <c r="S7" s="117" t="s">
        <v>354</v>
      </c>
    </row>
    <row r="8" spans="1:18" ht="3.75" customHeight="1">
      <c r="A8" s="55"/>
      <c r="K8" s="270"/>
      <c r="L8" s="27"/>
      <c r="M8" s="271"/>
      <c r="N8" s="55"/>
      <c r="O8" s="270"/>
      <c r="P8" s="27"/>
      <c r="Q8" s="271"/>
      <c r="R8" s="55"/>
    </row>
    <row r="9" spans="1:19" ht="30.75" customHeight="1">
      <c r="A9" s="18" t="s">
        <v>101</v>
      </c>
      <c r="B9" s="16" t="s">
        <v>127</v>
      </c>
      <c r="C9" s="162">
        <v>0.25</v>
      </c>
      <c r="E9" s="163">
        <v>11</v>
      </c>
      <c r="F9" s="164">
        <v>9</v>
      </c>
      <c r="G9" s="164">
        <v>5</v>
      </c>
      <c r="H9" s="164">
        <v>1</v>
      </c>
      <c r="I9" s="164" t="s">
        <v>92</v>
      </c>
      <c r="K9" s="294"/>
      <c r="L9" s="443"/>
      <c r="M9" s="295"/>
      <c r="N9" s="444"/>
      <c r="O9" s="294"/>
      <c r="P9" s="440"/>
      <c r="Q9" s="295"/>
      <c r="R9" s="303"/>
      <c r="S9" s="233"/>
    </row>
    <row r="10" spans="2:19" ht="6" customHeight="1">
      <c r="B10" s="125"/>
      <c r="C10" s="124"/>
      <c r="E10" s="124"/>
      <c r="F10" s="124"/>
      <c r="G10" s="124"/>
      <c r="H10" s="124"/>
      <c r="I10" s="124"/>
      <c r="K10" s="296"/>
      <c r="L10" s="441"/>
      <c r="M10" s="297"/>
      <c r="N10" s="441"/>
      <c r="O10" s="296"/>
      <c r="P10" s="44"/>
      <c r="Q10" s="297"/>
      <c r="R10" s="44"/>
      <c r="S10" s="45"/>
    </row>
    <row r="11" spans="1:19" ht="28.5" customHeight="1">
      <c r="A11" s="18" t="s">
        <v>100</v>
      </c>
      <c r="B11" s="16" t="s">
        <v>128</v>
      </c>
      <c r="C11" s="162">
        <v>0.1</v>
      </c>
      <c r="E11" s="163">
        <v>100</v>
      </c>
      <c r="F11" s="164">
        <v>85</v>
      </c>
      <c r="G11" s="164">
        <v>70</v>
      </c>
      <c r="H11" s="164">
        <v>50</v>
      </c>
      <c r="I11" s="164" t="s">
        <v>93</v>
      </c>
      <c r="K11" s="294"/>
      <c r="L11" s="443"/>
      <c r="M11" s="295"/>
      <c r="N11" s="444"/>
      <c r="O11" s="294"/>
      <c r="P11" s="440"/>
      <c r="Q11" s="295"/>
      <c r="R11" s="303"/>
      <c r="S11" s="60"/>
    </row>
    <row r="12" spans="2:19" ht="7.5" customHeight="1">
      <c r="B12" s="125"/>
      <c r="C12" s="124"/>
      <c r="E12" s="124"/>
      <c r="F12" s="124"/>
      <c r="G12" s="124"/>
      <c r="H12" s="124"/>
      <c r="I12" s="124"/>
      <c r="K12" s="296"/>
      <c r="L12" s="441"/>
      <c r="M12" s="297"/>
      <c r="N12" s="441"/>
      <c r="O12" s="296"/>
      <c r="P12" s="44"/>
      <c r="Q12" s="297"/>
      <c r="R12" s="44"/>
      <c r="S12" s="45"/>
    </row>
    <row r="13" spans="1:19" ht="17.25" customHeight="1">
      <c r="A13" s="543" t="s">
        <v>102</v>
      </c>
      <c r="B13" s="16" t="s">
        <v>145</v>
      </c>
      <c r="C13" s="162">
        <v>0.2</v>
      </c>
      <c r="E13" s="163" t="s">
        <v>146</v>
      </c>
      <c r="F13" s="164">
        <v>2</v>
      </c>
      <c r="G13" s="234">
        <v>-0.5</v>
      </c>
      <c r="H13" s="164">
        <v>-5</v>
      </c>
      <c r="I13" s="164" t="s">
        <v>147</v>
      </c>
      <c r="K13" s="294"/>
      <c r="L13" s="443"/>
      <c r="M13" s="295"/>
      <c r="N13" s="444"/>
      <c r="O13" s="294"/>
      <c r="P13" s="440"/>
      <c r="Q13" s="295"/>
      <c r="R13" s="303"/>
      <c r="S13" s="60"/>
    </row>
    <row r="14" spans="1:19" ht="1.5" customHeight="1">
      <c r="A14" s="544"/>
      <c r="B14" s="125"/>
      <c r="C14" s="124"/>
      <c r="E14" s="124"/>
      <c r="F14" s="124"/>
      <c r="G14" s="124"/>
      <c r="H14" s="124"/>
      <c r="I14" s="124"/>
      <c r="K14" s="296"/>
      <c r="L14" s="441"/>
      <c r="M14" s="297"/>
      <c r="N14" s="441"/>
      <c r="O14" s="296"/>
      <c r="P14" s="44"/>
      <c r="Q14" s="297"/>
      <c r="R14" s="44"/>
      <c r="S14" s="45"/>
    </row>
    <row r="15" spans="1:19" ht="19.5" customHeight="1">
      <c r="A15" s="545"/>
      <c r="B15" s="16" t="s">
        <v>129</v>
      </c>
      <c r="C15" s="162">
        <v>0.2</v>
      </c>
      <c r="E15" s="163">
        <v>3</v>
      </c>
      <c r="F15" s="164">
        <v>2</v>
      </c>
      <c r="G15" s="164">
        <v>1</v>
      </c>
      <c r="H15" s="164">
        <v>-2</v>
      </c>
      <c r="I15" s="164" t="s">
        <v>94</v>
      </c>
      <c r="K15" s="294"/>
      <c r="L15" s="443"/>
      <c r="M15" s="295"/>
      <c r="N15" s="444"/>
      <c r="O15" s="294"/>
      <c r="P15" s="440"/>
      <c r="Q15" s="295"/>
      <c r="R15" s="303"/>
      <c r="S15" s="60"/>
    </row>
    <row r="16" spans="1:19" ht="6.75" customHeight="1">
      <c r="A16" s="124"/>
      <c r="B16" s="125"/>
      <c r="C16" s="124"/>
      <c r="E16" s="124"/>
      <c r="F16" s="124"/>
      <c r="G16" s="124"/>
      <c r="H16" s="124"/>
      <c r="I16" s="124"/>
      <c r="K16" s="296"/>
      <c r="L16" s="441"/>
      <c r="M16" s="297"/>
      <c r="N16" s="441"/>
      <c r="O16" s="296"/>
      <c r="P16" s="44"/>
      <c r="Q16" s="297"/>
      <c r="R16" s="44"/>
      <c r="S16" s="45"/>
    </row>
    <row r="17" spans="1:19" ht="27" customHeight="1">
      <c r="A17" s="18" t="s">
        <v>103</v>
      </c>
      <c r="B17" s="16" t="s">
        <v>130</v>
      </c>
      <c r="C17" s="162">
        <v>0.25</v>
      </c>
      <c r="E17" s="163">
        <v>60</v>
      </c>
      <c r="F17" s="164">
        <v>25</v>
      </c>
      <c r="G17" s="164">
        <v>15</v>
      </c>
      <c r="H17" s="164">
        <v>10</v>
      </c>
      <c r="I17" s="164" t="s">
        <v>104</v>
      </c>
      <c r="K17" s="294"/>
      <c r="L17" s="443"/>
      <c r="M17" s="295"/>
      <c r="N17" s="444"/>
      <c r="O17" s="294"/>
      <c r="P17" s="440"/>
      <c r="Q17" s="295"/>
      <c r="R17" s="303"/>
      <c r="S17" s="60"/>
    </row>
    <row r="18" spans="1:19" ht="10.5" customHeight="1" thickBot="1">
      <c r="A18" s="10"/>
      <c r="B18" s="125"/>
      <c r="C18" s="124"/>
      <c r="E18" s="125"/>
      <c r="F18" s="125"/>
      <c r="G18" s="125"/>
      <c r="H18" s="125"/>
      <c r="I18" s="125"/>
      <c r="K18" s="298"/>
      <c r="L18" s="174"/>
      <c r="M18" s="299"/>
      <c r="N18" s="174"/>
      <c r="O18" s="298"/>
      <c r="P18" s="50"/>
      <c r="Q18" s="299"/>
      <c r="R18" s="50"/>
      <c r="S18" s="154"/>
    </row>
    <row r="19" spans="1:19" ht="16.5" customHeight="1" thickBot="1">
      <c r="A19" s="520" t="s">
        <v>105</v>
      </c>
      <c r="B19" s="521"/>
      <c r="C19" s="165">
        <v>1</v>
      </c>
      <c r="K19" s="166">
        <f>+SUMPRODUCT(K9:K17,$C$9:$C$17)</f>
        <v>0</v>
      </c>
      <c r="L19" s="225"/>
      <c r="M19" s="166">
        <f>+SUMPRODUCT(M9:M17,$C$9:$C$17)</f>
        <v>0</v>
      </c>
      <c r="N19" s="225"/>
      <c r="O19" s="166">
        <f>+SUMPRODUCT(O9:O17,$C$9:$C$17)</f>
        <v>0</v>
      </c>
      <c r="P19" s="226"/>
      <c r="Q19" s="166">
        <f>+SUMPRODUCT(Q9:Q17,$C$9:$C$17)</f>
        <v>0</v>
      </c>
      <c r="R19" s="51"/>
      <c r="S19" s="60"/>
    </row>
    <row r="20" spans="1:19" ht="7.5" customHeight="1">
      <c r="A20" s="10"/>
      <c r="B20" s="125"/>
      <c r="C20" s="124"/>
      <c r="K20" s="298"/>
      <c r="L20" s="174"/>
      <c r="M20" s="299"/>
      <c r="N20" s="174"/>
      <c r="O20" s="298"/>
      <c r="P20" s="50"/>
      <c r="Q20" s="299"/>
      <c r="R20" s="50"/>
      <c r="S20" s="154"/>
    </row>
    <row r="21" spans="1:19" ht="18.75" customHeight="1">
      <c r="A21" s="522" t="s">
        <v>106</v>
      </c>
      <c r="B21" s="523"/>
      <c r="C21" s="524"/>
      <c r="K21" s="300" t="str">
        <f>IF(SUM(K34:K41)=0,"",MIN(K34:K41))</f>
        <v/>
      </c>
      <c r="L21" s="254">
        <f>+IF(K21="no",#REF!,0)</f>
        <v>0</v>
      </c>
      <c r="M21" s="301" t="str">
        <f>IF(SUM(M34:M41)=0,"",MIN(M34:M41))</f>
        <v/>
      </c>
      <c r="N21" s="175">
        <f>+IF(M21="no",#REF!,0)</f>
        <v>0</v>
      </c>
      <c r="O21" s="300" t="str">
        <f>IF(SUM(O34:O41)=0,"",MIN(O34:O41))</f>
        <v/>
      </c>
      <c r="P21" s="253" t="e">
        <f>+IF(#REF!="no",#REF!,0)</f>
        <v>#REF!</v>
      </c>
      <c r="Q21" s="301" t="str">
        <f>IF(SUM(Q34:Q41)=0,"",MIN(Q34:Q41))</f>
        <v/>
      </c>
      <c r="R21" s="303">
        <f>+IF(Q21="no",#REF!,0)</f>
        <v>0</v>
      </c>
      <c r="S21" s="41"/>
    </row>
    <row r="22" spans="1:19" ht="5.25" customHeight="1" thickBot="1">
      <c r="A22" s="10"/>
      <c r="B22" s="125"/>
      <c r="C22" s="124"/>
      <c r="K22" s="298"/>
      <c r="L22" s="254">
        <f>+IF(K22="no",#REF!,0)</f>
        <v>0</v>
      </c>
      <c r="M22" s="299"/>
      <c r="N22" s="175">
        <f>+IF(M22="no",#REF!,0)</f>
        <v>0</v>
      </c>
      <c r="O22" s="298"/>
      <c r="P22" s="253" t="e">
        <f>+IF(#REF!="no",#REF!,0)</f>
        <v>#REF!</v>
      </c>
      <c r="Q22" s="299"/>
      <c r="R22" s="44"/>
      <c r="S22" s="45"/>
    </row>
    <row r="23" spans="1:19" ht="20.25" customHeight="1" thickBot="1">
      <c r="A23" s="520" t="s">
        <v>131</v>
      </c>
      <c r="B23" s="525"/>
      <c r="C23" s="521"/>
      <c r="K23" s="232">
        <f>ROUND(MIN(K19,K21),0)</f>
        <v>0</v>
      </c>
      <c r="L23" s="302">
        <f>+IF(K23="no",#REF!,0)</f>
        <v>0</v>
      </c>
      <c r="M23" s="232">
        <f>ROUND(MIN(M19,M21),0)</f>
        <v>0</v>
      </c>
      <c r="N23" s="175">
        <f>+IF(M23="no",#REF!,0)</f>
        <v>0</v>
      </c>
      <c r="O23" s="232">
        <f>ROUND(MIN(O19,O21),0)</f>
        <v>0</v>
      </c>
      <c r="P23" s="304" t="e">
        <f>+IF(#REF!="no",#REF!,0)</f>
        <v>#REF!</v>
      </c>
      <c r="Q23" s="232">
        <f>ROUND(MIN(Q19,Q21),0)</f>
        <v>0</v>
      </c>
      <c r="R23" s="303">
        <f>+IF(Q23="no",#REF!,0)</f>
        <v>0</v>
      </c>
      <c r="S23" s="41"/>
    </row>
    <row r="24" spans="1:19" ht="6.75" customHeight="1">
      <c r="A24" s="27"/>
      <c r="B24" s="125"/>
      <c r="C24" s="124"/>
      <c r="K24" s="124"/>
      <c r="L24" s="50"/>
      <c r="M24" s="124"/>
      <c r="N24" s="175">
        <f>+IF(M24="no",#REF!,0)</f>
        <v>0</v>
      </c>
      <c r="O24" s="124"/>
      <c r="P24" s="50"/>
      <c r="Q24" s="124"/>
      <c r="R24" s="50"/>
      <c r="S24" s="154"/>
    </row>
    <row r="25" spans="1:19" ht="13.5" customHeight="1" hidden="1">
      <c r="A25" s="27"/>
      <c r="B25" s="125" t="s">
        <v>139</v>
      </c>
      <c r="C25" s="124"/>
      <c r="K25" s="124">
        <f>K9</f>
        <v>0</v>
      </c>
      <c r="L25" s="50"/>
      <c r="M25" s="124">
        <f>M9</f>
        <v>0</v>
      </c>
      <c r="N25" s="175">
        <f>+IF(M25="no",#REF!,0)</f>
        <v>0</v>
      </c>
      <c r="O25" s="124">
        <f>O9</f>
        <v>0</v>
      </c>
      <c r="P25" s="50"/>
      <c r="Q25" s="124">
        <f>Q9</f>
        <v>0</v>
      </c>
      <c r="R25" s="50"/>
      <c r="S25" s="154"/>
    </row>
    <row r="26" spans="1:19" ht="13.5" customHeight="1" hidden="1">
      <c r="A26" s="27"/>
      <c r="B26" s="125" t="s">
        <v>140</v>
      </c>
      <c r="C26" s="124"/>
      <c r="K26" s="124">
        <f>K11</f>
        <v>0</v>
      </c>
      <c r="L26" s="50"/>
      <c r="M26" s="124">
        <f>M11</f>
        <v>0</v>
      </c>
      <c r="N26" s="175">
        <f>+IF(M26="no",#REF!,0)</f>
        <v>0</v>
      </c>
      <c r="O26" s="124">
        <f>O11</f>
        <v>0</v>
      </c>
      <c r="P26" s="50"/>
      <c r="Q26" s="124">
        <f>Q11</f>
        <v>0</v>
      </c>
      <c r="R26" s="50"/>
      <c r="S26" s="154"/>
    </row>
    <row r="27" spans="1:19" ht="13.5" customHeight="1" hidden="1">
      <c r="A27" s="27"/>
      <c r="B27" s="125" t="s">
        <v>141</v>
      </c>
      <c r="C27" s="124"/>
      <c r="K27" s="124">
        <f>ROUND(_xlfn.IFERROR(AVERAGE(K13,K15),0),0)</f>
        <v>0</v>
      </c>
      <c r="L27" s="50"/>
      <c r="M27" s="124">
        <f>ROUND(_xlfn.IFERROR(AVERAGE(M13,M15),0),0)</f>
        <v>0</v>
      </c>
      <c r="N27" s="175">
        <f>+IF(M27="no",#REF!,0)</f>
        <v>0</v>
      </c>
      <c r="O27" s="124">
        <f>ROUND(_xlfn.IFERROR(AVERAGE(O13,O15),0),0)</f>
        <v>0</v>
      </c>
      <c r="P27" s="50"/>
      <c r="Q27" s="124">
        <f>ROUND(_xlfn.IFERROR(AVERAGE(Q13,Q15),0),0)</f>
        <v>0</v>
      </c>
      <c r="R27" s="50"/>
      <c r="S27" s="154"/>
    </row>
    <row r="28" spans="1:19" ht="13.5" customHeight="1" hidden="1">
      <c r="A28" s="27"/>
      <c r="B28" s="125" t="s">
        <v>103</v>
      </c>
      <c r="C28" s="124"/>
      <c r="K28" s="124">
        <f>K17</f>
        <v>0</v>
      </c>
      <c r="L28" s="50"/>
      <c r="M28" s="124">
        <f>M17</f>
        <v>0</v>
      </c>
      <c r="N28" s="175">
        <f>+IF(M28="no",#REF!,0)</f>
        <v>0</v>
      </c>
      <c r="O28" s="124">
        <f>O17</f>
        <v>0</v>
      </c>
      <c r="P28" s="50"/>
      <c r="Q28" s="124">
        <f>Q17</f>
        <v>0</v>
      </c>
      <c r="R28" s="50"/>
      <c r="S28" s="154"/>
    </row>
    <row r="29" spans="1:19" ht="6.75" customHeight="1">
      <c r="A29" s="27"/>
      <c r="B29" s="125"/>
      <c r="C29" s="124"/>
      <c r="K29" s="124"/>
      <c r="L29" s="50"/>
      <c r="M29" s="124"/>
      <c r="N29" s="175">
        <f>+IF(M29="no",#REF!,0)</f>
        <v>0</v>
      </c>
      <c r="O29" s="124"/>
      <c r="P29" s="50"/>
      <c r="Q29" s="124"/>
      <c r="R29" s="50"/>
      <c r="S29" s="154"/>
    </row>
    <row r="30" spans="11:17" ht="15" customHeight="1">
      <c r="K30" s="224"/>
      <c r="L30" s="227"/>
      <c r="M30" s="224"/>
      <c r="N30" s="227"/>
      <c r="O30" s="224"/>
      <c r="P30" s="227"/>
      <c r="Q30" s="224"/>
    </row>
    <row r="31" spans="1:18" ht="15" customHeight="1">
      <c r="A31" s="151" t="s">
        <v>69</v>
      </c>
      <c r="K31" s="224"/>
      <c r="L31" s="228"/>
      <c r="M31" s="224"/>
      <c r="N31" s="228"/>
      <c r="O31" s="224"/>
      <c r="P31" s="228"/>
      <c r="Q31" s="224"/>
      <c r="R31" s="51"/>
    </row>
    <row r="32" spans="4:17" ht="15" customHeight="1">
      <c r="D32" s="136"/>
      <c r="E32" s="136"/>
      <c r="F32" s="136"/>
      <c r="G32" s="136"/>
      <c r="H32" s="136"/>
      <c r="I32" s="136"/>
      <c r="J32" s="136"/>
      <c r="K32" s="229"/>
      <c r="L32" s="230"/>
      <c r="M32" s="229"/>
      <c r="N32" s="230"/>
      <c r="O32" s="229"/>
      <c r="P32" s="227"/>
      <c r="Q32" s="229"/>
    </row>
    <row r="33" spans="1:17" ht="15" customHeight="1">
      <c r="A33" s="167" t="s">
        <v>107</v>
      </c>
      <c r="B33" s="549" t="s">
        <v>68</v>
      </c>
      <c r="C33" s="549"/>
      <c r="D33" s="549"/>
      <c r="E33" s="549"/>
      <c r="F33" s="549"/>
      <c r="G33" s="549"/>
      <c r="H33" s="549"/>
      <c r="I33" s="550"/>
      <c r="K33" s="231"/>
      <c r="L33" s="227"/>
      <c r="M33" s="231"/>
      <c r="N33" s="227"/>
      <c r="O33" s="231"/>
      <c r="P33" s="227"/>
      <c r="Q33" s="231"/>
    </row>
    <row r="34" spans="1:17" ht="15">
      <c r="A34" s="168">
        <v>3</v>
      </c>
      <c r="B34" s="526" t="s">
        <v>70</v>
      </c>
      <c r="C34" s="527"/>
      <c r="D34" s="527"/>
      <c r="E34" s="527"/>
      <c r="F34" s="527"/>
      <c r="G34" s="527"/>
      <c r="H34" s="527"/>
      <c r="I34" s="110" t="s">
        <v>2</v>
      </c>
      <c r="K34" s="231" t="str">
        <f>IF($I$34="Yes",$A$34,"")</f>
        <v/>
      </c>
      <c r="L34" s="227"/>
      <c r="M34" s="231" t="str">
        <f>IF($I$34="Yes",$A$34,"")</f>
        <v/>
      </c>
      <c r="N34" s="227"/>
      <c r="O34" s="231" t="str">
        <f>IF($I$34="Yes",$A$34,"")</f>
        <v/>
      </c>
      <c r="P34" s="227"/>
      <c r="Q34" s="231" t="str">
        <f>IF($I$34="Yes",$A$34,"")</f>
        <v/>
      </c>
    </row>
    <row r="35" spans="1:17" ht="15">
      <c r="A35" s="168">
        <v>3</v>
      </c>
      <c r="B35" s="526" t="s">
        <v>71</v>
      </c>
      <c r="C35" s="527"/>
      <c r="D35" s="527"/>
      <c r="E35" s="527"/>
      <c r="F35" s="527"/>
      <c r="G35" s="527"/>
      <c r="H35" s="527"/>
      <c r="I35" s="110" t="s">
        <v>2</v>
      </c>
      <c r="K35" s="231" t="str">
        <f>IF($I$35="Yes",$A$35,"")</f>
        <v/>
      </c>
      <c r="L35" s="227"/>
      <c r="M35" s="231" t="str">
        <f>IF($I$35="Yes",$A$35,"")</f>
        <v/>
      </c>
      <c r="N35" s="227"/>
      <c r="O35" s="231" t="str">
        <f>IF($I$35="Yes",$A$35,"")</f>
        <v/>
      </c>
      <c r="P35" s="227"/>
      <c r="Q35" s="231" t="str">
        <f>IF($I$35="Yes",$A$35,"")</f>
        <v/>
      </c>
    </row>
    <row r="36" spans="1:17" ht="15">
      <c r="A36" s="168">
        <v>2</v>
      </c>
      <c r="B36" s="526" t="s">
        <v>144</v>
      </c>
      <c r="C36" s="527"/>
      <c r="D36" s="527"/>
      <c r="E36" s="527"/>
      <c r="F36" s="527"/>
      <c r="G36" s="527"/>
      <c r="H36" s="527"/>
      <c r="I36" s="110" t="s">
        <v>2</v>
      </c>
      <c r="K36" s="231" t="str">
        <f>IF($I$36="Yes",$A$36,"")</f>
        <v/>
      </c>
      <c r="L36" s="227"/>
      <c r="M36" s="231" t="str">
        <f>IF($I$36="Yes",$A$36,"")</f>
        <v/>
      </c>
      <c r="N36" s="227"/>
      <c r="O36" s="231" t="str">
        <f>IF($I$36="Yes",$A$36,"")</f>
        <v/>
      </c>
      <c r="P36" s="227"/>
      <c r="Q36" s="231" t="str">
        <f>IF($I$36="Yes",$A$36,"")</f>
        <v/>
      </c>
    </row>
    <row r="37" spans="1:17" ht="15">
      <c r="A37" s="168">
        <v>2</v>
      </c>
      <c r="B37" s="410" t="s">
        <v>371</v>
      </c>
      <c r="C37" s="411"/>
      <c r="D37" s="411"/>
      <c r="E37" s="411"/>
      <c r="F37" s="411"/>
      <c r="G37" s="411"/>
      <c r="H37" s="411"/>
      <c r="I37" s="110" t="s">
        <v>2</v>
      </c>
      <c r="K37" s="231" t="str">
        <f>IF($I$37="Yes",$A$37,"")</f>
        <v/>
      </c>
      <c r="L37" s="227"/>
      <c r="M37" s="231" t="str">
        <f>IF($I$37="Yes",$A$37,"")</f>
        <v/>
      </c>
      <c r="N37" s="227"/>
      <c r="O37" s="231" t="str">
        <f>IF($I$37="Yes",$A$37,"")</f>
        <v/>
      </c>
      <c r="P37" s="227"/>
      <c r="Q37" s="231" t="str">
        <f>IF($I$37="Yes",$A$37,"")</f>
        <v/>
      </c>
    </row>
    <row r="38" spans="1:17" ht="15">
      <c r="A38" s="168">
        <v>2</v>
      </c>
      <c r="B38" s="526" t="s">
        <v>142</v>
      </c>
      <c r="C38" s="527"/>
      <c r="D38" s="527"/>
      <c r="E38" s="527"/>
      <c r="F38" s="527"/>
      <c r="G38" s="527"/>
      <c r="H38" s="527"/>
      <c r="I38" s="532"/>
      <c r="K38" s="231" t="str">
        <f>IF(COUNTIF(K25:K28,"=1")=1,2,"")</f>
        <v/>
      </c>
      <c r="L38" s="227"/>
      <c r="M38" s="231" t="str">
        <f>IF(COUNTIF(M25:M28,"=1")=1,2,"")</f>
        <v/>
      </c>
      <c r="N38" s="227"/>
      <c r="O38" s="231" t="str">
        <f>IF(COUNTIF(O25:O28,"=1")=1,2,"")</f>
        <v/>
      </c>
      <c r="P38" s="227"/>
      <c r="Q38" s="231" t="str">
        <f>IF(COUNTIF(Q25:Q28,"=1")=1,2,"")</f>
        <v/>
      </c>
    </row>
    <row r="39" spans="1:17" ht="15">
      <c r="A39" s="168">
        <v>3</v>
      </c>
      <c r="B39" s="526" t="s">
        <v>143</v>
      </c>
      <c r="C39" s="527"/>
      <c r="D39" s="527"/>
      <c r="E39" s="527"/>
      <c r="F39" s="527"/>
      <c r="G39" s="527"/>
      <c r="H39" s="527"/>
      <c r="I39" s="531"/>
      <c r="K39" s="231" t="str">
        <f>IF(COUNTIF(K25:K28,"=2")=1,3,"")</f>
        <v/>
      </c>
      <c r="L39" s="227"/>
      <c r="M39" s="231" t="str">
        <f>IF(COUNTIF(M25:M28,"=2")=1,3,"")</f>
        <v/>
      </c>
      <c r="N39" s="227"/>
      <c r="O39" s="231" t="str">
        <f>IF(COUNTIF(O25:O28,"=2")=1,3,"")</f>
        <v/>
      </c>
      <c r="P39" s="227"/>
      <c r="Q39" s="231" t="str">
        <f>IF(COUNTIF(Q25:Q28,"=2")=1,3,"")</f>
        <v/>
      </c>
    </row>
    <row r="40" spans="1:17" ht="15">
      <c r="A40" s="168">
        <v>1</v>
      </c>
      <c r="B40" s="526" t="s">
        <v>97</v>
      </c>
      <c r="C40" s="527"/>
      <c r="D40" s="527"/>
      <c r="E40" s="527"/>
      <c r="F40" s="527"/>
      <c r="G40" s="527"/>
      <c r="H40" s="527"/>
      <c r="I40" s="531"/>
      <c r="K40" s="231" t="str">
        <f>IF(COUNTIF(K25:K28,"=1")&gt;1,1,"")</f>
        <v/>
      </c>
      <c r="L40" s="227"/>
      <c r="M40" s="231" t="str">
        <f>IF(COUNTIF(M25:M28,"=1")&gt;1,1,"")</f>
        <v/>
      </c>
      <c r="N40" s="227"/>
      <c r="O40" s="231" t="str">
        <f>IF(COUNTIF(O25:O28,"=1")&gt;1,1,"")</f>
        <v/>
      </c>
      <c r="P40" s="227"/>
      <c r="Q40" s="231" t="str">
        <f>IF(COUNTIF(Q25:Q28,"=1")&gt;1,1,"")</f>
        <v/>
      </c>
    </row>
    <row r="41" spans="1:17" ht="15">
      <c r="A41" s="168">
        <v>2</v>
      </c>
      <c r="B41" s="526" t="s">
        <v>98</v>
      </c>
      <c r="C41" s="527"/>
      <c r="D41" s="527"/>
      <c r="E41" s="527"/>
      <c r="F41" s="527"/>
      <c r="G41" s="527"/>
      <c r="H41" s="527"/>
      <c r="I41" s="531"/>
      <c r="K41" s="231" t="str">
        <f>IF(COUNTIF(K25:K28,"=2")&gt;1,2,"")</f>
        <v/>
      </c>
      <c r="L41" s="227"/>
      <c r="M41" s="231" t="str">
        <f>IF(COUNTIF(M25:M28,"=2")&gt;1,2,"")</f>
        <v/>
      </c>
      <c r="N41" s="227"/>
      <c r="O41" s="231" t="str">
        <f>IF(COUNTIF(O25:O28,"=2")&gt;1,2,"")</f>
        <v/>
      </c>
      <c r="P41" s="227"/>
      <c r="Q41" s="231" t="str">
        <f>IF(COUNTIF(Q25:Q28,"=2")&gt;1,2,"")</f>
        <v/>
      </c>
    </row>
    <row r="43" ht="15">
      <c r="A43" s="148" t="s">
        <v>253</v>
      </c>
    </row>
    <row r="44" ht="15">
      <c r="A44" s="55"/>
    </row>
    <row r="45" ht="15">
      <c r="A45" s="55"/>
    </row>
    <row r="46" ht="15">
      <c r="A46" s="55"/>
    </row>
    <row r="47" ht="15">
      <c r="A47" s="55"/>
    </row>
    <row r="48" ht="15">
      <c r="A48" s="55"/>
    </row>
    <row r="49" ht="15">
      <c r="A49" s="55"/>
    </row>
    <row r="50" ht="15">
      <c r="A50" s="55"/>
    </row>
    <row r="51" ht="15">
      <c r="A51" s="55"/>
    </row>
    <row r="52" ht="15" hidden="1">
      <c r="A52" s="55">
        <v>1</v>
      </c>
    </row>
    <row r="53" ht="15" hidden="1">
      <c r="A53" s="55">
        <v>2</v>
      </c>
    </row>
    <row r="54" ht="15" hidden="1">
      <c r="A54" s="55">
        <v>3</v>
      </c>
    </row>
    <row r="55" ht="15" hidden="1">
      <c r="A55" s="55">
        <v>4</v>
      </c>
    </row>
    <row r="56" spans="1:14" ht="15" hidden="1">
      <c r="A56" s="55">
        <v>5</v>
      </c>
      <c r="N56" s="51"/>
    </row>
  </sheetData>
  <sheetProtection password="CD4C" sheet="1" objects="1" scenarios="1" formatRows="0"/>
  <mergeCells count="18">
    <mergeCell ref="B41:I41"/>
    <mergeCell ref="B38:I38"/>
    <mergeCell ref="B39:I39"/>
    <mergeCell ref="B36:H36"/>
    <mergeCell ref="B35:H35"/>
    <mergeCell ref="B40:I40"/>
    <mergeCell ref="A19:B19"/>
    <mergeCell ref="A21:C21"/>
    <mergeCell ref="A23:C23"/>
    <mergeCell ref="B34:H34"/>
    <mergeCell ref="E1:Q1"/>
    <mergeCell ref="A1:C1"/>
    <mergeCell ref="K3:Q4"/>
    <mergeCell ref="K6:M6"/>
    <mergeCell ref="O6:Q6"/>
    <mergeCell ref="A13:A15"/>
    <mergeCell ref="E6:I6"/>
    <mergeCell ref="B33:I33"/>
  </mergeCells>
  <conditionalFormatting sqref="Q19 K19 M19 O19">
    <cfRule type="cellIs" priority="70" dxfId="2" operator="between">
      <formula>0.0001</formula>
      <formula>2.99999</formula>
    </cfRule>
    <cfRule type="cellIs" priority="71" dxfId="133" operator="greaterThanOrEqual">
      <formula>3</formula>
    </cfRule>
  </conditionalFormatting>
  <conditionalFormatting sqref="K9:Q17">
    <cfRule type="cellIs" priority="12" dxfId="133" operator="greaterThanOrEqual">
      <formula>3</formula>
    </cfRule>
    <cfRule type="cellIs" priority="14" dxfId="2" operator="between">
      <formula>0.0001</formula>
      <formula>2.99999</formula>
    </cfRule>
  </conditionalFormatting>
  <conditionalFormatting sqref="K23 Q23 M23 O23">
    <cfRule type="cellIs" priority="9" dxfId="133" operator="greaterThanOrEqual">
      <formula>3</formula>
    </cfRule>
    <cfRule type="cellIs" priority="11" dxfId="2" operator="between">
      <formula>0.0001</formula>
      <formula>2.9999</formula>
    </cfRule>
  </conditionalFormatting>
  <conditionalFormatting sqref="I34:I37">
    <cfRule type="cellIs" priority="1" dxfId="142" operator="equal">
      <formula>"No"</formula>
    </cfRule>
    <cfRule type="cellIs" priority="2" dxfId="2" operator="equal">
      <formula>"Yes"</formula>
    </cfRule>
  </conditionalFormatting>
  <dataValidations count="2">
    <dataValidation type="list" allowBlank="1" showInputMessage="1" showErrorMessage="1" sqref="I34:I37">
      <formula1>$BQ$2:$BQ$3</formula1>
    </dataValidation>
    <dataValidation type="list" allowBlank="1" showInputMessage="1" showErrorMessage="1" sqref="K9 Q17 O17 M17 K17 Q15 O15 M15 K15 Q13 O13 M13 K13 Q11 O11 M11 K11 Q9 O9 M9">
      <formula1>$A$52:$A$56</formula1>
    </dataValidation>
  </dataValidations>
  <printOptions horizontalCentered="1"/>
  <pageMargins left="0.1968503937007874" right="0.15748031496062992" top="0.5511811023622047" bottom="0.5511811023622047" header="0.31496062992125984" footer="0.31496062992125984"/>
  <pageSetup fitToHeight="1" fitToWidth="1" horizontalDpi="600" verticalDpi="600" orientation="landscape" paperSize="10" scale="86"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H49"/>
  <sheetViews>
    <sheetView showGridLines="0" view="pageBreakPreview" zoomScale="85" zoomScaleSheetLayoutView="85" workbookViewId="0" topLeftCell="A1">
      <selection activeCell="H7" sqref="H7"/>
    </sheetView>
  </sheetViews>
  <sheetFormatPr defaultColWidth="8.8515625" defaultRowHeight="15"/>
  <cols>
    <col min="1" max="1" width="6.421875" style="127" customWidth="1"/>
    <col min="2" max="2" width="51.421875" style="55" customWidth="1"/>
    <col min="3" max="3" width="0.9921875" style="55" customWidth="1"/>
    <col min="4" max="4" width="9.28125" style="55" customWidth="1"/>
    <col min="5" max="5" width="0.85546875" style="55" customWidth="1"/>
    <col min="6" max="6" width="9.421875" style="55" customWidth="1"/>
    <col min="7" max="7" width="0.85546875" style="55" customWidth="1"/>
    <col min="8" max="8" width="9.421875" style="55" customWidth="1"/>
    <col min="9" max="9" width="0.85546875" style="55" customWidth="1"/>
    <col min="10" max="10" width="7.8515625" style="55" customWidth="1"/>
    <col min="11" max="11" width="0.9921875" style="55" customWidth="1"/>
    <col min="12" max="12" width="8.00390625" style="55" customWidth="1"/>
    <col min="13" max="13" width="0.85546875" style="55" customWidth="1"/>
    <col min="14" max="14" width="8.140625" style="55" customWidth="1"/>
    <col min="15" max="15" width="0.85546875" style="55" customWidth="1"/>
    <col min="16" max="16" width="9.140625" style="55" customWidth="1"/>
    <col min="17" max="17" width="0.85546875" style="55" customWidth="1"/>
    <col min="18" max="18" width="0.71875" style="55" customWidth="1"/>
    <col min="19" max="19" width="55.28125" style="55" customWidth="1"/>
    <col min="20" max="16384" width="8.8515625" style="55" customWidth="1"/>
  </cols>
  <sheetData>
    <row r="1" spans="1:16" ht="33.75" customHeight="1">
      <c r="A1" s="169" t="s">
        <v>255</v>
      </c>
      <c r="C1" s="160"/>
      <c r="D1" s="551" t="str">
        <f>'1 Cover Sheet'!A14</f>
        <v>&lt;INSERT TRUST NAME HERE&gt;</v>
      </c>
      <c r="E1" s="552"/>
      <c r="F1" s="552"/>
      <c r="G1" s="552"/>
      <c r="H1" s="552"/>
      <c r="I1" s="552"/>
      <c r="J1" s="552"/>
      <c r="K1" s="552"/>
      <c r="L1" s="552"/>
      <c r="M1" s="552"/>
      <c r="N1" s="552"/>
      <c r="O1" s="552"/>
      <c r="P1" s="553"/>
    </row>
    <row r="2" spans="2:18" ht="10.5" customHeight="1">
      <c r="B2" s="158"/>
      <c r="C2" s="27"/>
      <c r="E2" s="53"/>
      <c r="G2" s="53"/>
      <c r="I2" s="53"/>
      <c r="K2" s="53"/>
      <c r="M2" s="53"/>
      <c r="O2" s="53"/>
      <c r="Q2" s="53"/>
      <c r="R2" s="53"/>
    </row>
    <row r="3" spans="2:60" ht="14.25" customHeight="1">
      <c r="B3" s="158"/>
      <c r="C3" s="27"/>
      <c r="D3" s="554" t="s">
        <v>78</v>
      </c>
      <c r="E3" s="555"/>
      <c r="F3" s="555"/>
      <c r="G3" s="555"/>
      <c r="H3" s="555"/>
      <c r="I3" s="555"/>
      <c r="J3" s="555"/>
      <c r="K3" s="555"/>
      <c r="L3" s="555"/>
      <c r="M3" s="555"/>
      <c r="N3" s="555"/>
      <c r="O3" s="555"/>
      <c r="P3" s="556"/>
      <c r="Q3" s="53"/>
      <c r="R3" s="53"/>
      <c r="BH3" s="305" t="s">
        <v>1</v>
      </c>
    </row>
    <row r="4" spans="2:60" ht="12.75" customHeight="1">
      <c r="B4" s="158"/>
      <c r="C4" s="27"/>
      <c r="D4" s="557"/>
      <c r="E4" s="558"/>
      <c r="F4" s="558"/>
      <c r="G4" s="558"/>
      <c r="H4" s="558"/>
      <c r="I4" s="558"/>
      <c r="J4" s="558"/>
      <c r="K4" s="558"/>
      <c r="L4" s="558"/>
      <c r="M4" s="558"/>
      <c r="N4" s="558"/>
      <c r="O4" s="558"/>
      <c r="P4" s="559"/>
      <c r="Q4" s="53"/>
      <c r="R4" s="53"/>
      <c r="BH4" s="305" t="s">
        <v>2</v>
      </c>
    </row>
    <row r="5" spans="2:60" ht="6.75" customHeight="1">
      <c r="B5" s="113"/>
      <c r="E5" s="53"/>
      <c r="G5" s="53"/>
      <c r="I5" s="53"/>
      <c r="K5" s="53"/>
      <c r="M5" s="53"/>
      <c r="O5" s="53"/>
      <c r="Q5" s="53"/>
      <c r="BH5" s="305" t="s">
        <v>254</v>
      </c>
    </row>
    <row r="6" spans="2:60" ht="15.75" thickBot="1">
      <c r="B6" s="113"/>
      <c r="D6" s="560" t="s">
        <v>227</v>
      </c>
      <c r="E6" s="561"/>
      <c r="F6" s="561"/>
      <c r="G6" s="561"/>
      <c r="H6" s="562"/>
      <c r="I6" s="53"/>
      <c r="J6" s="563" t="s">
        <v>228</v>
      </c>
      <c r="K6" s="564"/>
      <c r="L6" s="564"/>
      <c r="M6" s="564"/>
      <c r="N6" s="564"/>
      <c r="O6" s="564"/>
      <c r="P6" s="565"/>
      <c r="Q6" s="53"/>
      <c r="BH6" s="305"/>
    </row>
    <row r="7" spans="1:26" ht="45">
      <c r="A7" s="161"/>
      <c r="B7" s="161" t="s">
        <v>91</v>
      </c>
      <c r="D7" s="458" t="str">
        <f>'7 GRR'!H6</f>
        <v>Qtr to Mar-12</v>
      </c>
      <c r="E7" s="459"/>
      <c r="F7" s="460" t="str">
        <f>'7 GRR'!J6</f>
        <v>Qtr to Jun-12</v>
      </c>
      <c r="G7" s="459"/>
      <c r="H7" s="461" t="str">
        <f>'7 GRR'!L6</f>
        <v>Qtr to Sep-12</v>
      </c>
      <c r="I7" s="40"/>
      <c r="J7" s="458" t="str">
        <f>'7 GRR'!N6</f>
        <v>Oct-12</v>
      </c>
      <c r="K7" s="459"/>
      <c r="L7" s="460" t="str">
        <f>'7 GRR'!P6</f>
        <v>Nov-12</v>
      </c>
      <c r="M7" s="459"/>
      <c r="N7" s="460" t="str">
        <f>'7 GRR'!R6</f>
        <v>Dec-12</v>
      </c>
      <c r="O7" s="459"/>
      <c r="P7" s="461" t="str">
        <f>'7 GRR'!T6</f>
        <v>Qtr to Dec-12</v>
      </c>
      <c r="S7" s="117" t="s">
        <v>354</v>
      </c>
      <c r="Z7" s="123"/>
    </row>
    <row r="8" spans="4:16" ht="5.25" customHeight="1">
      <c r="D8" s="270"/>
      <c r="E8" s="51"/>
      <c r="F8" s="27"/>
      <c r="G8" s="51"/>
      <c r="H8" s="271"/>
      <c r="I8" s="53"/>
      <c r="J8" s="270"/>
      <c r="K8" s="51"/>
      <c r="L8" s="27"/>
      <c r="M8" s="51"/>
      <c r="N8" s="27"/>
      <c r="O8" s="51"/>
      <c r="P8" s="271"/>
    </row>
    <row r="9" spans="1:19" ht="36.75" customHeight="1">
      <c r="A9" s="170">
        <v>1</v>
      </c>
      <c r="B9" s="171" t="s">
        <v>48</v>
      </c>
      <c r="D9" s="306"/>
      <c r="E9" s="443"/>
      <c r="F9" s="177"/>
      <c r="G9" s="443"/>
      <c r="H9" s="307"/>
      <c r="I9" s="444"/>
      <c r="J9" s="306"/>
      <c r="K9" s="443"/>
      <c r="L9" s="177"/>
      <c r="M9" s="443"/>
      <c r="N9" s="177"/>
      <c r="O9" s="443"/>
      <c r="P9" s="307"/>
      <c r="S9" s="60"/>
    </row>
    <row r="10" spans="1:19" ht="4.5" customHeight="1">
      <c r="A10" s="172"/>
      <c r="B10" s="152"/>
      <c r="C10" s="152"/>
      <c r="D10" s="392"/>
      <c r="E10" s="393"/>
      <c r="F10" s="393"/>
      <c r="G10" s="393"/>
      <c r="H10" s="394"/>
      <c r="I10" s="441"/>
      <c r="J10" s="274"/>
      <c r="K10" s="441"/>
      <c r="L10" s="173"/>
      <c r="M10" s="441"/>
      <c r="N10" s="173"/>
      <c r="O10" s="441"/>
      <c r="P10" s="275"/>
      <c r="S10" s="45"/>
    </row>
    <row r="11" spans="1:19" ht="42.75">
      <c r="A11" s="170">
        <v>2</v>
      </c>
      <c r="B11" s="171" t="s">
        <v>377</v>
      </c>
      <c r="D11" s="306"/>
      <c r="E11" s="443"/>
      <c r="F11" s="177"/>
      <c r="G11" s="443"/>
      <c r="H11" s="307"/>
      <c r="I11" s="444"/>
      <c r="J11" s="306"/>
      <c r="K11" s="443"/>
      <c r="L11" s="177"/>
      <c r="M11" s="443"/>
      <c r="N11" s="177"/>
      <c r="O11" s="443"/>
      <c r="P11" s="307"/>
      <c r="S11" s="60"/>
    </row>
    <row r="12" spans="1:19" ht="3.75" customHeight="1">
      <c r="A12" s="172"/>
      <c r="B12" s="152"/>
      <c r="C12" s="152"/>
      <c r="D12" s="392"/>
      <c r="E12" s="393"/>
      <c r="F12" s="393"/>
      <c r="G12" s="393"/>
      <c r="H12" s="394"/>
      <c r="I12" s="49"/>
      <c r="J12" s="392"/>
      <c r="K12" s="393"/>
      <c r="L12" s="393"/>
      <c r="M12" s="393"/>
      <c r="N12" s="393"/>
      <c r="O12" s="393"/>
      <c r="P12" s="394"/>
      <c r="S12" s="45"/>
    </row>
    <row r="13" spans="1:19" ht="32.25" customHeight="1">
      <c r="A13" s="170">
        <v>3</v>
      </c>
      <c r="B13" s="171" t="s">
        <v>72</v>
      </c>
      <c r="D13" s="452" t="s">
        <v>174</v>
      </c>
      <c r="E13" s="254"/>
      <c r="F13" s="453" t="s">
        <v>174</v>
      </c>
      <c r="G13" s="254"/>
      <c r="H13" s="433" t="s">
        <v>174</v>
      </c>
      <c r="I13" s="175"/>
      <c r="J13" s="452" t="s">
        <v>174</v>
      </c>
      <c r="K13" s="254"/>
      <c r="L13" s="453" t="s">
        <v>174</v>
      </c>
      <c r="M13" s="254"/>
      <c r="N13" s="453" t="s">
        <v>174</v>
      </c>
      <c r="O13" s="254"/>
      <c r="P13" s="433" t="s">
        <v>174</v>
      </c>
      <c r="S13" s="60"/>
    </row>
    <row r="14" spans="1:19" ht="3.75" customHeight="1">
      <c r="A14" s="172"/>
      <c r="D14" s="282"/>
      <c r="E14" s="59"/>
      <c r="F14" s="59"/>
      <c r="G14" s="59"/>
      <c r="H14" s="283"/>
      <c r="I14" s="37"/>
      <c r="J14" s="282"/>
      <c r="K14" s="59"/>
      <c r="L14" s="59"/>
      <c r="M14" s="59"/>
      <c r="N14" s="59"/>
      <c r="O14" s="59"/>
      <c r="P14" s="283"/>
      <c r="S14" s="37"/>
    </row>
    <row r="15" spans="1:19" ht="35.25" customHeight="1">
      <c r="A15" s="170">
        <v>4</v>
      </c>
      <c r="B15" s="171" t="s">
        <v>73</v>
      </c>
      <c r="D15" s="306"/>
      <c r="E15" s="443"/>
      <c r="F15" s="177"/>
      <c r="G15" s="443"/>
      <c r="H15" s="307"/>
      <c r="I15" s="444"/>
      <c r="J15" s="306"/>
      <c r="K15" s="443"/>
      <c r="L15" s="177"/>
      <c r="M15" s="443"/>
      <c r="N15" s="177"/>
      <c r="O15" s="443"/>
      <c r="P15" s="307"/>
      <c r="S15" s="60"/>
    </row>
    <row r="16" spans="1:19" ht="4.5" customHeight="1">
      <c r="A16" s="172"/>
      <c r="D16" s="282"/>
      <c r="E16" s="59"/>
      <c r="F16" s="59"/>
      <c r="G16" s="59"/>
      <c r="H16" s="308"/>
      <c r="I16" s="395"/>
      <c r="J16" s="309"/>
      <c r="K16" s="396"/>
      <c r="L16" s="310"/>
      <c r="M16" s="310"/>
      <c r="N16" s="310"/>
      <c r="O16" s="310"/>
      <c r="P16" s="308"/>
      <c r="S16" s="37"/>
    </row>
    <row r="17" spans="1:19" ht="39" customHeight="1">
      <c r="A17" s="170">
        <v>5</v>
      </c>
      <c r="B17" s="171" t="s">
        <v>74</v>
      </c>
      <c r="D17" s="306"/>
      <c r="E17" s="443"/>
      <c r="F17" s="177"/>
      <c r="G17" s="443"/>
      <c r="H17" s="307"/>
      <c r="I17" s="444"/>
      <c r="J17" s="306"/>
      <c r="K17" s="443"/>
      <c r="L17" s="177"/>
      <c r="M17" s="443"/>
      <c r="N17" s="177"/>
      <c r="O17" s="443"/>
      <c r="P17" s="307"/>
      <c r="S17" s="60"/>
    </row>
    <row r="18" spans="1:19" ht="4.5" customHeight="1">
      <c r="A18" s="172"/>
      <c r="B18" s="152"/>
      <c r="C18" s="152"/>
      <c r="D18" s="392"/>
      <c r="E18" s="393"/>
      <c r="F18" s="393"/>
      <c r="G18" s="393"/>
      <c r="H18" s="394"/>
      <c r="I18" s="441"/>
      <c r="J18" s="274"/>
      <c r="K18" s="441"/>
      <c r="L18" s="173"/>
      <c r="M18" s="441"/>
      <c r="N18" s="173"/>
      <c r="O18" s="441"/>
      <c r="P18" s="275"/>
      <c r="S18" s="45"/>
    </row>
    <row r="19" spans="1:19" ht="33" customHeight="1">
      <c r="A19" s="170">
        <v>6</v>
      </c>
      <c r="B19" s="171" t="s">
        <v>75</v>
      </c>
      <c r="D19" s="306"/>
      <c r="E19" s="443"/>
      <c r="F19" s="177"/>
      <c r="G19" s="443"/>
      <c r="H19" s="307"/>
      <c r="I19" s="444"/>
      <c r="J19" s="306"/>
      <c r="K19" s="443"/>
      <c r="L19" s="177"/>
      <c r="M19" s="443"/>
      <c r="N19" s="177"/>
      <c r="O19" s="443"/>
      <c r="P19" s="307"/>
      <c r="S19" s="60"/>
    </row>
    <row r="20" spans="1:19" ht="3.75" customHeight="1">
      <c r="A20" s="172"/>
      <c r="B20" s="152"/>
      <c r="D20" s="274"/>
      <c r="E20" s="442"/>
      <c r="F20" s="173"/>
      <c r="G20" s="441"/>
      <c r="H20" s="275"/>
      <c r="I20" s="441"/>
      <c r="J20" s="274"/>
      <c r="K20" s="441"/>
      <c r="L20" s="173"/>
      <c r="M20" s="441"/>
      <c r="N20" s="173"/>
      <c r="O20" s="441"/>
      <c r="P20" s="275"/>
      <c r="S20" s="45"/>
    </row>
    <row r="21" spans="1:19" ht="35.25" customHeight="1">
      <c r="A21" s="170">
        <v>7</v>
      </c>
      <c r="B21" s="171" t="s">
        <v>76</v>
      </c>
      <c r="D21" s="306"/>
      <c r="E21" s="443"/>
      <c r="F21" s="177"/>
      <c r="G21" s="443"/>
      <c r="H21" s="307"/>
      <c r="I21" s="444"/>
      <c r="J21" s="306"/>
      <c r="K21" s="443"/>
      <c r="L21" s="177"/>
      <c r="M21" s="443"/>
      <c r="N21" s="177"/>
      <c r="O21" s="443"/>
      <c r="P21" s="307"/>
      <c r="S21" s="60"/>
    </row>
    <row r="22" spans="1:19" ht="4.5" customHeight="1">
      <c r="A22" s="172"/>
      <c r="D22" s="309"/>
      <c r="E22" s="396"/>
      <c r="F22" s="310"/>
      <c r="G22" s="396"/>
      <c r="H22" s="308"/>
      <c r="I22" s="395"/>
      <c r="J22" s="309"/>
      <c r="K22" s="396"/>
      <c r="L22" s="310"/>
      <c r="M22" s="396"/>
      <c r="N22" s="310"/>
      <c r="O22" s="396"/>
      <c r="P22" s="308"/>
      <c r="S22" s="37"/>
    </row>
    <row r="23" spans="1:19" ht="34.5" customHeight="1">
      <c r="A23" s="170">
        <v>8</v>
      </c>
      <c r="B23" s="171" t="s">
        <v>59</v>
      </c>
      <c r="D23" s="306"/>
      <c r="E23" s="443"/>
      <c r="F23" s="177"/>
      <c r="G23" s="443"/>
      <c r="H23" s="307"/>
      <c r="I23" s="444"/>
      <c r="J23" s="306"/>
      <c r="K23" s="443"/>
      <c r="L23" s="177"/>
      <c r="M23" s="443"/>
      <c r="N23" s="177"/>
      <c r="O23" s="443"/>
      <c r="P23" s="307"/>
      <c r="S23" s="60"/>
    </row>
    <row r="24" spans="1:19" ht="4.5" customHeight="1">
      <c r="A24" s="434"/>
      <c r="B24" s="434"/>
      <c r="D24" s="435"/>
      <c r="E24" s="444"/>
      <c r="F24" s="436"/>
      <c r="G24" s="444"/>
      <c r="H24" s="437"/>
      <c r="I24" s="444"/>
      <c r="J24" s="435"/>
      <c r="K24" s="444"/>
      <c r="L24" s="436"/>
      <c r="M24" s="444"/>
      <c r="N24" s="436"/>
      <c r="O24" s="444"/>
      <c r="P24" s="437"/>
      <c r="S24" s="438"/>
    </row>
    <row r="25" spans="1:19" ht="34.5" customHeight="1">
      <c r="A25" s="170">
        <v>9</v>
      </c>
      <c r="B25" s="171" t="s">
        <v>60</v>
      </c>
      <c r="D25" s="306"/>
      <c r="E25" s="443"/>
      <c r="F25" s="177"/>
      <c r="G25" s="443"/>
      <c r="H25" s="307"/>
      <c r="I25" s="444"/>
      <c r="J25" s="306"/>
      <c r="K25" s="443"/>
      <c r="L25" s="177"/>
      <c r="M25" s="443"/>
      <c r="N25" s="177"/>
      <c r="O25" s="443"/>
      <c r="P25" s="307"/>
      <c r="S25" s="60"/>
    </row>
    <row r="26" spans="1:19" ht="3.75" customHeight="1">
      <c r="A26" s="55"/>
      <c r="D26" s="309"/>
      <c r="E26" s="396"/>
      <c r="F26" s="310"/>
      <c r="G26" s="396"/>
      <c r="H26" s="308"/>
      <c r="I26" s="395"/>
      <c r="J26" s="309"/>
      <c r="K26" s="396"/>
      <c r="L26" s="310"/>
      <c r="M26" s="396"/>
      <c r="N26" s="310"/>
      <c r="O26" s="396"/>
      <c r="P26" s="308"/>
      <c r="S26" s="37"/>
    </row>
    <row r="27" spans="1:19" ht="31.5" customHeight="1" thickBot="1">
      <c r="A27" s="170">
        <v>10</v>
      </c>
      <c r="B27" s="171" t="s">
        <v>378</v>
      </c>
      <c r="D27" s="311"/>
      <c r="E27" s="397"/>
      <c r="F27" s="312"/>
      <c r="G27" s="397"/>
      <c r="H27" s="313"/>
      <c r="I27" s="444"/>
      <c r="J27" s="311"/>
      <c r="K27" s="397"/>
      <c r="L27" s="312"/>
      <c r="M27" s="397"/>
      <c r="N27" s="312"/>
      <c r="O27" s="397"/>
      <c r="P27" s="313"/>
      <c r="S27" s="60"/>
    </row>
    <row r="28" ht="7.5" customHeight="1"/>
    <row r="29" ht="8.25" customHeight="1"/>
    <row r="30" ht="17.25" customHeight="1"/>
    <row r="31" ht="23.25" customHeight="1"/>
    <row r="32" ht="4.5" customHeight="1"/>
    <row r="33" ht="21.75" customHeight="1"/>
    <row r="34" ht="4.5" customHeight="1"/>
    <row r="35" ht="23.25" customHeight="1"/>
    <row r="36" ht="15">
      <c r="A36" s="55"/>
    </row>
    <row r="37" ht="15">
      <c r="A37" s="55"/>
    </row>
    <row r="38" ht="15">
      <c r="A38" s="55"/>
    </row>
    <row r="39" ht="15">
      <c r="A39" s="55"/>
    </row>
    <row r="40" ht="15">
      <c r="A40" s="55"/>
    </row>
    <row r="41" ht="15">
      <c r="A41" s="55"/>
    </row>
    <row r="42" ht="15">
      <c r="A42" s="55"/>
    </row>
    <row r="43" ht="15">
      <c r="A43" s="55"/>
    </row>
    <row r="44" ht="15">
      <c r="A44" s="55"/>
    </row>
    <row r="45" ht="15">
      <c r="A45" s="55"/>
    </row>
    <row r="46" ht="15">
      <c r="A46" s="55"/>
    </row>
    <row r="47" ht="15">
      <c r="A47" s="55"/>
    </row>
    <row r="48" ht="15">
      <c r="A48" s="55"/>
    </row>
    <row r="49" ht="15">
      <c r="A49" s="55"/>
    </row>
  </sheetData>
  <sheetProtection password="CD4C" sheet="1" objects="1" scenarios="1" formatRows="0"/>
  <mergeCells count="4">
    <mergeCell ref="D1:P1"/>
    <mergeCell ref="D3:P4"/>
    <mergeCell ref="D6:H6"/>
    <mergeCell ref="J6:P6"/>
  </mergeCells>
  <conditionalFormatting sqref="D9:P27">
    <cfRule type="cellIs" priority="1" dxfId="142" operator="equal">
      <formula>"No"</formula>
    </cfRule>
    <cfRule type="cellIs" priority="2" dxfId="2" operator="equal">
      <formula>"Yes"</formula>
    </cfRule>
  </conditionalFormatting>
  <dataValidations count="1">
    <dataValidation type="list" allowBlank="1" showInputMessage="1" showErrorMessage="1" sqref="D9 D11 F9 F11 H9 H11 J9 J11 L9 L11 N9 N11 D27 N23:N25 D21 D19 D17 D15 N27 L23:L25 N21 N19 N17 N15 L27 J23:J25 L21 L19 L17 L15 J27 H23:H25 J21 J19 J17 J15 H27 F23:F25 H21 H19 H17 H15 F27 P23:P25 F21 F19 F17 F15 P9 P11 P27 P15 P21 P19 P17 D23:D25">
      <formula1>$BH$3:$BH$4</formula1>
    </dataValidation>
  </dataValidations>
  <printOptions horizontalCentered="1"/>
  <pageMargins left="0.2362204724409449" right="0.1968503937007874" top="0.5511811023622047" bottom="0.1968503937007874" header="0.31496062992125984" footer="0.31496062992125984"/>
  <pageSetup fitToHeight="1" fitToWidth="1" horizontalDpi="600" verticalDpi="600" orientation="landscape" paperSize="9" scale="78" r:id="rId3"/>
  <drawing r:id="rId2"/>
  <legacyDrawing r:id="rId1"/>
  <mc:AlternateContent xmlns:mc="http://schemas.openxmlformats.org/markup-compatibility/2006">
    <mc:Choice Requires="x14">
      <controls>
        <mc:AlternateContent>
          <mc:Choice Requires="x14">
            <control xmlns:r="http://schemas.openxmlformats.org/officeDocument/2006/relationships" shapeId="8194" r:id="rId4" name="Button 2">
              <controlPr locked="0" defaultSize="0" print="0" autoFill="0" autoPict="0" macro="[0]!FRT_Qtr_Update">
                <anchor moveWithCells="1" sizeWithCells="1">
                  <from>
                    <xdr:col>18</xdr:col>
                    <xdr:colOff>171450</xdr:colOff>
                    <xdr:row>1</xdr:row>
                    <xdr:rowOff>76200</xdr:rowOff>
                  </from>
                  <to>
                    <xdr:col>18</xdr:col>
                    <xdr:colOff>2724150</xdr:colOff>
                    <xdr:row>5</xdr:row>
                    <xdr:rowOff>47625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Q126"/>
  <sheetViews>
    <sheetView showGridLines="0" tabSelected="1" view="pageBreakPreview" zoomScale="70" zoomScaleSheetLayoutView="70" workbookViewId="0" topLeftCell="A1">
      <pane xSplit="6" ySplit="6" topLeftCell="G7" activePane="bottomRight" state="frozen"/>
      <selection pane="topLeft" activeCell="M6" sqref="M6"/>
      <selection pane="topRight" activeCell="M6" sqref="M6"/>
      <selection pane="bottomLeft" activeCell="M6" sqref="M6"/>
      <selection pane="bottomRight" activeCell="D4" sqref="D4"/>
    </sheetView>
  </sheetViews>
  <sheetFormatPr defaultColWidth="8.8515625" defaultRowHeight="15"/>
  <cols>
    <col min="1" max="1" width="6.28125" style="55" customWidth="1"/>
    <col min="2" max="2" width="5.00390625" style="55" customWidth="1"/>
    <col min="3" max="3" width="38.8515625" style="55" customWidth="1"/>
    <col min="4" max="4" width="28.7109375" style="55" customWidth="1"/>
    <col min="5" max="5" width="11.00390625" style="55" bestFit="1" customWidth="1"/>
    <col min="6" max="6" width="8.7109375" style="55" customWidth="1"/>
    <col min="7" max="7" width="0.85546875" style="55" customWidth="1"/>
    <col min="8" max="8" width="10.140625" style="55" customWidth="1"/>
    <col min="9" max="9" width="0.9921875" style="53" customWidth="1"/>
    <col min="10" max="10" width="9.57421875" style="55" customWidth="1"/>
    <col min="11" max="11" width="0.85546875" style="53" customWidth="1"/>
    <col min="12" max="12" width="9.7109375" style="55" customWidth="1"/>
    <col min="13" max="13" width="0.71875" style="53" customWidth="1"/>
    <col min="14" max="14" width="8.7109375" style="55" customWidth="1"/>
    <col min="15" max="15" width="0.85546875" style="53" customWidth="1"/>
    <col min="16" max="16" width="8.7109375" style="55" customWidth="1"/>
    <col min="17" max="17" width="0.85546875" style="53" customWidth="1"/>
    <col min="18" max="18" width="9.28125" style="55" customWidth="1"/>
    <col min="19" max="19" width="0.71875" style="53" customWidth="1"/>
    <col min="20" max="20" width="9.7109375" style="55" customWidth="1"/>
    <col min="21" max="21" width="0.71875" style="53" customWidth="1"/>
    <col min="22" max="22" width="40.28125" style="55" customWidth="1"/>
    <col min="23" max="23" width="1.28515625" style="55" customWidth="1"/>
    <col min="24" max="16384" width="8.8515625" style="55" customWidth="1"/>
  </cols>
  <sheetData>
    <row r="1" spans="1:20" ht="39.75" customHeight="1">
      <c r="A1" s="627" t="s">
        <v>247</v>
      </c>
      <c r="B1" s="627"/>
      <c r="C1" s="627"/>
      <c r="H1" s="566" t="str">
        <f>'1 Cover Sheet'!A14</f>
        <v>&lt;INSERT TRUST NAME HERE&gt;</v>
      </c>
      <c r="I1" s="567"/>
      <c r="J1" s="567"/>
      <c r="K1" s="567"/>
      <c r="L1" s="567"/>
      <c r="M1" s="567"/>
      <c r="N1" s="567"/>
      <c r="O1" s="567"/>
      <c r="P1" s="567"/>
      <c r="Q1" s="567"/>
      <c r="R1" s="567"/>
      <c r="S1" s="567"/>
      <c r="T1" s="567"/>
    </row>
    <row r="2" spans="1:21" ht="6" customHeight="1">
      <c r="A2" s="627"/>
      <c r="B2" s="627"/>
      <c r="C2" s="627"/>
      <c r="I2" s="55"/>
      <c r="K2" s="55"/>
      <c r="M2" s="55"/>
      <c r="O2" s="55"/>
      <c r="Q2" s="55"/>
      <c r="S2" s="55"/>
      <c r="U2" s="55"/>
    </row>
    <row r="3" spans="8:69" ht="27" customHeight="1">
      <c r="H3" s="628" t="s">
        <v>342</v>
      </c>
      <c r="I3" s="629"/>
      <c r="J3" s="629"/>
      <c r="K3" s="629"/>
      <c r="L3" s="629"/>
      <c r="M3" s="629"/>
      <c r="N3" s="629"/>
      <c r="O3" s="629"/>
      <c r="P3" s="629"/>
      <c r="Q3" s="629"/>
      <c r="R3" s="629"/>
      <c r="S3" s="629"/>
      <c r="T3" s="630"/>
      <c r="U3" s="55"/>
      <c r="BQ3" s="305" t="s">
        <v>1</v>
      </c>
    </row>
    <row r="4" spans="8:69" ht="23.25" customHeight="1" thickBot="1">
      <c r="H4" s="631"/>
      <c r="I4" s="632"/>
      <c r="J4" s="632"/>
      <c r="K4" s="632"/>
      <c r="L4" s="632"/>
      <c r="M4" s="633"/>
      <c r="N4" s="632"/>
      <c r="O4" s="632"/>
      <c r="P4" s="632"/>
      <c r="Q4" s="632"/>
      <c r="R4" s="632"/>
      <c r="S4" s="632"/>
      <c r="T4" s="634"/>
      <c r="U4" s="55"/>
      <c r="BQ4" s="305" t="s">
        <v>2</v>
      </c>
    </row>
    <row r="5" spans="1:69" ht="15">
      <c r="A5" s="148" t="s">
        <v>283</v>
      </c>
      <c r="H5" s="621" t="s">
        <v>227</v>
      </c>
      <c r="I5" s="622"/>
      <c r="J5" s="622"/>
      <c r="K5" s="622"/>
      <c r="L5" s="623"/>
      <c r="N5" s="624" t="s">
        <v>228</v>
      </c>
      <c r="O5" s="625"/>
      <c r="P5" s="625"/>
      <c r="Q5" s="625"/>
      <c r="R5" s="625"/>
      <c r="S5" s="625"/>
      <c r="T5" s="626"/>
      <c r="BQ5" s="305" t="s">
        <v>174</v>
      </c>
    </row>
    <row r="6" spans="1:22" ht="30.75" thickBot="1">
      <c r="A6" s="115" t="s">
        <v>119</v>
      </c>
      <c r="B6" s="114" t="s">
        <v>38</v>
      </c>
      <c r="C6" s="116" t="s">
        <v>120</v>
      </c>
      <c r="D6" s="116" t="s">
        <v>25</v>
      </c>
      <c r="E6" s="116" t="s">
        <v>95</v>
      </c>
      <c r="F6" s="117" t="s">
        <v>90</v>
      </c>
      <c r="H6" s="462" t="str">
        <f>"Qtr to "&amp;VLOOKUP('1 Cover Sheet'!$A$16,Quarters!$A$1:$H$13,2,FALSE)</f>
        <v>Qtr to Mar-12</v>
      </c>
      <c r="I6" s="463"/>
      <c r="J6" s="464" t="str">
        <f>"Qtr to "&amp;VLOOKUP('1 Cover Sheet'!$A$16,Quarters!$A$1:$H$13,3,FALSE)</f>
        <v>Qtr to Jun-12</v>
      </c>
      <c r="K6" s="463"/>
      <c r="L6" s="465" t="str">
        <f>"Qtr to "&amp;VLOOKUP('1 Cover Sheet'!$A$16,Quarters!$A$1:$H$13,4,FALSE)</f>
        <v>Qtr to Sep-12</v>
      </c>
      <c r="M6" s="40"/>
      <c r="N6" s="466" t="str">
        <f>VLOOKUP('1 Cover Sheet'!$A$16,Quarters!$A$1:$H$13,5,FALSE)</f>
        <v>Oct-12</v>
      </c>
      <c r="O6" s="40"/>
      <c r="P6" s="467" t="str">
        <f>VLOOKUP('1 Cover Sheet'!$A$16,Quarters!$A$1:$H$13,6,FALSE)</f>
        <v>Nov-12</v>
      </c>
      <c r="Q6" s="40"/>
      <c r="R6" s="467" t="str">
        <f>VLOOKUP('1 Cover Sheet'!$A$16,Quarters!$A$1:$H$13,7,FALSE)</f>
        <v>Dec-12</v>
      </c>
      <c r="S6" s="40"/>
      <c r="T6" s="468" t="str">
        <f>"Qtr to "&amp;VLOOKUP('1 Cover Sheet'!$A$16,Quarters!$A$1:$H$13,8,FALSE)</f>
        <v>Qtr to Dec-12</v>
      </c>
      <c r="U6" s="51"/>
      <c r="V6" s="117" t="s">
        <v>354</v>
      </c>
    </row>
    <row r="7" spans="1:22" ht="18.75" customHeight="1">
      <c r="A7" s="635" t="s">
        <v>125</v>
      </c>
      <c r="B7" s="605" t="s">
        <v>229</v>
      </c>
      <c r="C7" s="576" t="s">
        <v>150</v>
      </c>
      <c r="D7" s="130" t="s">
        <v>151</v>
      </c>
      <c r="E7" s="131">
        <v>0.5</v>
      </c>
      <c r="F7" s="590">
        <v>1</v>
      </c>
      <c r="H7" s="598"/>
      <c r="I7" s="596"/>
      <c r="J7" s="597"/>
      <c r="K7" s="596"/>
      <c r="L7" s="603"/>
      <c r="M7" s="586"/>
      <c r="N7" s="598"/>
      <c r="O7" s="594"/>
      <c r="P7" s="597"/>
      <c r="Q7" s="594"/>
      <c r="R7" s="597"/>
      <c r="S7" s="594"/>
      <c r="T7" s="603"/>
      <c r="U7" s="593"/>
      <c r="V7" s="568"/>
    </row>
    <row r="8" spans="1:22" ht="18.75" customHeight="1">
      <c r="A8" s="611"/>
      <c r="B8" s="606"/>
      <c r="C8" s="577"/>
      <c r="D8" s="130" t="s">
        <v>152</v>
      </c>
      <c r="E8" s="131">
        <v>0.5</v>
      </c>
      <c r="F8" s="608"/>
      <c r="H8" s="595"/>
      <c r="I8" s="579"/>
      <c r="J8" s="581"/>
      <c r="K8" s="579"/>
      <c r="L8" s="584"/>
      <c r="M8" s="586"/>
      <c r="N8" s="595"/>
      <c r="O8" s="572"/>
      <c r="P8" s="581"/>
      <c r="Q8" s="572"/>
      <c r="R8" s="581"/>
      <c r="S8" s="572"/>
      <c r="T8" s="584"/>
      <c r="U8" s="593"/>
      <c r="V8" s="592"/>
    </row>
    <row r="9" spans="1:22" ht="28.5" customHeight="1">
      <c r="A9" s="611"/>
      <c r="B9" s="607"/>
      <c r="C9" s="578"/>
      <c r="D9" s="130" t="s">
        <v>153</v>
      </c>
      <c r="E9" s="131">
        <v>0.5</v>
      </c>
      <c r="F9" s="591"/>
      <c r="H9" s="571"/>
      <c r="I9" s="579"/>
      <c r="J9" s="582"/>
      <c r="K9" s="579"/>
      <c r="L9" s="585"/>
      <c r="M9" s="586"/>
      <c r="N9" s="571"/>
      <c r="O9" s="572"/>
      <c r="P9" s="582"/>
      <c r="Q9" s="572"/>
      <c r="R9" s="582"/>
      <c r="S9" s="572"/>
      <c r="T9" s="585"/>
      <c r="U9" s="593"/>
      <c r="V9" s="569"/>
    </row>
    <row r="10" spans="1:22" ht="4.5" customHeight="1">
      <c r="A10" s="611"/>
      <c r="B10" s="385"/>
      <c r="H10" s="282"/>
      <c r="I10" s="59"/>
      <c r="J10" s="59"/>
      <c r="K10" s="59"/>
      <c r="L10" s="283"/>
      <c r="M10" s="37"/>
      <c r="N10" s="282"/>
      <c r="O10" s="59"/>
      <c r="P10" s="59"/>
      <c r="Q10" s="59"/>
      <c r="R10" s="59"/>
      <c r="S10" s="59"/>
      <c r="T10" s="283"/>
      <c r="U10" s="37"/>
      <c r="V10" s="37"/>
    </row>
    <row r="11" spans="1:22" ht="18" customHeight="1">
      <c r="A11" s="611"/>
      <c r="B11" s="588" t="s">
        <v>230</v>
      </c>
      <c r="C11" s="638" t="s">
        <v>334</v>
      </c>
      <c r="D11" s="381" t="s">
        <v>331</v>
      </c>
      <c r="E11" s="345">
        <v>0.5</v>
      </c>
      <c r="F11" s="346"/>
      <c r="H11" s="272"/>
      <c r="I11" s="284"/>
      <c r="J11" s="110"/>
      <c r="K11" s="284"/>
      <c r="L11" s="273"/>
      <c r="M11" s="391"/>
      <c r="N11" s="272"/>
      <c r="O11" s="413"/>
      <c r="P11" s="110"/>
      <c r="Q11" s="413"/>
      <c r="R11" s="110"/>
      <c r="S11" s="413"/>
      <c r="T11" s="273"/>
      <c r="U11" s="380"/>
      <c r="V11" s="41"/>
    </row>
    <row r="12" spans="1:22" ht="28.5" customHeight="1">
      <c r="A12" s="611"/>
      <c r="B12" s="589"/>
      <c r="C12" s="639"/>
      <c r="D12" s="381" t="s">
        <v>332</v>
      </c>
      <c r="E12" s="345">
        <v>0.5</v>
      </c>
      <c r="F12" s="346"/>
      <c r="H12" s="272"/>
      <c r="I12" s="284"/>
      <c r="J12" s="110"/>
      <c r="K12" s="284"/>
      <c r="L12" s="273"/>
      <c r="M12" s="391"/>
      <c r="N12" s="272"/>
      <c r="O12" s="413"/>
      <c r="P12" s="110"/>
      <c r="Q12" s="413"/>
      <c r="R12" s="110"/>
      <c r="S12" s="413"/>
      <c r="T12" s="273"/>
      <c r="U12" s="292"/>
      <c r="V12" s="41"/>
    </row>
    <row r="13" spans="1:22" ht="5.25" customHeight="1">
      <c r="A13" s="611"/>
      <c r="B13" s="386"/>
      <c r="C13" s="125"/>
      <c r="D13" s="129"/>
      <c r="E13" s="132"/>
      <c r="F13" s="140"/>
      <c r="H13" s="274"/>
      <c r="I13" s="286"/>
      <c r="J13" s="173"/>
      <c r="K13" s="286"/>
      <c r="L13" s="275"/>
      <c r="M13" s="176"/>
      <c r="N13" s="274"/>
      <c r="O13" s="420"/>
      <c r="P13" s="173"/>
      <c r="Q13" s="420"/>
      <c r="R13" s="173"/>
      <c r="S13" s="420"/>
      <c r="T13" s="275"/>
      <c r="U13" s="176"/>
      <c r="V13" s="45"/>
    </row>
    <row r="14" spans="1:22" ht="24" customHeight="1">
      <c r="A14" s="611"/>
      <c r="B14" s="387" t="s">
        <v>231</v>
      </c>
      <c r="C14" s="119" t="s">
        <v>280</v>
      </c>
      <c r="D14" s="133"/>
      <c r="E14" s="131">
        <v>0.97</v>
      </c>
      <c r="F14" s="157">
        <v>0.5</v>
      </c>
      <c r="H14" s="272"/>
      <c r="I14" s="284"/>
      <c r="J14" s="110"/>
      <c r="K14" s="284"/>
      <c r="L14" s="273"/>
      <c r="M14" s="391"/>
      <c r="N14" s="272"/>
      <c r="O14" s="413"/>
      <c r="P14" s="110"/>
      <c r="Q14" s="413"/>
      <c r="R14" s="110"/>
      <c r="S14" s="413"/>
      <c r="T14" s="273"/>
      <c r="U14" s="292"/>
      <c r="V14" s="41"/>
    </row>
    <row r="15" spans="1:22" ht="5.25" customHeight="1">
      <c r="A15" s="611"/>
      <c r="B15" s="386"/>
      <c r="C15" s="125"/>
      <c r="D15" s="129"/>
      <c r="E15" s="132"/>
      <c r="F15" s="140"/>
      <c r="H15" s="274"/>
      <c r="I15" s="286"/>
      <c r="J15" s="173"/>
      <c r="K15" s="286"/>
      <c r="L15" s="275"/>
      <c r="M15" s="176"/>
      <c r="N15" s="274"/>
      <c r="O15" s="420"/>
      <c r="P15" s="173"/>
      <c r="Q15" s="420"/>
      <c r="R15" s="173"/>
      <c r="S15" s="420"/>
      <c r="T15" s="275"/>
      <c r="U15" s="176"/>
      <c r="V15" s="45"/>
    </row>
    <row r="16" spans="1:22" ht="28.5">
      <c r="A16" s="612"/>
      <c r="B16" s="387" t="s">
        <v>231</v>
      </c>
      <c r="C16" s="119" t="s">
        <v>65</v>
      </c>
      <c r="D16" s="133"/>
      <c r="E16" s="131">
        <v>0.5</v>
      </c>
      <c r="F16" s="157">
        <v>0.5</v>
      </c>
      <c r="H16" s="272"/>
      <c r="I16" s="284"/>
      <c r="J16" s="110"/>
      <c r="K16" s="284"/>
      <c r="L16" s="273"/>
      <c r="M16" s="391"/>
      <c r="N16" s="272"/>
      <c r="O16" s="413"/>
      <c r="P16" s="110"/>
      <c r="Q16" s="413"/>
      <c r="R16" s="110"/>
      <c r="S16" s="413"/>
      <c r="T16" s="273"/>
      <c r="U16" s="292"/>
      <c r="V16" s="41"/>
    </row>
    <row r="17" spans="1:22" ht="3" customHeight="1">
      <c r="A17" s="259"/>
      <c r="B17" s="388"/>
      <c r="C17" s="260"/>
      <c r="D17" s="261"/>
      <c r="E17" s="262"/>
      <c r="F17" s="263"/>
      <c r="G17" s="264"/>
      <c r="H17" s="276"/>
      <c r="I17" s="287"/>
      <c r="J17" s="265"/>
      <c r="K17" s="287"/>
      <c r="L17" s="277"/>
      <c r="M17" s="288"/>
      <c r="N17" s="276"/>
      <c r="O17" s="288"/>
      <c r="P17" s="265"/>
      <c r="Q17" s="288"/>
      <c r="R17" s="265"/>
      <c r="S17" s="288"/>
      <c r="T17" s="277"/>
      <c r="U17" s="288"/>
      <c r="V17" s="266"/>
    </row>
    <row r="18" spans="1:22" ht="42.75" customHeight="1">
      <c r="A18" s="635" t="s">
        <v>27</v>
      </c>
      <c r="B18" s="387" t="s">
        <v>232</v>
      </c>
      <c r="C18" s="382" t="s">
        <v>326</v>
      </c>
      <c r="D18" s="120" t="s">
        <v>148</v>
      </c>
      <c r="E18" s="131">
        <v>0.9</v>
      </c>
      <c r="F18" s="121">
        <v>1</v>
      </c>
      <c r="H18" s="272"/>
      <c r="I18" s="455"/>
      <c r="J18" s="110"/>
      <c r="K18" s="440"/>
      <c r="L18" s="273"/>
      <c r="M18" s="391"/>
      <c r="N18" s="272"/>
      <c r="O18" s="413"/>
      <c r="P18" s="110"/>
      <c r="Q18" s="413"/>
      <c r="R18" s="110"/>
      <c r="S18" s="413"/>
      <c r="T18" s="273"/>
      <c r="U18" s="292"/>
      <c r="V18" s="41"/>
    </row>
    <row r="19" spans="1:22" ht="4.5" customHeight="1">
      <c r="A19" s="611"/>
      <c r="B19" s="386"/>
      <c r="C19" s="125"/>
      <c r="D19" s="129"/>
      <c r="E19" s="127"/>
      <c r="F19" s="128"/>
      <c r="H19" s="274"/>
      <c r="I19" s="44"/>
      <c r="J19" s="173"/>
      <c r="K19" s="44"/>
      <c r="L19" s="275"/>
      <c r="M19" s="176"/>
      <c r="N19" s="274"/>
      <c r="O19" s="420"/>
      <c r="P19" s="173"/>
      <c r="Q19" s="420"/>
      <c r="R19" s="173"/>
      <c r="S19" s="420"/>
      <c r="T19" s="275"/>
      <c r="U19" s="176"/>
      <c r="V19" s="45"/>
    </row>
    <row r="20" spans="1:22" ht="42.75" customHeight="1">
      <c r="A20" s="611"/>
      <c r="B20" s="387" t="s">
        <v>233</v>
      </c>
      <c r="C20" s="382" t="s">
        <v>327</v>
      </c>
      <c r="D20" s="120" t="s">
        <v>148</v>
      </c>
      <c r="E20" s="131">
        <v>0.95</v>
      </c>
      <c r="F20" s="121">
        <v>1</v>
      </c>
      <c r="H20" s="272"/>
      <c r="I20" s="455"/>
      <c r="J20" s="110"/>
      <c r="K20" s="440"/>
      <c r="L20" s="273"/>
      <c r="M20" s="391"/>
      <c r="N20" s="272"/>
      <c r="O20" s="413"/>
      <c r="P20" s="110"/>
      <c r="Q20" s="413"/>
      <c r="R20" s="110"/>
      <c r="S20" s="413"/>
      <c r="T20" s="273"/>
      <c r="U20" s="292"/>
      <c r="V20" s="41"/>
    </row>
    <row r="21" spans="1:22" ht="6" customHeight="1">
      <c r="A21" s="611"/>
      <c r="B21" s="386"/>
      <c r="C21" s="125"/>
      <c r="D21" s="129"/>
      <c r="E21" s="127"/>
      <c r="F21" s="128"/>
      <c r="H21" s="274"/>
      <c r="I21" s="44"/>
      <c r="J21" s="173"/>
      <c r="K21" s="44"/>
      <c r="L21" s="275"/>
      <c r="M21" s="176"/>
      <c r="N21" s="274"/>
      <c r="O21" s="420"/>
      <c r="P21" s="173"/>
      <c r="Q21" s="420"/>
      <c r="R21" s="173"/>
      <c r="S21" s="420"/>
      <c r="T21" s="275"/>
      <c r="U21" s="176"/>
      <c r="V21" s="45"/>
    </row>
    <row r="22" spans="1:22" ht="42.75" customHeight="1">
      <c r="A22" s="611"/>
      <c r="B22" s="387" t="s">
        <v>234</v>
      </c>
      <c r="C22" s="382" t="s">
        <v>328</v>
      </c>
      <c r="D22" s="120" t="s">
        <v>148</v>
      </c>
      <c r="E22" s="131">
        <v>0.92</v>
      </c>
      <c r="F22" s="121">
        <v>1</v>
      </c>
      <c r="H22" s="272"/>
      <c r="I22" s="455"/>
      <c r="J22" s="110"/>
      <c r="K22" s="440"/>
      <c r="L22" s="273"/>
      <c r="M22" s="391"/>
      <c r="N22" s="272"/>
      <c r="O22" s="413"/>
      <c r="P22" s="110"/>
      <c r="Q22" s="413"/>
      <c r="R22" s="110"/>
      <c r="S22" s="413"/>
      <c r="T22" s="273"/>
      <c r="U22" s="292"/>
      <c r="V22" s="41"/>
    </row>
    <row r="23" spans="1:22" ht="6" customHeight="1">
      <c r="A23" s="611"/>
      <c r="B23" s="386"/>
      <c r="C23" s="125"/>
      <c r="D23" s="129"/>
      <c r="E23" s="127"/>
      <c r="F23" s="128"/>
      <c r="H23" s="274"/>
      <c r="I23" s="44"/>
      <c r="J23" s="173"/>
      <c r="K23" s="44"/>
      <c r="L23" s="275"/>
      <c r="M23" s="176"/>
      <c r="N23" s="274"/>
      <c r="O23" s="420"/>
      <c r="P23" s="173"/>
      <c r="Q23" s="420"/>
      <c r="R23" s="173"/>
      <c r="S23" s="420"/>
      <c r="T23" s="275"/>
      <c r="U23" s="176"/>
      <c r="V23" s="45"/>
    </row>
    <row r="24" spans="1:22" ht="57">
      <c r="A24" s="612"/>
      <c r="B24" s="387" t="s">
        <v>235</v>
      </c>
      <c r="C24" s="119" t="s">
        <v>87</v>
      </c>
      <c r="D24" s="133"/>
      <c r="E24" s="122" t="s">
        <v>126</v>
      </c>
      <c r="F24" s="134">
        <v>0.5</v>
      </c>
      <c r="H24" s="272"/>
      <c r="I24" s="455"/>
      <c r="J24" s="110"/>
      <c r="K24" s="440"/>
      <c r="L24" s="273"/>
      <c r="M24" s="391"/>
      <c r="N24" s="272"/>
      <c r="O24" s="413"/>
      <c r="P24" s="110"/>
      <c r="Q24" s="413"/>
      <c r="R24" s="110"/>
      <c r="S24" s="413"/>
      <c r="T24" s="273"/>
      <c r="U24" s="292"/>
      <c r="V24" s="41"/>
    </row>
    <row r="25" spans="1:22" ht="3" customHeight="1">
      <c r="A25" s="259"/>
      <c r="B25" s="388"/>
      <c r="C25" s="260"/>
      <c r="D25" s="261"/>
      <c r="E25" s="267"/>
      <c r="F25" s="268"/>
      <c r="G25" s="264"/>
      <c r="H25" s="276"/>
      <c r="I25" s="288"/>
      <c r="J25" s="265"/>
      <c r="K25" s="288"/>
      <c r="L25" s="277"/>
      <c r="M25" s="288"/>
      <c r="N25" s="276"/>
      <c r="O25" s="288"/>
      <c r="P25" s="265"/>
      <c r="Q25" s="288"/>
      <c r="R25" s="265"/>
      <c r="S25" s="288"/>
      <c r="T25" s="277"/>
      <c r="U25" s="288"/>
      <c r="V25" s="266"/>
    </row>
    <row r="26" spans="1:22" ht="18.75" customHeight="1">
      <c r="A26" s="635" t="s">
        <v>122</v>
      </c>
      <c r="B26" s="605" t="s">
        <v>82</v>
      </c>
      <c r="C26" s="576" t="s">
        <v>325</v>
      </c>
      <c r="D26" s="130" t="s">
        <v>21</v>
      </c>
      <c r="E26" s="131">
        <v>0.94</v>
      </c>
      <c r="F26" s="590">
        <v>1</v>
      </c>
      <c r="H26" s="570"/>
      <c r="I26" s="579"/>
      <c r="J26" s="580"/>
      <c r="K26" s="579"/>
      <c r="L26" s="583"/>
      <c r="M26" s="587"/>
      <c r="N26" s="570"/>
      <c r="O26" s="604"/>
      <c r="P26" s="580"/>
      <c r="Q26" s="604"/>
      <c r="R26" s="580"/>
      <c r="S26" s="572"/>
      <c r="T26" s="583"/>
      <c r="U26" s="593"/>
      <c r="V26" s="568"/>
    </row>
    <row r="27" spans="1:22" ht="18.75" customHeight="1">
      <c r="A27" s="611"/>
      <c r="B27" s="606"/>
      <c r="C27" s="577"/>
      <c r="D27" s="130" t="s">
        <v>20</v>
      </c>
      <c r="E27" s="131">
        <v>0.98</v>
      </c>
      <c r="F27" s="608"/>
      <c r="H27" s="595"/>
      <c r="I27" s="579"/>
      <c r="J27" s="581"/>
      <c r="K27" s="579"/>
      <c r="L27" s="584"/>
      <c r="M27" s="587"/>
      <c r="N27" s="595"/>
      <c r="O27" s="604"/>
      <c r="P27" s="581"/>
      <c r="Q27" s="604"/>
      <c r="R27" s="581"/>
      <c r="S27" s="572"/>
      <c r="T27" s="584"/>
      <c r="U27" s="593"/>
      <c r="V27" s="592"/>
    </row>
    <row r="28" spans="1:22" ht="14.25" customHeight="1">
      <c r="A28" s="611"/>
      <c r="B28" s="607"/>
      <c r="C28" s="578"/>
      <c r="D28" s="130" t="s">
        <v>22</v>
      </c>
      <c r="E28" s="131">
        <v>0.94</v>
      </c>
      <c r="F28" s="591"/>
      <c r="H28" s="571"/>
      <c r="I28" s="579"/>
      <c r="J28" s="582"/>
      <c r="K28" s="579"/>
      <c r="L28" s="585"/>
      <c r="M28" s="587"/>
      <c r="N28" s="571"/>
      <c r="O28" s="604"/>
      <c r="P28" s="582"/>
      <c r="Q28" s="604"/>
      <c r="R28" s="582"/>
      <c r="S28" s="572"/>
      <c r="T28" s="585"/>
      <c r="U28" s="593"/>
      <c r="V28" s="569"/>
    </row>
    <row r="29" spans="1:22" ht="4.5" customHeight="1">
      <c r="A29" s="611"/>
      <c r="B29" s="386"/>
      <c r="C29" s="125"/>
      <c r="D29" s="129"/>
      <c r="E29" s="127"/>
      <c r="F29" s="128"/>
      <c r="H29" s="274"/>
      <c r="I29" s="44"/>
      <c r="J29" s="173"/>
      <c r="K29" s="44"/>
      <c r="L29" s="275"/>
      <c r="M29" s="176"/>
      <c r="N29" s="274"/>
      <c r="O29" s="420"/>
      <c r="P29" s="173"/>
      <c r="Q29" s="420"/>
      <c r="R29" s="173"/>
      <c r="S29" s="420"/>
      <c r="T29" s="275"/>
      <c r="U29" s="176"/>
      <c r="V29" s="45"/>
    </row>
    <row r="30" spans="1:22" ht="25.5">
      <c r="A30" s="611"/>
      <c r="B30" s="605" t="s">
        <v>83</v>
      </c>
      <c r="C30" s="638" t="s">
        <v>322</v>
      </c>
      <c r="D30" s="381" t="s">
        <v>323</v>
      </c>
      <c r="E30" s="131">
        <v>0.85</v>
      </c>
      <c r="F30" s="590">
        <v>1</v>
      </c>
      <c r="H30" s="570"/>
      <c r="I30" s="579"/>
      <c r="J30" s="580"/>
      <c r="K30" s="579"/>
      <c r="L30" s="583"/>
      <c r="M30" s="587"/>
      <c r="N30" s="570"/>
      <c r="O30" s="604"/>
      <c r="P30" s="580"/>
      <c r="Q30" s="604"/>
      <c r="R30" s="580"/>
      <c r="S30" s="572"/>
      <c r="T30" s="583"/>
      <c r="U30" s="593"/>
      <c r="V30" s="568"/>
    </row>
    <row r="31" spans="1:22" ht="25.5">
      <c r="A31" s="611"/>
      <c r="B31" s="607"/>
      <c r="C31" s="639"/>
      <c r="D31" s="381" t="s">
        <v>324</v>
      </c>
      <c r="E31" s="131">
        <v>0.9</v>
      </c>
      <c r="F31" s="591"/>
      <c r="H31" s="571"/>
      <c r="I31" s="579"/>
      <c r="J31" s="582"/>
      <c r="K31" s="579"/>
      <c r="L31" s="585"/>
      <c r="M31" s="587"/>
      <c r="N31" s="571"/>
      <c r="O31" s="604"/>
      <c r="P31" s="582"/>
      <c r="Q31" s="604"/>
      <c r="R31" s="582"/>
      <c r="S31" s="572"/>
      <c r="T31" s="585"/>
      <c r="U31" s="593"/>
      <c r="V31" s="569"/>
    </row>
    <row r="32" spans="1:22" ht="5.25" customHeight="1">
      <c r="A32" s="611"/>
      <c r="B32" s="386"/>
      <c r="C32" s="125"/>
      <c r="D32" s="129"/>
      <c r="E32" s="132"/>
      <c r="F32" s="128"/>
      <c r="H32" s="274"/>
      <c r="I32" s="44"/>
      <c r="J32" s="173"/>
      <c r="K32" s="44"/>
      <c r="L32" s="275"/>
      <c r="M32" s="176"/>
      <c r="N32" s="274"/>
      <c r="O32" s="420"/>
      <c r="P32" s="173"/>
      <c r="Q32" s="420"/>
      <c r="R32" s="173"/>
      <c r="S32" s="420"/>
      <c r="T32" s="275"/>
      <c r="U32" s="176"/>
      <c r="V32" s="45"/>
    </row>
    <row r="33" spans="1:22" ht="28.5">
      <c r="A33" s="611"/>
      <c r="B33" s="387" t="s">
        <v>236</v>
      </c>
      <c r="C33" s="119" t="s">
        <v>16</v>
      </c>
      <c r="D33" s="133"/>
      <c r="E33" s="131">
        <v>0.96</v>
      </c>
      <c r="F33" s="134">
        <v>0.5</v>
      </c>
      <c r="H33" s="272"/>
      <c r="I33" s="455"/>
      <c r="J33" s="110"/>
      <c r="K33" s="440"/>
      <c r="L33" s="273"/>
      <c r="M33" s="176"/>
      <c r="N33" s="272"/>
      <c r="O33" s="422"/>
      <c r="P33" s="110"/>
      <c r="Q33" s="422"/>
      <c r="R33" s="110"/>
      <c r="S33" s="413"/>
      <c r="T33" s="273"/>
      <c r="U33" s="292"/>
      <c r="V33" s="41"/>
    </row>
    <row r="34" spans="1:22" ht="5.25" customHeight="1">
      <c r="A34" s="611"/>
      <c r="B34" s="386"/>
      <c r="C34" s="125"/>
      <c r="D34" s="129"/>
      <c r="E34" s="132"/>
      <c r="F34" s="128"/>
      <c r="H34" s="274"/>
      <c r="I34" s="44"/>
      <c r="J34" s="173"/>
      <c r="K34" s="44"/>
      <c r="L34" s="275"/>
      <c r="M34" s="176"/>
      <c r="N34" s="274"/>
      <c r="O34" s="420"/>
      <c r="P34" s="173"/>
      <c r="Q34" s="420"/>
      <c r="R34" s="173"/>
      <c r="S34" s="420"/>
      <c r="T34" s="275"/>
      <c r="U34" s="176"/>
      <c r="V34" s="45"/>
    </row>
    <row r="35" spans="1:22" ht="17.25" customHeight="1">
      <c r="A35" s="611"/>
      <c r="B35" s="605" t="s">
        <v>237</v>
      </c>
      <c r="C35" s="576" t="s">
        <v>329</v>
      </c>
      <c r="D35" s="120" t="s">
        <v>149</v>
      </c>
      <c r="E35" s="131">
        <v>0.93</v>
      </c>
      <c r="F35" s="636">
        <v>0.5</v>
      </c>
      <c r="H35" s="570"/>
      <c r="I35" s="579"/>
      <c r="J35" s="580"/>
      <c r="K35" s="579"/>
      <c r="L35" s="583"/>
      <c r="M35" s="587"/>
      <c r="N35" s="570"/>
      <c r="O35" s="604"/>
      <c r="P35" s="580"/>
      <c r="Q35" s="604"/>
      <c r="R35" s="580"/>
      <c r="S35" s="572"/>
      <c r="T35" s="583"/>
      <c r="U35" s="593"/>
      <c r="V35" s="568"/>
    </row>
    <row r="36" spans="1:22" ht="25.5">
      <c r="A36" s="611"/>
      <c r="B36" s="607"/>
      <c r="C36" s="578"/>
      <c r="D36" s="120" t="s">
        <v>123</v>
      </c>
      <c r="E36" s="131">
        <v>0.93</v>
      </c>
      <c r="F36" s="637"/>
      <c r="H36" s="571"/>
      <c r="I36" s="579"/>
      <c r="J36" s="582"/>
      <c r="K36" s="579"/>
      <c r="L36" s="585"/>
      <c r="M36" s="587"/>
      <c r="N36" s="571"/>
      <c r="O36" s="604"/>
      <c r="P36" s="582"/>
      <c r="Q36" s="604"/>
      <c r="R36" s="582"/>
      <c r="S36" s="572"/>
      <c r="T36" s="585"/>
      <c r="U36" s="593"/>
      <c r="V36" s="569"/>
    </row>
    <row r="37" spans="1:22" ht="5.25" customHeight="1">
      <c r="A37" s="611"/>
      <c r="B37" s="386"/>
      <c r="C37" s="125"/>
      <c r="D37" s="129"/>
      <c r="E37" s="132"/>
      <c r="F37" s="128"/>
      <c r="H37" s="274"/>
      <c r="I37" s="44"/>
      <c r="J37" s="173"/>
      <c r="K37" s="44"/>
      <c r="L37" s="275"/>
      <c r="M37" s="176"/>
      <c r="N37" s="274"/>
      <c r="O37" s="420"/>
      <c r="P37" s="173"/>
      <c r="Q37" s="420"/>
      <c r="R37" s="173"/>
      <c r="S37" s="420"/>
      <c r="T37" s="275"/>
      <c r="U37" s="176"/>
      <c r="V37" s="45"/>
    </row>
    <row r="38" spans="1:22" ht="28.5">
      <c r="A38" s="611"/>
      <c r="B38" s="387" t="s">
        <v>238</v>
      </c>
      <c r="C38" s="119" t="s">
        <v>330</v>
      </c>
      <c r="D38" s="135" t="s">
        <v>306</v>
      </c>
      <c r="E38" s="131">
        <v>0.95</v>
      </c>
      <c r="F38" s="121">
        <v>1</v>
      </c>
      <c r="H38" s="272"/>
      <c r="I38" s="455"/>
      <c r="J38" s="110"/>
      <c r="K38" s="440"/>
      <c r="L38" s="273"/>
      <c r="M38" s="176"/>
      <c r="N38" s="272"/>
      <c r="O38" s="422"/>
      <c r="P38" s="110"/>
      <c r="Q38" s="422"/>
      <c r="R38" s="110"/>
      <c r="S38" s="413"/>
      <c r="T38" s="273"/>
      <c r="U38" s="292"/>
      <c r="V38" s="41"/>
    </row>
    <row r="39" spans="1:22" ht="4.5" customHeight="1">
      <c r="A39" s="611"/>
      <c r="B39" s="386"/>
      <c r="C39" s="125"/>
      <c r="D39" s="129"/>
      <c r="E39" s="127"/>
      <c r="F39" s="128"/>
      <c r="H39" s="274"/>
      <c r="I39" s="44"/>
      <c r="J39" s="173"/>
      <c r="K39" s="44"/>
      <c r="L39" s="275"/>
      <c r="M39" s="176"/>
      <c r="N39" s="274"/>
      <c r="O39" s="420"/>
      <c r="P39" s="173"/>
      <c r="Q39" s="420"/>
      <c r="R39" s="173"/>
      <c r="S39" s="420"/>
      <c r="T39" s="275"/>
      <c r="U39" s="176"/>
      <c r="V39" s="45"/>
    </row>
    <row r="40" spans="1:22" ht="25.5">
      <c r="A40" s="611"/>
      <c r="B40" s="605" t="s">
        <v>239</v>
      </c>
      <c r="C40" s="576" t="s">
        <v>335</v>
      </c>
      <c r="D40" s="120" t="s">
        <v>336</v>
      </c>
      <c r="E40" s="131">
        <v>0.95</v>
      </c>
      <c r="F40" s="590">
        <v>1</v>
      </c>
      <c r="H40" s="570"/>
      <c r="I40" s="572"/>
      <c r="J40" s="580"/>
      <c r="K40" s="572"/>
      <c r="L40" s="583"/>
      <c r="M40" s="587"/>
      <c r="N40" s="570"/>
      <c r="O40" s="604"/>
      <c r="P40" s="580"/>
      <c r="Q40" s="604"/>
      <c r="R40" s="580"/>
      <c r="S40" s="572"/>
      <c r="T40" s="583"/>
      <c r="U40" s="593"/>
      <c r="V40" s="568"/>
    </row>
    <row r="41" spans="1:22" ht="25.5">
      <c r="A41" s="611"/>
      <c r="B41" s="607"/>
      <c r="C41" s="578"/>
      <c r="D41" s="120" t="s">
        <v>35</v>
      </c>
      <c r="E41" s="131">
        <v>0.95</v>
      </c>
      <c r="F41" s="591"/>
      <c r="H41" s="571"/>
      <c r="I41" s="572"/>
      <c r="J41" s="582"/>
      <c r="K41" s="572"/>
      <c r="L41" s="585"/>
      <c r="M41" s="587"/>
      <c r="N41" s="571"/>
      <c r="O41" s="604"/>
      <c r="P41" s="582"/>
      <c r="Q41" s="604"/>
      <c r="R41" s="582"/>
      <c r="S41" s="572"/>
      <c r="T41" s="585"/>
      <c r="U41" s="593"/>
      <c r="V41" s="569"/>
    </row>
    <row r="42" spans="1:22" ht="5.25" customHeight="1">
      <c r="A42" s="611"/>
      <c r="B42" s="174"/>
      <c r="C42" s="50"/>
      <c r="D42" s="155"/>
      <c r="E42" s="50"/>
      <c r="F42" s="50"/>
      <c r="G42" s="50"/>
      <c r="H42" s="278"/>
      <c r="I42" s="456"/>
      <c r="J42" s="456"/>
      <c r="K42" s="441"/>
      <c r="L42" s="279"/>
      <c r="M42" s="176"/>
      <c r="N42" s="278"/>
      <c r="O42" s="420"/>
      <c r="P42" s="420"/>
      <c r="Q42" s="420"/>
      <c r="R42" s="420"/>
      <c r="S42" s="420"/>
      <c r="T42" s="279"/>
      <c r="U42" s="176"/>
      <c r="V42" s="45"/>
    </row>
    <row r="43" spans="1:22" ht="28.5">
      <c r="A43" s="611"/>
      <c r="B43" s="387" t="s">
        <v>240</v>
      </c>
      <c r="C43" s="119" t="s">
        <v>63</v>
      </c>
      <c r="D43" s="133"/>
      <c r="E43" s="122" t="s">
        <v>124</v>
      </c>
      <c r="F43" s="156">
        <v>1</v>
      </c>
      <c r="H43" s="272"/>
      <c r="I43" s="284"/>
      <c r="J43" s="110"/>
      <c r="K43" s="284"/>
      <c r="L43" s="273"/>
      <c r="M43" s="176"/>
      <c r="N43" s="272"/>
      <c r="O43" s="422"/>
      <c r="P43" s="110"/>
      <c r="Q43" s="422"/>
      <c r="R43" s="110"/>
      <c r="S43" s="413"/>
      <c r="T43" s="273"/>
      <c r="U43" s="292"/>
      <c r="V43" s="41"/>
    </row>
    <row r="44" spans="1:22" ht="4.5" customHeight="1">
      <c r="A44" s="611"/>
      <c r="B44" s="386"/>
      <c r="C44" s="125"/>
      <c r="D44" s="129"/>
      <c r="E44" s="127"/>
      <c r="F44" s="140"/>
      <c r="H44" s="274"/>
      <c r="I44" s="286"/>
      <c r="J44" s="173"/>
      <c r="K44" s="286"/>
      <c r="L44" s="275"/>
      <c r="M44" s="176"/>
      <c r="N44" s="274"/>
      <c r="O44" s="420"/>
      <c r="P44" s="173"/>
      <c r="Q44" s="420"/>
      <c r="R44" s="173"/>
      <c r="S44" s="420"/>
      <c r="T44" s="275"/>
      <c r="U44" s="176"/>
      <c r="V44" s="45"/>
    </row>
    <row r="45" spans="1:22" ht="42.75">
      <c r="A45" s="611"/>
      <c r="B45" s="387" t="s">
        <v>241</v>
      </c>
      <c r="C45" s="382" t="s">
        <v>337</v>
      </c>
      <c r="D45" s="383"/>
      <c r="E45" s="384">
        <v>0.95</v>
      </c>
      <c r="F45" s="156">
        <v>1</v>
      </c>
      <c r="H45" s="272"/>
      <c r="I45" s="284"/>
      <c r="J45" s="110"/>
      <c r="K45" s="284"/>
      <c r="L45" s="273"/>
      <c r="M45" s="176"/>
      <c r="N45" s="272"/>
      <c r="O45" s="422"/>
      <c r="P45" s="110"/>
      <c r="Q45" s="422"/>
      <c r="R45" s="110"/>
      <c r="S45" s="413"/>
      <c r="T45" s="273"/>
      <c r="U45" s="292"/>
      <c r="V45" s="41"/>
    </row>
    <row r="46" spans="1:22" ht="5.25" customHeight="1">
      <c r="A46" s="611"/>
      <c r="B46" s="386"/>
      <c r="C46" s="125"/>
      <c r="D46" s="129"/>
      <c r="E46" s="132"/>
      <c r="F46" s="140"/>
      <c r="H46" s="274"/>
      <c r="I46" s="286"/>
      <c r="J46" s="173"/>
      <c r="K46" s="286"/>
      <c r="L46" s="275"/>
      <c r="M46" s="176"/>
      <c r="N46" s="274"/>
      <c r="O46" s="420"/>
      <c r="P46" s="173"/>
      <c r="Q46" s="420"/>
      <c r="R46" s="173"/>
      <c r="S46" s="420"/>
      <c r="T46" s="275"/>
      <c r="U46" s="176"/>
      <c r="V46" s="45"/>
    </row>
    <row r="47" spans="1:22" ht="42.75">
      <c r="A47" s="611"/>
      <c r="B47" s="387" t="s">
        <v>242</v>
      </c>
      <c r="C47" s="382" t="s">
        <v>64</v>
      </c>
      <c r="D47" s="381"/>
      <c r="E47" s="384">
        <v>0.95</v>
      </c>
      <c r="F47" s="157">
        <v>0.5</v>
      </c>
      <c r="H47" s="272"/>
      <c r="I47" s="284"/>
      <c r="J47" s="110"/>
      <c r="K47" s="284"/>
      <c r="L47" s="273"/>
      <c r="M47" s="176"/>
      <c r="N47" s="272"/>
      <c r="O47" s="422"/>
      <c r="P47" s="110"/>
      <c r="Q47" s="422"/>
      <c r="R47" s="110"/>
      <c r="S47" s="413"/>
      <c r="T47" s="273"/>
      <c r="U47" s="292"/>
      <c r="V47" s="41"/>
    </row>
    <row r="48" spans="1:22" ht="5.25" customHeight="1">
      <c r="A48" s="611"/>
      <c r="B48" s="386"/>
      <c r="C48" s="125"/>
      <c r="D48" s="129"/>
      <c r="E48" s="132"/>
      <c r="F48" s="140"/>
      <c r="H48" s="274"/>
      <c r="I48" s="286"/>
      <c r="J48" s="173"/>
      <c r="K48" s="286"/>
      <c r="L48" s="275"/>
      <c r="M48" s="176"/>
      <c r="N48" s="274"/>
      <c r="O48" s="420"/>
      <c r="P48" s="173"/>
      <c r="Q48" s="420"/>
      <c r="R48" s="173"/>
      <c r="S48" s="420"/>
      <c r="T48" s="275"/>
      <c r="U48" s="176"/>
      <c r="V48" s="45"/>
    </row>
    <row r="49" spans="1:22" ht="21" customHeight="1">
      <c r="A49" s="610"/>
      <c r="B49" s="588" t="s">
        <v>243</v>
      </c>
      <c r="C49" s="576" t="s">
        <v>338</v>
      </c>
      <c r="D49" s="120" t="s">
        <v>356</v>
      </c>
      <c r="E49" s="379">
        <v>0.8</v>
      </c>
      <c r="F49" s="156">
        <v>0.5</v>
      </c>
      <c r="H49" s="272"/>
      <c r="I49" s="401"/>
      <c r="J49" s="110"/>
      <c r="K49" s="401"/>
      <c r="L49" s="273"/>
      <c r="M49" s="176"/>
      <c r="N49" s="272"/>
      <c r="O49" s="420"/>
      <c r="P49" s="110"/>
      <c r="Q49" s="420"/>
      <c r="R49" s="110"/>
      <c r="S49" s="419"/>
      <c r="T49" s="273"/>
      <c r="U49" s="176"/>
      <c r="V49" s="568"/>
    </row>
    <row r="50" spans="1:22" ht="21.75" customHeight="1">
      <c r="A50" s="610"/>
      <c r="B50" s="589"/>
      <c r="C50" s="578"/>
      <c r="D50" s="120" t="s">
        <v>357</v>
      </c>
      <c r="E50" s="131">
        <v>0.75</v>
      </c>
      <c r="F50" s="403">
        <v>0.5</v>
      </c>
      <c r="H50" s="272"/>
      <c r="I50" s="401"/>
      <c r="J50" s="110"/>
      <c r="K50" s="401"/>
      <c r="L50" s="273"/>
      <c r="M50" s="402"/>
      <c r="N50" s="272"/>
      <c r="O50" s="420"/>
      <c r="P50" s="110"/>
      <c r="Q50" s="420"/>
      <c r="R50" s="110"/>
      <c r="S50" s="419"/>
      <c r="T50" s="273"/>
      <c r="U50" s="399"/>
      <c r="V50" s="569"/>
    </row>
    <row r="51" spans="1:22" ht="4.5" customHeight="1">
      <c r="A51" s="611"/>
      <c r="B51" s="386"/>
      <c r="C51" s="125"/>
      <c r="D51" s="129"/>
      <c r="E51" s="132"/>
      <c r="F51" s="140"/>
      <c r="H51" s="274"/>
      <c r="I51" s="286"/>
      <c r="J51" s="173"/>
      <c r="K51" s="286"/>
      <c r="L51" s="275"/>
      <c r="M51" s="176"/>
      <c r="N51" s="274"/>
      <c r="O51" s="420"/>
      <c r="P51" s="173"/>
      <c r="Q51" s="420"/>
      <c r="R51" s="173"/>
      <c r="S51" s="420"/>
      <c r="T51" s="275"/>
      <c r="U51" s="176"/>
      <c r="V51" s="45"/>
    </row>
    <row r="52" spans="1:22" ht="28.5">
      <c r="A52" s="612"/>
      <c r="B52" s="387" t="s">
        <v>244</v>
      </c>
      <c r="C52" s="119" t="s">
        <v>66</v>
      </c>
      <c r="D52" s="133"/>
      <c r="E52" s="131">
        <v>0.95</v>
      </c>
      <c r="F52" s="156">
        <v>1</v>
      </c>
      <c r="H52" s="272"/>
      <c r="I52" s="284"/>
      <c r="J52" s="110"/>
      <c r="K52" s="284"/>
      <c r="L52" s="273"/>
      <c r="M52" s="176"/>
      <c r="N52" s="272"/>
      <c r="O52" s="422"/>
      <c r="P52" s="110"/>
      <c r="Q52" s="422"/>
      <c r="R52" s="110"/>
      <c r="S52" s="413"/>
      <c r="T52" s="273"/>
      <c r="U52" s="292"/>
      <c r="V52" s="41"/>
    </row>
    <row r="53" spans="1:22" ht="2.25" customHeight="1">
      <c r="A53" s="259"/>
      <c r="B53" s="388"/>
      <c r="C53" s="260"/>
      <c r="D53" s="261"/>
      <c r="E53" s="262"/>
      <c r="F53" s="269"/>
      <c r="G53" s="264"/>
      <c r="H53" s="276"/>
      <c r="I53" s="287"/>
      <c r="J53" s="265"/>
      <c r="K53" s="287"/>
      <c r="L53" s="277"/>
      <c r="M53" s="288"/>
      <c r="N53" s="276"/>
      <c r="O53" s="288"/>
      <c r="P53" s="265"/>
      <c r="Q53" s="288"/>
      <c r="R53" s="265"/>
      <c r="S53" s="288"/>
      <c r="T53" s="277"/>
      <c r="U53" s="288"/>
      <c r="V53" s="266"/>
    </row>
    <row r="54" spans="1:22" ht="25.5">
      <c r="A54" s="609" t="s">
        <v>121</v>
      </c>
      <c r="B54" s="588" t="s">
        <v>245</v>
      </c>
      <c r="C54" s="576" t="s">
        <v>88</v>
      </c>
      <c r="D54" s="130" t="s">
        <v>370</v>
      </c>
      <c r="E54" s="409">
        <v>12</v>
      </c>
      <c r="F54" s="590">
        <v>1</v>
      </c>
      <c r="H54" s="272"/>
      <c r="I54" s="455"/>
      <c r="J54" s="110"/>
      <c r="K54" s="440"/>
      <c r="L54" s="273"/>
      <c r="M54" s="391"/>
      <c r="N54" s="272"/>
      <c r="O54" s="413"/>
      <c r="P54" s="110"/>
      <c r="Q54" s="413"/>
      <c r="R54" s="110"/>
      <c r="S54" s="413"/>
      <c r="T54" s="273"/>
      <c r="U54" s="407"/>
      <c r="V54" s="568"/>
    </row>
    <row r="55" spans="1:22" ht="38.25">
      <c r="A55" s="610"/>
      <c r="B55" s="589"/>
      <c r="C55" s="578"/>
      <c r="D55" s="120" t="s">
        <v>369</v>
      </c>
      <c r="E55" s="409" t="s">
        <v>321</v>
      </c>
      <c r="F55" s="591"/>
      <c r="H55" s="272"/>
      <c r="I55" s="455"/>
      <c r="J55" s="110"/>
      <c r="K55" s="440"/>
      <c r="L55" s="273"/>
      <c r="M55" s="407"/>
      <c r="N55" s="272"/>
      <c r="O55" s="413"/>
      <c r="P55" s="110"/>
      <c r="Q55" s="413"/>
      <c r="R55" s="110"/>
      <c r="S55" s="413"/>
      <c r="T55" s="273"/>
      <c r="U55" s="407"/>
      <c r="V55" s="569"/>
    </row>
    <row r="56" spans="1:22" ht="6.75" customHeight="1">
      <c r="A56" s="611"/>
      <c r="B56" s="386"/>
      <c r="C56" s="125"/>
      <c r="D56" s="126"/>
      <c r="E56" s="377"/>
      <c r="F56" s="128"/>
      <c r="H56" s="274"/>
      <c r="I56" s="44"/>
      <c r="J56" s="173"/>
      <c r="K56" s="44"/>
      <c r="L56" s="275"/>
      <c r="M56" s="176"/>
      <c r="N56" s="274"/>
      <c r="O56" s="420"/>
      <c r="P56" s="173"/>
      <c r="Q56" s="420"/>
      <c r="R56" s="173"/>
      <c r="S56" s="420"/>
      <c r="T56" s="275"/>
      <c r="U56" s="176"/>
      <c r="V56" s="45"/>
    </row>
    <row r="57" spans="1:22" ht="25.5">
      <c r="A57" s="610"/>
      <c r="B57" s="588" t="s">
        <v>246</v>
      </c>
      <c r="C57" s="576" t="s">
        <v>89</v>
      </c>
      <c r="D57" s="130" t="s">
        <v>370</v>
      </c>
      <c r="E57" s="412">
        <v>6</v>
      </c>
      <c r="F57" s="590">
        <v>1</v>
      </c>
      <c r="H57" s="272"/>
      <c r="I57" s="455"/>
      <c r="J57" s="110"/>
      <c r="K57" s="440"/>
      <c r="L57" s="273"/>
      <c r="M57" s="391"/>
      <c r="N57" s="272"/>
      <c r="O57" s="413"/>
      <c r="P57" s="110"/>
      <c r="Q57" s="413"/>
      <c r="R57" s="110"/>
      <c r="S57" s="413"/>
      <c r="T57" s="273"/>
      <c r="U57" s="408"/>
      <c r="V57" s="568"/>
    </row>
    <row r="58" spans="1:22" ht="38.25">
      <c r="A58" s="610"/>
      <c r="B58" s="589"/>
      <c r="C58" s="578"/>
      <c r="D58" s="120" t="s">
        <v>369</v>
      </c>
      <c r="E58" s="412" t="s">
        <v>321</v>
      </c>
      <c r="F58" s="591"/>
      <c r="H58" s="272"/>
      <c r="I58" s="455"/>
      <c r="J58" s="110"/>
      <c r="K58" s="440"/>
      <c r="L58" s="273"/>
      <c r="M58" s="408"/>
      <c r="N58" s="272"/>
      <c r="O58" s="413"/>
      <c r="P58" s="110"/>
      <c r="Q58" s="413"/>
      <c r="R58" s="110"/>
      <c r="S58" s="413"/>
      <c r="T58" s="273"/>
      <c r="U58" s="407"/>
      <c r="V58" s="569"/>
    </row>
    <row r="59" spans="1:22" ht="5.25" customHeight="1">
      <c r="A59" s="611"/>
      <c r="B59" s="124"/>
      <c r="C59" s="125"/>
      <c r="D59" s="129"/>
      <c r="E59" s="127"/>
      <c r="F59" s="128"/>
      <c r="H59" s="274"/>
      <c r="I59" s="44"/>
      <c r="J59" s="173"/>
      <c r="K59" s="44"/>
      <c r="L59" s="275"/>
      <c r="M59" s="176"/>
      <c r="N59" s="274"/>
      <c r="O59" s="420"/>
      <c r="P59" s="173"/>
      <c r="Q59" s="420"/>
      <c r="R59" s="173"/>
      <c r="S59" s="420"/>
      <c r="T59" s="275"/>
      <c r="U59" s="176"/>
      <c r="V59" s="45"/>
    </row>
    <row r="60" spans="1:30" ht="15">
      <c r="A60" s="611"/>
      <c r="B60" s="138"/>
      <c r="C60" s="139" t="s">
        <v>42</v>
      </c>
      <c r="D60" s="129"/>
      <c r="E60" s="132"/>
      <c r="F60" s="140"/>
      <c r="H60" s="274"/>
      <c r="I60" s="289"/>
      <c r="J60" s="173"/>
      <c r="K60" s="289"/>
      <c r="L60" s="275"/>
      <c r="M60" s="176"/>
      <c r="N60" s="274"/>
      <c r="O60" s="420"/>
      <c r="P60" s="173"/>
      <c r="Q60" s="420"/>
      <c r="R60" s="173"/>
      <c r="S60" s="420"/>
      <c r="T60" s="275"/>
      <c r="U60" s="176"/>
      <c r="V60" s="45"/>
      <c r="AB60" s="139"/>
      <c r="AC60" s="141"/>
      <c r="AD60" s="141"/>
    </row>
    <row r="61" spans="1:30" ht="42.75">
      <c r="A61" s="611"/>
      <c r="B61" s="291" t="s">
        <v>39</v>
      </c>
      <c r="C61" s="119" t="s">
        <v>175</v>
      </c>
      <c r="D61" s="120"/>
      <c r="E61" s="122">
        <v>0</v>
      </c>
      <c r="F61" s="121">
        <v>2</v>
      </c>
      <c r="H61" s="272"/>
      <c r="I61" s="455"/>
      <c r="J61" s="110"/>
      <c r="K61" s="440"/>
      <c r="L61" s="273"/>
      <c r="M61" s="391"/>
      <c r="N61" s="272"/>
      <c r="O61" s="413"/>
      <c r="P61" s="110"/>
      <c r="Q61" s="413"/>
      <c r="R61" s="110"/>
      <c r="S61" s="413"/>
      <c r="T61" s="273"/>
      <c r="U61" s="292"/>
      <c r="V61" s="41"/>
      <c r="AB61" s="125"/>
      <c r="AC61" s="142"/>
      <c r="AD61" s="143"/>
    </row>
    <row r="62" spans="1:30" ht="3.75" customHeight="1">
      <c r="A62" s="611"/>
      <c r="B62" s="144"/>
      <c r="C62" s="137"/>
      <c r="D62" s="145"/>
      <c r="E62" s="98"/>
      <c r="F62" s="146"/>
      <c r="H62" s="274"/>
      <c r="I62" s="44"/>
      <c r="J62" s="173"/>
      <c r="K62" s="47"/>
      <c r="L62" s="275"/>
      <c r="M62" s="173"/>
      <c r="N62" s="274"/>
      <c r="O62" s="173"/>
      <c r="P62" s="173"/>
      <c r="Q62" s="173"/>
      <c r="R62" s="173"/>
      <c r="S62" s="173"/>
      <c r="T62" s="275"/>
      <c r="U62" s="173"/>
      <c r="V62" s="48"/>
      <c r="AB62" s="125"/>
      <c r="AC62" s="142"/>
      <c r="AD62" s="143"/>
    </row>
    <row r="63" spans="1:30" ht="42.75">
      <c r="A63" s="611"/>
      <c r="B63" s="291" t="s">
        <v>40</v>
      </c>
      <c r="C63" s="119" t="s">
        <v>176</v>
      </c>
      <c r="D63" s="147"/>
      <c r="E63" s="122">
        <v>0</v>
      </c>
      <c r="F63" s="121">
        <v>4</v>
      </c>
      <c r="H63" s="272"/>
      <c r="I63" s="455"/>
      <c r="J63" s="110"/>
      <c r="K63" s="418"/>
      <c r="L63" s="273"/>
      <c r="M63" s="391"/>
      <c r="N63" s="272"/>
      <c r="O63" s="413"/>
      <c r="P63" s="110"/>
      <c r="Q63" s="413"/>
      <c r="R63" s="110"/>
      <c r="S63" s="413"/>
      <c r="T63" s="273"/>
      <c r="U63" s="292"/>
      <c r="V63" s="41"/>
      <c r="AB63" s="125"/>
      <c r="AC63" s="142"/>
      <c r="AD63" s="143"/>
    </row>
    <row r="64" spans="1:22" ht="5.25" customHeight="1">
      <c r="A64" s="611"/>
      <c r="B64" s="127"/>
      <c r="D64" s="148"/>
      <c r="H64" s="282"/>
      <c r="I64" s="40"/>
      <c r="J64" s="59"/>
      <c r="K64" s="40"/>
      <c r="L64" s="283"/>
      <c r="M64" s="40"/>
      <c r="N64" s="282"/>
      <c r="O64" s="40"/>
      <c r="P64" s="59"/>
      <c r="Q64" s="40"/>
      <c r="R64" s="59"/>
      <c r="S64" s="40"/>
      <c r="T64" s="283"/>
      <c r="U64" s="40"/>
      <c r="V64" s="37"/>
    </row>
    <row r="65" spans="1:30" ht="58.5" customHeight="1">
      <c r="A65" s="612"/>
      <c r="B65" s="291" t="s">
        <v>41</v>
      </c>
      <c r="C65" s="119" t="s">
        <v>3</v>
      </c>
      <c r="D65" s="147"/>
      <c r="E65" s="122">
        <v>0</v>
      </c>
      <c r="F65" s="121">
        <v>2</v>
      </c>
      <c r="H65" s="272"/>
      <c r="I65" s="455"/>
      <c r="J65" s="110"/>
      <c r="K65" s="418"/>
      <c r="L65" s="273"/>
      <c r="M65" s="391"/>
      <c r="N65" s="272"/>
      <c r="O65" s="413"/>
      <c r="P65" s="110"/>
      <c r="Q65" s="413"/>
      <c r="R65" s="110"/>
      <c r="S65" s="413"/>
      <c r="T65" s="273"/>
      <c r="U65" s="292"/>
      <c r="V65" s="41"/>
      <c r="AB65" s="125"/>
      <c r="AC65" s="142"/>
      <c r="AD65" s="143"/>
    </row>
    <row r="66" spans="2:21" ht="5.25" customHeight="1" thickBot="1">
      <c r="B66" s="127"/>
      <c r="D66" s="148"/>
      <c r="H66" s="270"/>
      <c r="I66" s="51"/>
      <c r="J66" s="27"/>
      <c r="K66" s="51"/>
      <c r="L66" s="271"/>
      <c r="M66" s="51"/>
      <c r="N66" s="270"/>
      <c r="O66" s="51"/>
      <c r="P66" s="27"/>
      <c r="Q66" s="51"/>
      <c r="R66" s="27"/>
      <c r="S66" s="51"/>
      <c r="T66" s="271"/>
      <c r="U66" s="51"/>
    </row>
    <row r="67" spans="2:21" ht="18.75" thickBot="1">
      <c r="B67" s="127"/>
      <c r="D67" s="148"/>
      <c r="E67" s="149" t="s">
        <v>96</v>
      </c>
      <c r="F67" s="242"/>
      <c r="G67" s="240"/>
      <c r="H67" s="56">
        <f>SUMIF(H7:H59,"No",$F$7:$F$59)+IF(H63="Yes",SUMIF(H63:H65,"Yes",$F$63:$F$65),SUMIF(H61:H65,"Yes",$F$61:$F$65))</f>
        <v>0</v>
      </c>
      <c r="I67" s="280"/>
      <c r="J67" s="56">
        <f>SUMIF(J7:J59,"No",$F$7:$F$59)+IF(J63="Yes",SUMIF(J63:J65,"Yes",$F$63:$F$65),SUMIF(J61:J65,"Yes",$F$61:$F$65))</f>
        <v>0</v>
      </c>
      <c r="K67" s="280"/>
      <c r="L67" s="56">
        <f>SUMIF(L7:L59,"No",$F$7:$F$59)+IF(L63="Yes",SUMIF(L63:L65,"Yes",$F$63:$F$65),SUMIF(L61:L65,"Yes",$F$61:$F$65))</f>
        <v>0</v>
      </c>
      <c r="M67" s="52"/>
      <c r="N67" s="56">
        <f>SUMIF(N7:N59,"No",$F$7:$F$59)+IF(N63="Yes",SUMIF(N63:N65,"Yes",$F$63:$F$65),SUMIF(N61:N65,"Yes",$F$61:$F$65))</f>
        <v>0</v>
      </c>
      <c r="O67" s="280"/>
      <c r="P67" s="56">
        <f>SUMIF(P7:P59,"No",$F$7:$F$59)+IF(P63="Yes",SUMIF(P63:P65,"Yes",$F$63:$F$65),SUMIF(P61:P65,"Yes",$F$61:$F$65))</f>
        <v>0</v>
      </c>
      <c r="Q67" s="280"/>
      <c r="R67" s="56">
        <f>SUMIF(R7:R59,"No",$F$7:$F$59)+IF(R63="Yes",SUMIF(R63:R65,"Yes",$F$63:$F$65),SUMIF(R61:R65,"Yes",$F$61:$F$65))</f>
        <v>0</v>
      </c>
      <c r="S67" s="280"/>
      <c r="T67" s="56">
        <f>SUMIF(T7:T59,"No",$F$7:$F$59)+IF(T63="Yes",SUMIF(T63:T65,"Yes",$F$63:$F$65),SUMIF(T61:T65,"Yes",$F$61:$F$65))</f>
        <v>0</v>
      </c>
      <c r="U67" s="52"/>
    </row>
    <row r="68" spans="3:20" ht="15.75">
      <c r="C68" s="151" t="s">
        <v>77</v>
      </c>
      <c r="H68" s="389" t="str">
        <f>IF(H67&lt;1,"G",IF(H67&lt;2,"AG",IF(H67&lt;4,"AR","R")))</f>
        <v>G</v>
      </c>
      <c r="I68" s="390"/>
      <c r="J68" s="389" t="str">
        <f aca="true" t="shared" si="0" ref="J68">IF(J67&lt;1,"G",IF(J67&lt;2,"AG",IF(J67&lt;4,"AR","R")))</f>
        <v>G</v>
      </c>
      <c r="K68" s="390"/>
      <c r="L68" s="389" t="str">
        <f aca="true" t="shared" si="1" ref="L68">IF(L67&lt;1,"G",IF(L67&lt;2,"AG",IF(L67&lt;4,"AR","R")))</f>
        <v>G</v>
      </c>
      <c r="M68" s="390"/>
      <c r="N68" s="389" t="str">
        <f aca="true" t="shared" si="2" ref="N68">IF(N67&lt;1,"G",IF(N67&lt;2,"AG",IF(N67&lt;4,"AR","R")))</f>
        <v>G</v>
      </c>
      <c r="O68" s="390"/>
      <c r="P68" s="389" t="str">
        <f aca="true" t="shared" si="3" ref="P68">IF(P67&lt;1,"G",IF(P67&lt;2,"AG",IF(P67&lt;4,"AR","R")))</f>
        <v>G</v>
      </c>
      <c r="Q68" s="390"/>
      <c r="R68" s="389" t="str">
        <f aca="true" t="shared" si="4" ref="R68">IF(R67&lt;1,"G",IF(R67&lt;2,"AG",IF(R67&lt;4,"AR","R")))</f>
        <v>G</v>
      </c>
      <c r="S68" s="390"/>
      <c r="T68" s="389" t="str">
        <f aca="true" t="shared" si="5" ref="T68">IF(T67&lt;1,"G",IF(T67&lt;2,"AG",IF(T67&lt;4,"AR","R")))</f>
        <v>G</v>
      </c>
    </row>
    <row r="69" spans="3:4" ht="21" customHeight="1">
      <c r="C69" s="613" t="s">
        <v>344</v>
      </c>
      <c r="D69" s="614"/>
    </row>
    <row r="70" spans="3:4" ht="5.25" customHeight="1">
      <c r="C70" s="152"/>
      <c r="D70" s="153"/>
    </row>
    <row r="71" spans="3:4" ht="21.75" customHeight="1">
      <c r="C71" s="615" t="s">
        <v>345</v>
      </c>
      <c r="D71" s="616"/>
    </row>
    <row r="72" spans="3:4" ht="5.25" customHeight="1">
      <c r="C72" s="152"/>
      <c r="D72" s="153"/>
    </row>
    <row r="73" spans="3:4" ht="21.75" customHeight="1">
      <c r="C73" s="617" t="s">
        <v>346</v>
      </c>
      <c r="D73" s="618"/>
    </row>
    <row r="74" spans="3:4" ht="5.25" customHeight="1">
      <c r="C74" s="152"/>
      <c r="D74" s="153"/>
    </row>
    <row r="75" spans="3:4" ht="21.75" customHeight="1">
      <c r="C75" s="619" t="s">
        <v>347</v>
      </c>
      <c r="D75" s="620"/>
    </row>
    <row r="76" spans="2:21" ht="18">
      <c r="B76" s="127"/>
      <c r="D76" s="148"/>
      <c r="E76" s="149"/>
      <c r="F76" s="242"/>
      <c r="G76" s="240"/>
      <c r="H76" s="239"/>
      <c r="I76" s="52"/>
      <c r="J76" s="239"/>
      <c r="K76" s="52"/>
      <c r="L76" s="239"/>
      <c r="M76" s="52"/>
      <c r="N76" s="239"/>
      <c r="O76" s="52"/>
      <c r="P76" s="239"/>
      <c r="Q76" s="52"/>
      <c r="R76" s="239"/>
      <c r="S76" s="52"/>
      <c r="T76" s="239"/>
      <c r="U76" s="52"/>
    </row>
    <row r="77" spans="2:21" ht="18.75" thickBot="1">
      <c r="B77" s="247"/>
      <c r="C77" s="248" t="s">
        <v>183</v>
      </c>
      <c r="D77" s="249"/>
      <c r="E77" s="250"/>
      <c r="F77" s="251"/>
      <c r="H77" s="239"/>
      <c r="I77" s="52"/>
      <c r="J77" s="239"/>
      <c r="K77" s="52"/>
      <c r="L77" s="239"/>
      <c r="M77" s="52"/>
      <c r="N77" s="239"/>
      <c r="O77" s="52"/>
      <c r="P77" s="239"/>
      <c r="Q77" s="52"/>
      <c r="R77" s="239"/>
      <c r="S77" s="52"/>
      <c r="T77" s="239"/>
      <c r="U77" s="52"/>
    </row>
    <row r="78" spans="2:22" ht="43.5" customHeight="1">
      <c r="B78" s="416" t="s">
        <v>178</v>
      </c>
      <c r="C78" s="417" t="s">
        <v>177</v>
      </c>
      <c r="D78" s="599" t="s">
        <v>372</v>
      </c>
      <c r="E78" s="599"/>
      <c r="F78" s="599"/>
      <c r="H78" s="424"/>
      <c r="I78" s="457"/>
      <c r="J78" s="425"/>
      <c r="K78" s="421"/>
      <c r="L78" s="426"/>
      <c r="M78" s="419"/>
      <c r="N78" s="424"/>
      <c r="O78" s="415"/>
      <c r="P78" s="425"/>
      <c r="Q78" s="415"/>
      <c r="R78" s="425"/>
      <c r="S78" s="415"/>
      <c r="T78" s="426"/>
      <c r="U78" s="414"/>
      <c r="V78" s="427"/>
    </row>
    <row r="79" spans="2:22" ht="4.5" customHeight="1">
      <c r="B79" s="124"/>
      <c r="C79" s="241"/>
      <c r="D79" s="376"/>
      <c r="E79" s="377"/>
      <c r="F79" s="378"/>
      <c r="H79" s="274"/>
      <c r="I79" s="44"/>
      <c r="J79" s="173"/>
      <c r="K79" s="44"/>
      <c r="L79" s="275"/>
      <c r="M79" s="176"/>
      <c r="N79" s="274"/>
      <c r="O79" s="176"/>
      <c r="P79" s="173"/>
      <c r="Q79" s="176"/>
      <c r="R79" s="173"/>
      <c r="S79" s="176"/>
      <c r="T79" s="275"/>
      <c r="U79" s="176"/>
      <c r="V79" s="45"/>
    </row>
    <row r="80" spans="2:22" ht="14.25" customHeight="1">
      <c r="B80" s="573" t="s">
        <v>179</v>
      </c>
      <c r="C80" s="576" t="s">
        <v>180</v>
      </c>
      <c r="D80" s="599" t="s">
        <v>181</v>
      </c>
      <c r="E80" s="599"/>
      <c r="F80" s="599"/>
      <c r="H80" s="570"/>
      <c r="I80" s="579"/>
      <c r="J80" s="580"/>
      <c r="K80" s="579"/>
      <c r="L80" s="583"/>
      <c r="M80" s="586"/>
      <c r="N80" s="570"/>
      <c r="O80" s="572"/>
      <c r="P80" s="580"/>
      <c r="Q80" s="572"/>
      <c r="R80" s="580"/>
      <c r="S80" s="572"/>
      <c r="T80" s="583"/>
      <c r="U80" s="593"/>
      <c r="V80" s="568"/>
    </row>
    <row r="81" spans="2:22" ht="27" customHeight="1">
      <c r="B81" s="574"/>
      <c r="C81" s="577"/>
      <c r="D81" s="600" t="s">
        <v>308</v>
      </c>
      <c r="E81" s="601"/>
      <c r="F81" s="602"/>
      <c r="H81" s="595"/>
      <c r="I81" s="579"/>
      <c r="J81" s="581"/>
      <c r="K81" s="579"/>
      <c r="L81" s="584"/>
      <c r="M81" s="586"/>
      <c r="N81" s="595"/>
      <c r="O81" s="572"/>
      <c r="P81" s="581"/>
      <c r="Q81" s="572"/>
      <c r="R81" s="581"/>
      <c r="S81" s="572"/>
      <c r="T81" s="584"/>
      <c r="U81" s="593"/>
      <c r="V81" s="592"/>
    </row>
    <row r="82" spans="2:25" s="154" customFormat="1" ht="28.5" customHeight="1">
      <c r="B82" s="575"/>
      <c r="C82" s="578"/>
      <c r="D82" s="599" t="s">
        <v>182</v>
      </c>
      <c r="E82" s="599"/>
      <c r="F82" s="599"/>
      <c r="H82" s="571"/>
      <c r="I82" s="579"/>
      <c r="J82" s="582"/>
      <c r="K82" s="579"/>
      <c r="L82" s="585"/>
      <c r="M82" s="586"/>
      <c r="N82" s="571"/>
      <c r="O82" s="572"/>
      <c r="P82" s="582"/>
      <c r="Q82" s="572"/>
      <c r="R82" s="582"/>
      <c r="S82" s="572"/>
      <c r="T82" s="585"/>
      <c r="U82" s="593"/>
      <c r="V82" s="569"/>
      <c r="Y82" s="55"/>
    </row>
    <row r="83" spans="2:22" ht="4.5" customHeight="1">
      <c r="B83" s="124"/>
      <c r="C83" s="241"/>
      <c r="D83" s="376"/>
      <c r="E83" s="377"/>
      <c r="F83" s="378"/>
      <c r="H83" s="274"/>
      <c r="I83" s="44"/>
      <c r="J83" s="173"/>
      <c r="K83" s="44"/>
      <c r="L83" s="275"/>
      <c r="M83" s="176"/>
      <c r="N83" s="274"/>
      <c r="O83" s="176"/>
      <c r="P83" s="173"/>
      <c r="Q83" s="176"/>
      <c r="R83" s="173"/>
      <c r="S83" s="176"/>
      <c r="T83" s="275"/>
      <c r="U83" s="176"/>
      <c r="V83" s="45"/>
    </row>
    <row r="84" spans="2:22" ht="15">
      <c r="B84" s="573" t="s">
        <v>186</v>
      </c>
      <c r="C84" s="576" t="s">
        <v>184</v>
      </c>
      <c r="D84" s="599" t="s">
        <v>185</v>
      </c>
      <c r="E84" s="599"/>
      <c r="F84" s="599"/>
      <c r="H84" s="570"/>
      <c r="I84" s="579"/>
      <c r="J84" s="580"/>
      <c r="K84" s="579"/>
      <c r="L84" s="583"/>
      <c r="M84" s="586"/>
      <c r="N84" s="570"/>
      <c r="O84" s="572"/>
      <c r="P84" s="580"/>
      <c r="Q84" s="572"/>
      <c r="R84" s="580"/>
      <c r="S84" s="572"/>
      <c r="T84" s="583"/>
      <c r="U84" s="593"/>
      <c r="V84" s="568"/>
    </row>
    <row r="85" spans="2:22" ht="27" customHeight="1">
      <c r="B85" s="574"/>
      <c r="C85" s="577"/>
      <c r="D85" s="600" t="s">
        <v>320</v>
      </c>
      <c r="E85" s="601"/>
      <c r="F85" s="602"/>
      <c r="H85" s="595"/>
      <c r="I85" s="579"/>
      <c r="J85" s="581"/>
      <c r="K85" s="579"/>
      <c r="L85" s="584"/>
      <c r="M85" s="586"/>
      <c r="N85" s="595"/>
      <c r="O85" s="572"/>
      <c r="P85" s="581"/>
      <c r="Q85" s="572"/>
      <c r="R85" s="581"/>
      <c r="S85" s="572"/>
      <c r="T85" s="584"/>
      <c r="U85" s="593"/>
      <c r="V85" s="592"/>
    </row>
    <row r="86" spans="2:22" ht="28.5" customHeight="1">
      <c r="B86" s="574"/>
      <c r="C86" s="577"/>
      <c r="D86" s="599" t="s">
        <v>309</v>
      </c>
      <c r="E86" s="599"/>
      <c r="F86" s="599"/>
      <c r="H86" s="595"/>
      <c r="I86" s="579"/>
      <c r="J86" s="581"/>
      <c r="K86" s="579"/>
      <c r="L86" s="584"/>
      <c r="M86" s="586"/>
      <c r="N86" s="595"/>
      <c r="O86" s="572"/>
      <c r="P86" s="581"/>
      <c r="Q86" s="572"/>
      <c r="R86" s="581"/>
      <c r="S86" s="572"/>
      <c r="T86" s="584"/>
      <c r="U86" s="593"/>
      <c r="V86" s="592"/>
    </row>
    <row r="87" spans="2:25" s="154" customFormat="1" ht="28.5" customHeight="1">
      <c r="B87" s="575"/>
      <c r="C87" s="578"/>
      <c r="D87" s="599" t="s">
        <v>310</v>
      </c>
      <c r="E87" s="599"/>
      <c r="F87" s="599"/>
      <c r="H87" s="571"/>
      <c r="I87" s="579"/>
      <c r="J87" s="582"/>
      <c r="K87" s="579"/>
      <c r="L87" s="585"/>
      <c r="M87" s="586"/>
      <c r="N87" s="571"/>
      <c r="O87" s="572"/>
      <c r="P87" s="582"/>
      <c r="Q87" s="572"/>
      <c r="R87" s="582"/>
      <c r="S87" s="572"/>
      <c r="T87" s="585"/>
      <c r="U87" s="593"/>
      <c r="V87" s="569"/>
      <c r="Y87" s="55"/>
    </row>
    <row r="88" spans="2:22" ht="4.5" customHeight="1">
      <c r="B88" s="124"/>
      <c r="C88" s="241"/>
      <c r="D88" s="376"/>
      <c r="E88" s="377"/>
      <c r="F88" s="378"/>
      <c r="H88" s="274"/>
      <c r="I88" s="44"/>
      <c r="J88" s="173"/>
      <c r="K88" s="44"/>
      <c r="L88" s="275"/>
      <c r="M88" s="176"/>
      <c r="N88" s="274"/>
      <c r="O88" s="176"/>
      <c r="P88" s="173"/>
      <c r="Q88" s="176"/>
      <c r="R88" s="173"/>
      <c r="S88" s="176"/>
      <c r="T88" s="275"/>
      <c r="U88" s="176"/>
      <c r="V88" s="45"/>
    </row>
    <row r="89" spans="2:25" s="154" customFormat="1" ht="48" customHeight="1">
      <c r="B89" s="118" t="s">
        <v>187</v>
      </c>
      <c r="C89" s="235" t="s">
        <v>188</v>
      </c>
      <c r="D89" s="599" t="s">
        <v>307</v>
      </c>
      <c r="E89" s="599"/>
      <c r="F89" s="599"/>
      <c r="H89" s="272"/>
      <c r="I89" s="44"/>
      <c r="J89" s="110"/>
      <c r="K89" s="44"/>
      <c r="L89" s="273"/>
      <c r="M89" s="176"/>
      <c r="N89" s="272"/>
      <c r="O89" s="176"/>
      <c r="P89" s="110"/>
      <c r="Q89" s="176"/>
      <c r="R89" s="110"/>
      <c r="S89" s="176"/>
      <c r="T89" s="273"/>
      <c r="U89" s="176"/>
      <c r="V89" s="41"/>
      <c r="Y89" s="55"/>
    </row>
    <row r="90" spans="2:22" ht="4.5" customHeight="1">
      <c r="B90" s="124"/>
      <c r="C90" s="241"/>
      <c r="D90" s="376"/>
      <c r="E90" s="377"/>
      <c r="F90" s="378"/>
      <c r="H90" s="274"/>
      <c r="I90" s="44"/>
      <c r="J90" s="173"/>
      <c r="K90" s="44"/>
      <c r="L90" s="275"/>
      <c r="M90" s="176"/>
      <c r="N90" s="274"/>
      <c r="O90" s="176"/>
      <c r="P90" s="173"/>
      <c r="Q90" s="176"/>
      <c r="R90" s="173"/>
      <c r="S90" s="176"/>
      <c r="T90" s="275"/>
      <c r="U90" s="176"/>
      <c r="V90" s="45"/>
    </row>
    <row r="91" spans="2:22" ht="15">
      <c r="B91" s="573" t="s">
        <v>189</v>
      </c>
      <c r="C91" s="576" t="s">
        <v>190</v>
      </c>
      <c r="D91" s="599" t="s">
        <v>191</v>
      </c>
      <c r="E91" s="599"/>
      <c r="F91" s="599"/>
      <c r="H91" s="570"/>
      <c r="I91" s="579"/>
      <c r="J91" s="580"/>
      <c r="K91" s="579"/>
      <c r="L91" s="583"/>
      <c r="M91" s="586"/>
      <c r="N91" s="570"/>
      <c r="O91" s="572"/>
      <c r="P91" s="580"/>
      <c r="Q91" s="572"/>
      <c r="R91" s="580"/>
      <c r="S91" s="572"/>
      <c r="T91" s="583"/>
      <c r="U91" s="593"/>
      <c r="V91" s="568"/>
    </row>
    <row r="92" spans="2:22" ht="29.25" customHeight="1">
      <c r="B92" s="574"/>
      <c r="C92" s="577"/>
      <c r="D92" s="599" t="s">
        <v>311</v>
      </c>
      <c r="E92" s="599"/>
      <c r="F92" s="599"/>
      <c r="H92" s="595"/>
      <c r="I92" s="579"/>
      <c r="J92" s="581"/>
      <c r="K92" s="579"/>
      <c r="L92" s="584"/>
      <c r="M92" s="586"/>
      <c r="N92" s="595"/>
      <c r="O92" s="572"/>
      <c r="P92" s="581"/>
      <c r="Q92" s="572"/>
      <c r="R92" s="581"/>
      <c r="S92" s="572"/>
      <c r="T92" s="584"/>
      <c r="U92" s="593"/>
      <c r="V92" s="592"/>
    </row>
    <row r="93" spans="2:22" ht="29.25" customHeight="1">
      <c r="B93" s="575"/>
      <c r="C93" s="578"/>
      <c r="D93" s="599" t="s">
        <v>312</v>
      </c>
      <c r="E93" s="599"/>
      <c r="F93" s="599"/>
      <c r="H93" s="571"/>
      <c r="I93" s="579"/>
      <c r="J93" s="582"/>
      <c r="K93" s="579"/>
      <c r="L93" s="585"/>
      <c r="M93" s="586"/>
      <c r="N93" s="571"/>
      <c r="O93" s="572"/>
      <c r="P93" s="582"/>
      <c r="Q93" s="572"/>
      <c r="R93" s="582"/>
      <c r="S93" s="572"/>
      <c r="T93" s="585"/>
      <c r="U93" s="593"/>
      <c r="V93" s="569"/>
    </row>
    <row r="94" spans="2:22" ht="4.5" customHeight="1">
      <c r="B94" s="124"/>
      <c r="C94" s="125"/>
      <c r="D94" s="376"/>
      <c r="E94" s="377"/>
      <c r="F94" s="378"/>
      <c r="H94" s="274"/>
      <c r="I94" s="44"/>
      <c r="J94" s="173"/>
      <c r="K94" s="44"/>
      <c r="L94" s="275"/>
      <c r="M94" s="176"/>
      <c r="N94" s="274"/>
      <c r="O94" s="176"/>
      <c r="P94" s="173"/>
      <c r="Q94" s="176"/>
      <c r="R94" s="173"/>
      <c r="S94" s="176"/>
      <c r="T94" s="275"/>
      <c r="U94" s="176"/>
      <c r="V94" s="45"/>
    </row>
    <row r="95" spans="2:22" ht="15">
      <c r="B95" s="573" t="s">
        <v>192</v>
      </c>
      <c r="C95" s="576" t="s">
        <v>193</v>
      </c>
      <c r="D95" s="599" t="s">
        <v>185</v>
      </c>
      <c r="E95" s="599"/>
      <c r="F95" s="599"/>
      <c r="H95" s="570"/>
      <c r="I95" s="579"/>
      <c r="J95" s="580"/>
      <c r="K95" s="579"/>
      <c r="L95" s="583"/>
      <c r="M95" s="586"/>
      <c r="N95" s="570"/>
      <c r="O95" s="572"/>
      <c r="P95" s="580"/>
      <c r="Q95" s="572"/>
      <c r="R95" s="580"/>
      <c r="S95" s="572"/>
      <c r="T95" s="583"/>
      <c r="U95" s="593"/>
      <c r="V95" s="568"/>
    </row>
    <row r="96" spans="2:22" ht="29.25" customHeight="1">
      <c r="B96" s="574"/>
      <c r="C96" s="577"/>
      <c r="D96" s="599" t="s">
        <v>313</v>
      </c>
      <c r="E96" s="599"/>
      <c r="F96" s="599"/>
      <c r="H96" s="595"/>
      <c r="I96" s="579"/>
      <c r="J96" s="581"/>
      <c r="K96" s="579"/>
      <c r="L96" s="584"/>
      <c r="M96" s="586"/>
      <c r="N96" s="595"/>
      <c r="O96" s="572"/>
      <c r="P96" s="581"/>
      <c r="Q96" s="572"/>
      <c r="R96" s="581"/>
      <c r="S96" s="572"/>
      <c r="T96" s="584"/>
      <c r="U96" s="593"/>
      <c r="V96" s="592"/>
    </row>
    <row r="97" spans="2:22" ht="29.25" customHeight="1">
      <c r="B97" s="574"/>
      <c r="C97" s="577"/>
      <c r="D97" s="599" t="s">
        <v>314</v>
      </c>
      <c r="E97" s="599"/>
      <c r="F97" s="599"/>
      <c r="H97" s="595"/>
      <c r="I97" s="579"/>
      <c r="J97" s="581"/>
      <c r="K97" s="579"/>
      <c r="L97" s="584"/>
      <c r="M97" s="586"/>
      <c r="N97" s="595"/>
      <c r="O97" s="572"/>
      <c r="P97" s="581"/>
      <c r="Q97" s="572"/>
      <c r="R97" s="581"/>
      <c r="S97" s="572"/>
      <c r="T97" s="584"/>
      <c r="U97" s="593"/>
      <c r="V97" s="592"/>
    </row>
    <row r="98" spans="2:22" ht="29.25" customHeight="1">
      <c r="B98" s="575"/>
      <c r="C98" s="578"/>
      <c r="D98" s="599" t="s">
        <v>373</v>
      </c>
      <c r="E98" s="599"/>
      <c r="F98" s="599"/>
      <c r="H98" s="571"/>
      <c r="I98" s="579"/>
      <c r="J98" s="582"/>
      <c r="K98" s="579"/>
      <c r="L98" s="585"/>
      <c r="M98" s="586"/>
      <c r="N98" s="571"/>
      <c r="O98" s="572"/>
      <c r="P98" s="582"/>
      <c r="Q98" s="572"/>
      <c r="R98" s="582"/>
      <c r="S98" s="572"/>
      <c r="T98" s="585"/>
      <c r="U98" s="593"/>
      <c r="V98" s="569"/>
    </row>
    <row r="99" spans="2:22" ht="4.5" customHeight="1">
      <c r="B99" s="124"/>
      <c r="C99" s="125"/>
      <c r="D99" s="376"/>
      <c r="E99" s="377"/>
      <c r="F99" s="378"/>
      <c r="H99" s="274"/>
      <c r="I99" s="44"/>
      <c r="J99" s="173"/>
      <c r="K99" s="44"/>
      <c r="L99" s="275"/>
      <c r="M99" s="176"/>
      <c r="N99" s="274"/>
      <c r="O99" s="176"/>
      <c r="P99" s="173"/>
      <c r="Q99" s="176"/>
      <c r="R99" s="173"/>
      <c r="S99" s="176"/>
      <c r="T99" s="275"/>
      <c r="U99" s="176"/>
      <c r="V99" s="45"/>
    </row>
    <row r="100" spans="2:22" ht="14.25" customHeight="1">
      <c r="B100" s="573" t="s">
        <v>196</v>
      </c>
      <c r="C100" s="576" t="s">
        <v>194</v>
      </c>
      <c r="D100" s="599" t="s">
        <v>195</v>
      </c>
      <c r="E100" s="599"/>
      <c r="F100" s="599"/>
      <c r="H100" s="570"/>
      <c r="I100" s="579"/>
      <c r="J100" s="580"/>
      <c r="K100" s="579"/>
      <c r="L100" s="583"/>
      <c r="M100" s="586"/>
      <c r="N100" s="570"/>
      <c r="O100" s="572"/>
      <c r="P100" s="580"/>
      <c r="Q100" s="572"/>
      <c r="R100" s="580"/>
      <c r="S100" s="572"/>
      <c r="T100" s="583"/>
      <c r="U100" s="593"/>
      <c r="V100" s="568"/>
    </row>
    <row r="101" spans="2:22" ht="27" customHeight="1">
      <c r="B101" s="574"/>
      <c r="C101" s="577"/>
      <c r="D101" s="600" t="s">
        <v>315</v>
      </c>
      <c r="E101" s="601"/>
      <c r="F101" s="602"/>
      <c r="H101" s="595"/>
      <c r="I101" s="579"/>
      <c r="J101" s="581"/>
      <c r="K101" s="579"/>
      <c r="L101" s="584"/>
      <c r="M101" s="586"/>
      <c r="N101" s="595"/>
      <c r="O101" s="572"/>
      <c r="P101" s="581"/>
      <c r="Q101" s="572"/>
      <c r="R101" s="581"/>
      <c r="S101" s="572"/>
      <c r="T101" s="584"/>
      <c r="U101" s="593"/>
      <c r="V101" s="592"/>
    </row>
    <row r="102" spans="2:22" ht="25.5" customHeight="1">
      <c r="B102" s="574"/>
      <c r="C102" s="577"/>
      <c r="D102" s="600" t="s">
        <v>316</v>
      </c>
      <c r="E102" s="601"/>
      <c r="F102" s="602"/>
      <c r="H102" s="595"/>
      <c r="I102" s="579"/>
      <c r="J102" s="581"/>
      <c r="K102" s="579"/>
      <c r="L102" s="584"/>
      <c r="M102" s="586"/>
      <c r="N102" s="595"/>
      <c r="O102" s="572"/>
      <c r="P102" s="581"/>
      <c r="Q102" s="572"/>
      <c r="R102" s="581"/>
      <c r="S102" s="572"/>
      <c r="T102" s="584"/>
      <c r="U102" s="593"/>
      <c r="V102" s="592"/>
    </row>
    <row r="103" spans="2:25" s="154" customFormat="1" ht="22.5" customHeight="1">
      <c r="B103" s="575"/>
      <c r="C103" s="578"/>
      <c r="D103" s="600" t="s">
        <v>317</v>
      </c>
      <c r="E103" s="601"/>
      <c r="F103" s="602"/>
      <c r="H103" s="571"/>
      <c r="I103" s="579"/>
      <c r="J103" s="582"/>
      <c r="K103" s="579"/>
      <c r="L103" s="585"/>
      <c r="M103" s="586"/>
      <c r="N103" s="571"/>
      <c r="O103" s="572"/>
      <c r="P103" s="582"/>
      <c r="Q103" s="572"/>
      <c r="R103" s="582"/>
      <c r="S103" s="572"/>
      <c r="T103" s="585"/>
      <c r="U103" s="593"/>
      <c r="V103" s="569"/>
      <c r="Y103" s="55"/>
    </row>
    <row r="104" spans="2:25" s="154" customFormat="1" ht="4.5" customHeight="1">
      <c r="B104" s="428"/>
      <c r="C104" s="429"/>
      <c r="D104" s="430"/>
      <c r="E104" s="430"/>
      <c r="F104" s="430"/>
      <c r="H104" s="274"/>
      <c r="I104" s="431"/>
      <c r="J104" s="173"/>
      <c r="K104" s="431"/>
      <c r="L104" s="275"/>
      <c r="M104" s="423"/>
      <c r="N104" s="274"/>
      <c r="O104" s="423"/>
      <c r="P104" s="173"/>
      <c r="Q104" s="423"/>
      <c r="R104" s="173"/>
      <c r="S104" s="423"/>
      <c r="T104" s="275"/>
      <c r="U104" s="423"/>
      <c r="V104" s="432"/>
      <c r="Y104" s="55"/>
    </row>
    <row r="105" spans="2:25" s="154" customFormat="1" ht="24.75" customHeight="1">
      <c r="B105" s="118" t="s">
        <v>197</v>
      </c>
      <c r="C105" s="235" t="s">
        <v>374</v>
      </c>
      <c r="D105" s="599" t="s">
        <v>198</v>
      </c>
      <c r="E105" s="599"/>
      <c r="F105" s="599"/>
      <c r="H105" s="272"/>
      <c r="I105" s="44"/>
      <c r="J105" s="110"/>
      <c r="K105" s="44"/>
      <c r="L105" s="273"/>
      <c r="M105" s="176"/>
      <c r="N105" s="272"/>
      <c r="O105" s="176"/>
      <c r="P105" s="110"/>
      <c r="Q105" s="176"/>
      <c r="R105" s="110"/>
      <c r="S105" s="176"/>
      <c r="T105" s="273"/>
      <c r="U105" s="176"/>
      <c r="V105" s="41"/>
      <c r="Y105" s="55"/>
    </row>
    <row r="106" spans="2:22" ht="4.5" customHeight="1" thickBot="1">
      <c r="B106" s="124"/>
      <c r="C106" s="241"/>
      <c r="D106" s="129"/>
      <c r="E106" s="127"/>
      <c r="F106" s="128"/>
      <c r="H106" s="274"/>
      <c r="I106" s="50"/>
      <c r="J106" s="173"/>
      <c r="K106" s="50"/>
      <c r="L106" s="275"/>
      <c r="M106" s="174"/>
      <c r="N106" s="274"/>
      <c r="O106" s="174"/>
      <c r="P106" s="173"/>
      <c r="Q106" s="174"/>
      <c r="R106" s="173"/>
      <c r="S106" s="174"/>
      <c r="T106" s="275"/>
      <c r="U106" s="174"/>
      <c r="V106" s="45"/>
    </row>
    <row r="107" spans="2:21" ht="19.5" thickBot="1">
      <c r="B107" s="127"/>
      <c r="D107" s="243" t="s">
        <v>375</v>
      </c>
      <c r="E107" s="243"/>
      <c r="F107" s="244"/>
      <c r="G107" s="245"/>
      <c r="H107" s="56">
        <f>IF(COUNTIF(H78:H105,"Yes")&lt;1,H67,MAX(H67,4))</f>
        <v>0</v>
      </c>
      <c r="I107" s="280"/>
      <c r="J107" s="56">
        <f>IF(COUNTIF(J78:J105,"Yes")&lt;1,J67,MAX(J67,4))</f>
        <v>0</v>
      </c>
      <c r="K107" s="280"/>
      <c r="L107" s="56">
        <f>IF(COUNTIF(L78:L105,"Yes")&lt;1,L67,MAX(L67,4))</f>
        <v>0</v>
      </c>
      <c r="M107" s="52"/>
      <c r="N107" s="56">
        <f>IF(COUNTIF(N78:N105,"Yes")&lt;1,N67,MAX(N67,4))</f>
        <v>0</v>
      </c>
      <c r="O107" s="280"/>
      <c r="P107" s="56">
        <f>IF(COUNTIF(P78:P105,"Yes")&lt;1,P67,MAX(P67,4))</f>
        <v>0</v>
      </c>
      <c r="Q107" s="280"/>
      <c r="R107" s="56">
        <f>IF(COUNTIF(R78:R105,"Yes")&lt;1,R67,MAX(R67,4))</f>
        <v>0</v>
      </c>
      <c r="S107" s="280"/>
      <c r="T107" s="56">
        <f>IF(COUNTIF(T78:T105,"Yes")&lt;1,T67,MAX(T67,4))</f>
        <v>0</v>
      </c>
      <c r="U107" s="246"/>
    </row>
    <row r="108" spans="2:21" ht="18">
      <c r="B108" s="127"/>
      <c r="D108" s="148"/>
      <c r="E108" s="149"/>
      <c r="F108" s="150"/>
      <c r="H108" s="389" t="str">
        <f>IF(H107&lt;1,"G",IF(H107&lt;2,"AG",IF(H107&lt;4,"AR","R")))</f>
        <v>G</v>
      </c>
      <c r="I108" s="390"/>
      <c r="J108" s="389" t="str">
        <f aca="true" t="shared" si="6" ref="J108">IF(J107&lt;1,"G",IF(J107&lt;2,"AG",IF(J107&lt;4,"AR","R")))</f>
        <v>G</v>
      </c>
      <c r="K108" s="390"/>
      <c r="L108" s="389" t="str">
        <f aca="true" t="shared" si="7" ref="L108">IF(L107&lt;1,"G",IF(L107&lt;2,"AG",IF(L107&lt;4,"AR","R")))</f>
        <v>G</v>
      </c>
      <c r="M108" s="390"/>
      <c r="N108" s="389" t="str">
        <f aca="true" t="shared" si="8" ref="N108">IF(N107&lt;1,"G",IF(N107&lt;2,"AG",IF(N107&lt;4,"AR","R")))</f>
        <v>G</v>
      </c>
      <c r="O108" s="390"/>
      <c r="P108" s="389" t="str">
        <f aca="true" t="shared" si="9" ref="P108">IF(P107&lt;1,"G",IF(P107&lt;2,"AG",IF(P107&lt;4,"AR","R")))</f>
        <v>G</v>
      </c>
      <c r="Q108" s="390"/>
      <c r="R108" s="389" t="str">
        <f aca="true" t="shared" si="10" ref="R108">IF(R107&lt;1,"G",IF(R107&lt;2,"AG",IF(R107&lt;4,"AR","R")))</f>
        <v>G</v>
      </c>
      <c r="S108" s="390"/>
      <c r="T108" s="389" t="str">
        <f aca="true" t="shared" si="11" ref="T108">IF(T107&lt;1,"G",IF(T107&lt;2,"AG",IF(T107&lt;4,"AR","R")))</f>
        <v>G</v>
      </c>
      <c r="U108" s="52"/>
    </row>
    <row r="109" spans="2:21" ht="18">
      <c r="B109" s="127"/>
      <c r="D109" s="148"/>
      <c r="E109" s="149"/>
      <c r="F109" s="150"/>
      <c r="H109" s="239"/>
      <c r="I109" s="52"/>
      <c r="J109" s="239"/>
      <c r="K109" s="52"/>
      <c r="L109" s="239"/>
      <c r="M109" s="52"/>
      <c r="N109" s="239"/>
      <c r="O109" s="52"/>
      <c r="P109" s="239"/>
      <c r="Q109" s="52"/>
      <c r="R109" s="239"/>
      <c r="S109" s="52"/>
      <c r="T109" s="239"/>
      <c r="U109" s="52"/>
    </row>
    <row r="126" ht="15">
      <c r="K126" s="51"/>
    </row>
  </sheetData>
  <sheetProtection password="CD4C" sheet="1" objects="1" scenarios="1" formatRows="0"/>
  <mergeCells count="222">
    <mergeCell ref="H5:L5"/>
    <mergeCell ref="N5:T5"/>
    <mergeCell ref="A1:C2"/>
    <mergeCell ref="H3:T4"/>
    <mergeCell ref="A7:A16"/>
    <mergeCell ref="A18:A24"/>
    <mergeCell ref="A26:A52"/>
    <mergeCell ref="F35:F36"/>
    <mergeCell ref="H35:H36"/>
    <mergeCell ref="I35:I36"/>
    <mergeCell ref="H30:H31"/>
    <mergeCell ref="I26:I28"/>
    <mergeCell ref="I30:I31"/>
    <mergeCell ref="H26:H28"/>
    <mergeCell ref="C30:C31"/>
    <mergeCell ref="B11:B12"/>
    <mergeCell ref="C11:C12"/>
    <mergeCell ref="B40:B41"/>
    <mergeCell ref="C40:C41"/>
    <mergeCell ref="M30:M31"/>
    <mergeCell ref="T26:T28"/>
    <mergeCell ref="N30:N31"/>
    <mergeCell ref="P30:P31"/>
    <mergeCell ref="R30:R31"/>
    <mergeCell ref="A54:A65"/>
    <mergeCell ref="C69:D69"/>
    <mergeCell ref="C71:D71"/>
    <mergeCell ref="C73:D73"/>
    <mergeCell ref="C75:D75"/>
    <mergeCell ref="F57:F58"/>
    <mergeCell ref="C57:C58"/>
    <mergeCell ref="B57:B58"/>
    <mergeCell ref="V57:V58"/>
    <mergeCell ref="V26:V28"/>
    <mergeCell ref="V35:V36"/>
    <mergeCell ref="Q30:Q31"/>
    <mergeCell ref="M26:M28"/>
    <mergeCell ref="P35:P36"/>
    <mergeCell ref="R35:R36"/>
    <mergeCell ref="O35:O36"/>
    <mergeCell ref="Q35:Q36"/>
    <mergeCell ref="M35:M36"/>
    <mergeCell ref="N26:N28"/>
    <mergeCell ref="U35:U36"/>
    <mergeCell ref="T35:T36"/>
    <mergeCell ref="V30:V31"/>
    <mergeCell ref="B35:B36"/>
    <mergeCell ref="B7:B9"/>
    <mergeCell ref="C7:C9"/>
    <mergeCell ref="B84:B87"/>
    <mergeCell ref="C84:C87"/>
    <mergeCell ref="F7:F9"/>
    <mergeCell ref="B80:B82"/>
    <mergeCell ref="C80:C82"/>
    <mergeCell ref="D78:F78"/>
    <mergeCell ref="D85:F85"/>
    <mergeCell ref="D86:F86"/>
    <mergeCell ref="D87:F87"/>
    <mergeCell ref="D82:F82"/>
    <mergeCell ref="D81:F81"/>
    <mergeCell ref="D80:F80"/>
    <mergeCell ref="D84:F84"/>
    <mergeCell ref="C26:C28"/>
    <mergeCell ref="C35:C36"/>
    <mergeCell ref="B91:B93"/>
    <mergeCell ref="C91:C93"/>
    <mergeCell ref="J26:J28"/>
    <mergeCell ref="L26:L28"/>
    <mergeCell ref="J30:J31"/>
    <mergeCell ref="L30:L31"/>
    <mergeCell ref="D96:F96"/>
    <mergeCell ref="D91:F91"/>
    <mergeCell ref="D92:F92"/>
    <mergeCell ref="D93:F93"/>
    <mergeCell ref="D95:F95"/>
    <mergeCell ref="D89:F89"/>
    <mergeCell ref="J35:J36"/>
    <mergeCell ref="F40:F41"/>
    <mergeCell ref="K35:K36"/>
    <mergeCell ref="L35:L36"/>
    <mergeCell ref="K26:K28"/>
    <mergeCell ref="K30:K31"/>
    <mergeCell ref="K84:K87"/>
    <mergeCell ref="B49:B50"/>
    <mergeCell ref="C49:C50"/>
    <mergeCell ref="B26:B28"/>
    <mergeCell ref="B30:B31"/>
    <mergeCell ref="F26:F28"/>
    <mergeCell ref="V7:V9"/>
    <mergeCell ref="O40:O41"/>
    <mergeCell ref="P40:P41"/>
    <mergeCell ref="Q40:Q41"/>
    <mergeCell ref="R40:R41"/>
    <mergeCell ref="V40:V41"/>
    <mergeCell ref="T40:T41"/>
    <mergeCell ref="U40:U41"/>
    <mergeCell ref="U7:U9"/>
    <mergeCell ref="P26:P28"/>
    <mergeCell ref="T30:T31"/>
    <mergeCell ref="S35:S36"/>
    <mergeCell ref="U26:U28"/>
    <mergeCell ref="R26:R28"/>
    <mergeCell ref="U30:U31"/>
    <mergeCell ref="Q26:Q28"/>
    <mergeCell ref="O26:O28"/>
    <mergeCell ref="O30:O31"/>
    <mergeCell ref="S26:S28"/>
    <mergeCell ref="S30:S31"/>
    <mergeCell ref="T7:T9"/>
    <mergeCell ref="R7:R9"/>
    <mergeCell ref="S7:S9"/>
    <mergeCell ref="P7:P9"/>
    <mergeCell ref="R84:R87"/>
    <mergeCell ref="S84:S87"/>
    <mergeCell ref="T84:T87"/>
    <mergeCell ref="U84:U87"/>
    <mergeCell ref="L84:L87"/>
    <mergeCell ref="M84:M87"/>
    <mergeCell ref="O84:O87"/>
    <mergeCell ref="P84:P87"/>
    <mergeCell ref="V80:V82"/>
    <mergeCell ref="S80:S82"/>
    <mergeCell ref="T80:T82"/>
    <mergeCell ref="U80:U82"/>
    <mergeCell ref="M80:M82"/>
    <mergeCell ref="O80:O82"/>
    <mergeCell ref="P80:P82"/>
    <mergeCell ref="Q80:Q82"/>
    <mergeCell ref="R80:R82"/>
    <mergeCell ref="N80:N82"/>
    <mergeCell ref="N84:N87"/>
    <mergeCell ref="V84:V87"/>
    <mergeCell ref="Q84:Q87"/>
    <mergeCell ref="V95:V98"/>
    <mergeCell ref="U95:U98"/>
    <mergeCell ref="Q95:Q98"/>
    <mergeCell ref="R95:R98"/>
    <mergeCell ref="K100:K103"/>
    <mergeCell ref="V91:V93"/>
    <mergeCell ref="Q91:Q93"/>
    <mergeCell ref="R91:R93"/>
    <mergeCell ref="S91:S93"/>
    <mergeCell ref="T91:T93"/>
    <mergeCell ref="U91:U93"/>
    <mergeCell ref="L91:L93"/>
    <mergeCell ref="M91:M93"/>
    <mergeCell ref="O91:O93"/>
    <mergeCell ref="P91:P93"/>
    <mergeCell ref="S95:S98"/>
    <mergeCell ref="T95:T98"/>
    <mergeCell ref="K95:K98"/>
    <mergeCell ref="L95:L98"/>
    <mergeCell ref="M95:M98"/>
    <mergeCell ref="O95:O98"/>
    <mergeCell ref="P95:P98"/>
    <mergeCell ref="D105:F105"/>
    <mergeCell ref="D101:F101"/>
    <mergeCell ref="D102:F102"/>
    <mergeCell ref="D103:F103"/>
    <mergeCell ref="D100:F100"/>
    <mergeCell ref="O100:O103"/>
    <mergeCell ref="L7:L9"/>
    <mergeCell ref="H100:H103"/>
    <mergeCell ref="N100:N103"/>
    <mergeCell ref="H95:H98"/>
    <mergeCell ref="I95:I98"/>
    <mergeCell ref="J95:J98"/>
    <mergeCell ref="H91:H93"/>
    <mergeCell ref="N91:N93"/>
    <mergeCell ref="N95:N98"/>
    <mergeCell ref="D98:F98"/>
    <mergeCell ref="N35:N36"/>
    <mergeCell ref="K91:K93"/>
    <mergeCell ref="D97:F97"/>
    <mergeCell ref="F30:F31"/>
    <mergeCell ref="Q7:Q9"/>
    <mergeCell ref="H84:H87"/>
    <mergeCell ref="I91:I93"/>
    <mergeCell ref="J91:J93"/>
    <mergeCell ref="I84:I87"/>
    <mergeCell ref="J84:J87"/>
    <mergeCell ref="H80:H82"/>
    <mergeCell ref="I80:I82"/>
    <mergeCell ref="J80:J82"/>
    <mergeCell ref="K80:K82"/>
    <mergeCell ref="L80:L82"/>
    <mergeCell ref="H40:H41"/>
    <mergeCell ref="I40:I41"/>
    <mergeCell ref="J40:J41"/>
    <mergeCell ref="K40:K41"/>
    <mergeCell ref="L40:L41"/>
    <mergeCell ref="I7:I9"/>
    <mergeCell ref="J7:J9"/>
    <mergeCell ref="K7:K9"/>
    <mergeCell ref="H7:H9"/>
    <mergeCell ref="M7:M9"/>
    <mergeCell ref="O7:O9"/>
    <mergeCell ref="N7:N9"/>
    <mergeCell ref="H1:T1"/>
    <mergeCell ref="V49:V50"/>
    <mergeCell ref="N40:N41"/>
    <mergeCell ref="S40:S41"/>
    <mergeCell ref="V54:V55"/>
    <mergeCell ref="B100:B103"/>
    <mergeCell ref="C100:C103"/>
    <mergeCell ref="I100:I103"/>
    <mergeCell ref="J100:J103"/>
    <mergeCell ref="L100:L103"/>
    <mergeCell ref="M100:M103"/>
    <mergeCell ref="B95:B98"/>
    <mergeCell ref="M40:M41"/>
    <mergeCell ref="B54:B55"/>
    <mergeCell ref="C54:C55"/>
    <mergeCell ref="F54:F55"/>
    <mergeCell ref="C95:C98"/>
    <mergeCell ref="V100:V103"/>
    <mergeCell ref="U100:U103"/>
    <mergeCell ref="P100:P103"/>
    <mergeCell ref="Q100:Q103"/>
    <mergeCell ref="R100:R103"/>
    <mergeCell ref="S100:S103"/>
    <mergeCell ref="T100:T103"/>
  </mergeCells>
  <conditionalFormatting sqref="H67 J67 L67 N67 P67 R67 T67">
    <cfRule type="cellIs" priority="23" dxfId="3" operator="lessThan">
      <formula>1</formula>
    </cfRule>
    <cfRule type="cellIs" priority="24" dxfId="1" operator="between">
      <formula>1</formula>
      <formula>1.9</formula>
    </cfRule>
    <cfRule type="cellIs" priority="25" dxfId="0" operator="between">
      <formula>2</formula>
      <formula>3.9</formula>
    </cfRule>
    <cfRule type="cellIs" priority="26" dxfId="2" operator="greaterThanOrEqual">
      <formula>4</formula>
    </cfRule>
  </conditionalFormatting>
  <conditionalFormatting sqref="H7:T58">
    <cfRule type="cellIs" priority="13" dxfId="142" operator="equal">
      <formula>"Yes"</formula>
    </cfRule>
    <cfRule type="cellIs" priority="14" dxfId="2" operator="equal">
      <formula>"No"</formula>
    </cfRule>
  </conditionalFormatting>
  <conditionalFormatting sqref="H78:T105">
    <cfRule type="cellIs" priority="9" dxfId="142" operator="equal">
      <formula>"No"</formula>
    </cfRule>
    <cfRule type="cellIs" priority="10" dxfId="2" operator="equal">
      <formula>"Yes"</formula>
    </cfRule>
  </conditionalFormatting>
  <conditionalFormatting sqref="T65 R65 P65 N65 L65 J65 H65 H63 J63 L63 N63 P63 R63 T63 T61 R61 P61 N61 L61 J61 H61">
    <cfRule type="cellIs" priority="7" dxfId="142" operator="equal">
      <formula>"No"</formula>
    </cfRule>
    <cfRule type="cellIs" priority="8" dxfId="2" operator="equal">
      <formula>"Yes"</formula>
    </cfRule>
  </conditionalFormatting>
  <conditionalFormatting sqref="H107 J107 L107 N107 P107 R107 T107">
    <cfRule type="cellIs" priority="1" dxfId="3" operator="lessThan">
      <formula>1</formula>
    </cfRule>
    <cfRule type="cellIs" priority="2" dxfId="1" operator="between">
      <formula>1</formula>
      <formula>1.9</formula>
    </cfRule>
    <cfRule type="cellIs" priority="3" dxfId="0" operator="between">
      <formula>2</formula>
      <formula>3.9</formula>
    </cfRule>
    <cfRule type="cellIs" priority="4" dxfId="2" operator="greaterThanOrEqual">
      <formula>4</formula>
    </cfRule>
  </conditionalFormatting>
  <dataValidations count="4">
    <dataValidation type="list" allowBlank="1" showInputMessage="1" showErrorMessage="1" sqref="H95:H98 J95:J98 L95:L98 N95:N98 P95:P98 R95:R98 R91:R93 P91:P93 N91:N93 L91:L93 J91:J93 H91:H93 H89 J89 L89 N89 P89 R89 R84:R87 P84:P87 N84:N87 L84:L87 J84:J87 H84:H87 R78 P78 N78 L78 J78 J49:J50 R65 P65 N65 N63 P63 R63 R61 P61 N61 L65 J65 H65 H63 J63 L63 L61 J61 H61 J57:J58 L57:L58 N57:N58 P57:P58 R57:R58 T57:T58 P54:P55 N54:N55 L54:L55 J54:J55 H54:H55 T54:T55 R52 P52 N52 L100:L105 J100:J105 H100:H105 H52 J52 L52 N100:N105 P100:P105 P49:P50 R49:R50 T49:T50 P20 N20 J11:J12 H14 J14 L14 N14 P14 R14 H11:H12 L20 H20 H22 J22 L22 N22 P22 R22 R7:R9 H78 R24 P24 N24 L24 J24 H24">
      <formula1>$BQ$3:$BQ$5</formula1>
    </dataValidation>
    <dataValidation type="list" allowBlank="1" showInputMessage="1" showErrorMessage="1" sqref="H26:H28 J26:J28 L26:L28 H30:H31 J30:J31 L30:L31 L33 J33 H33 H35:H36 J35:J36 L35:L36 L38 J38 H38 H40:H41 J40:J41 L40:L41 L43 J43 H43 H45 J45 L45 L47 J47 H47 N26:N28 P26:P28 R26:R28 J7:J9 J20 R30:R31 P30:P31 N30:N31 N33 P33 R33 R11:R12 P11:P12 R35:R36 P35:P36 N35:N36 N38 P38 R38 N11:N12 L11:L12 R40:R41 P40:P41 N40:N41 N43 P43 R43 H16 J16 R45 P45 N45 N47 P47 R47 L16 N16 P16 R16 L7:L9 H18 J18 L18 N18 P18 R18 N7:N9 P7:P9 R20 N49:N50 L49:L50 H7 T65 T63 T61 R54:R55 H49:H50 T52 T100:T105 T14 T22 T7:T9 T24 T26:T28 T30:T31 T33 T11:T12 T35:T36 T38 T40:T41 T43 T45 T47">
      <formula1>$BQ$3:$BQ$5</formula1>
    </dataValidation>
    <dataValidation type="list" allowBlank="1" showInputMessage="1" showErrorMessage="1" sqref="T16 T18 T20 H80:H82 T95:T98 T91:T93 T89 T84:T87 T78 H57:H58 T80:T82 R80:R82 P80:P82 N80:N82 L80:L82 J80:J82 R100:R105">
      <formula1>$BQ$3:$BQ$5</formula1>
    </dataValidation>
    <dataValidation type="list" allowBlank="1" showInputMessage="1" showErrorMessage="1" sqref="S26:S28 R48 J13 L13 N13 P13 R13 P44 R44 H44 H46 J46 L46 N46 P46 R46 J44 H13 H48 J48 L48 N48 H17 L44 R17 P17 N17 L17 J17 H15 J15 L15 N15 P15 R15 N44 P48 T48 T13 T44 T46 T17 T15">
      <formula1>#REF!</formula1>
    </dataValidation>
  </dataValidations>
  <printOptions horizontalCentered="1"/>
  <pageMargins left="0.15748031496062992" right="0.15748031496062992" top="0.15748031496062992" bottom="0.15748031496062992" header="0.15748031496062992" footer="0.2362204724409449"/>
  <pageSetup horizontalDpi="600" verticalDpi="600" orientation="landscape" paperSize="9" scale="40" r:id="rId3"/>
  <rowBreaks count="1" manualBreakCount="1">
    <brk id="75"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3078" r:id="rId4" name="Button 6">
              <controlPr defaultSize="0" print="0" autoFill="0" autoPict="0" macro="[0]!GRR_Qtr_Update">
                <anchor moveWithCells="1" sizeWithCells="1">
                  <from>
                    <xdr:col>21</xdr:col>
                    <xdr:colOff>171450</xdr:colOff>
                    <xdr:row>2</xdr:row>
                    <xdr:rowOff>180975</xdr:rowOff>
                  </from>
                  <to>
                    <xdr:col>21</xdr:col>
                    <xdr:colOff>2295525</xdr:colOff>
                    <xdr:row>3</xdr:row>
                    <xdr:rowOff>257175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Y41"/>
  <sheetViews>
    <sheetView showGridLines="0" view="pageBreakPreview" zoomScaleSheetLayoutView="100" zoomScalePageLayoutView="110" workbookViewId="0" topLeftCell="A1">
      <selection activeCell="L9" sqref="L9"/>
    </sheetView>
  </sheetViews>
  <sheetFormatPr defaultColWidth="8.8515625" defaultRowHeight="15"/>
  <cols>
    <col min="1" max="1" width="8.8515625" style="37" customWidth="1"/>
    <col min="2" max="2" width="43.421875" style="37" customWidth="1"/>
    <col min="3" max="3" width="0.71875" style="37" customWidth="1"/>
    <col min="4" max="4" width="8.00390625" style="37" bestFit="1" customWidth="1"/>
    <col min="5" max="5" width="0.71875" style="37" customWidth="1"/>
    <col min="6" max="6" width="8.00390625" style="37" bestFit="1" customWidth="1"/>
    <col min="7" max="7" width="0.71875" style="37" customWidth="1"/>
    <col min="8" max="8" width="7.8515625" style="37" bestFit="1" customWidth="1"/>
    <col min="9" max="9" width="0.71875" style="37" customWidth="1"/>
    <col min="10" max="10" width="7.57421875" style="37" bestFit="1" customWidth="1"/>
    <col min="11" max="11" width="0.42578125" style="37" customWidth="1"/>
    <col min="12" max="12" width="8.00390625" style="37" bestFit="1" customWidth="1"/>
    <col min="13" max="13" width="0.71875" style="37" customWidth="1"/>
    <col min="14" max="14" width="7.7109375" style="37" bestFit="1" customWidth="1"/>
    <col min="15" max="15" width="0.42578125" style="37" customWidth="1"/>
    <col min="16" max="16" width="7.7109375" style="37" bestFit="1" customWidth="1"/>
    <col min="17" max="17" width="0.42578125" style="37" customWidth="1"/>
    <col min="18" max="18" width="38.7109375" style="37" customWidth="1"/>
    <col min="19" max="20" width="8.8515625" style="37" customWidth="1"/>
    <col min="21" max="25" width="8.8515625" style="37" hidden="1" customWidth="1"/>
    <col min="26" max="16384" width="8.8515625" style="37" customWidth="1"/>
  </cols>
  <sheetData>
    <row r="1" spans="1:16" ht="45.75" customHeight="1">
      <c r="A1" s="645" t="s">
        <v>256</v>
      </c>
      <c r="B1" s="645"/>
      <c r="C1" s="57"/>
      <c r="D1" s="640" t="str">
        <f>'1 Cover Sheet'!A14</f>
        <v>&lt;INSERT TRUST NAME HERE&gt;</v>
      </c>
      <c r="E1" s="641"/>
      <c r="F1" s="641"/>
      <c r="G1" s="641"/>
      <c r="H1" s="641"/>
      <c r="I1" s="641"/>
      <c r="J1" s="641"/>
      <c r="K1" s="641"/>
      <c r="L1" s="641"/>
      <c r="M1" s="641"/>
      <c r="N1" s="641"/>
      <c r="O1" s="641"/>
      <c r="P1" s="642"/>
    </row>
    <row r="2" spans="2:15" ht="9.75" customHeight="1">
      <c r="B2" s="58"/>
      <c r="C2" s="59"/>
      <c r="E2" s="38"/>
      <c r="G2" s="38"/>
      <c r="I2" s="38"/>
      <c r="K2" s="38"/>
      <c r="M2" s="38"/>
      <c r="O2" s="38"/>
    </row>
    <row r="3" spans="1:21" ht="15.75" customHeight="1">
      <c r="A3" s="646" t="s">
        <v>355</v>
      </c>
      <c r="B3" s="646"/>
      <c r="C3" s="59"/>
      <c r="D3" s="554" t="s">
        <v>78</v>
      </c>
      <c r="E3" s="555"/>
      <c r="F3" s="555"/>
      <c r="G3" s="555"/>
      <c r="H3" s="555"/>
      <c r="I3" s="555"/>
      <c r="J3" s="555"/>
      <c r="K3" s="555"/>
      <c r="L3" s="555"/>
      <c r="M3" s="555"/>
      <c r="N3" s="555"/>
      <c r="O3" s="555"/>
      <c r="P3" s="556"/>
      <c r="U3" s="252" t="s">
        <v>1</v>
      </c>
    </row>
    <row r="4" spans="2:21" ht="26.25">
      <c r="B4" s="58"/>
      <c r="C4" s="59"/>
      <c r="D4" s="557"/>
      <c r="E4" s="558"/>
      <c r="F4" s="558"/>
      <c r="G4" s="558"/>
      <c r="H4" s="558"/>
      <c r="I4" s="558"/>
      <c r="J4" s="558"/>
      <c r="K4" s="558"/>
      <c r="L4" s="558"/>
      <c r="M4" s="558"/>
      <c r="N4" s="558"/>
      <c r="O4" s="558"/>
      <c r="P4" s="559"/>
      <c r="U4" s="252" t="s">
        <v>2</v>
      </c>
    </row>
    <row r="5" spans="2:21" ht="5.25" customHeight="1" thickBot="1">
      <c r="B5" s="58"/>
      <c r="U5" s="252"/>
    </row>
    <row r="6" spans="2:21" ht="15.75" thickBot="1">
      <c r="B6" s="39"/>
      <c r="D6" s="621" t="s">
        <v>227</v>
      </c>
      <c r="E6" s="622"/>
      <c r="F6" s="622"/>
      <c r="G6" s="622"/>
      <c r="H6" s="623"/>
      <c r="I6" s="53"/>
      <c r="J6" s="624" t="s">
        <v>228</v>
      </c>
      <c r="K6" s="625"/>
      <c r="L6" s="625"/>
      <c r="M6" s="625"/>
      <c r="N6" s="625"/>
      <c r="O6" s="625"/>
      <c r="P6" s="626"/>
      <c r="Q6" s="38"/>
      <c r="U6" s="252" t="s">
        <v>174</v>
      </c>
    </row>
    <row r="7" spans="1:25" ht="35.25" customHeight="1">
      <c r="A7" s="643" t="s">
        <v>91</v>
      </c>
      <c r="B7" s="644"/>
      <c r="D7" s="458" t="str">
        <f>'7 GRR'!H6</f>
        <v>Qtr to Mar-12</v>
      </c>
      <c r="E7" s="459"/>
      <c r="F7" s="460" t="str">
        <f>'7 GRR'!J6</f>
        <v>Qtr to Jun-12</v>
      </c>
      <c r="G7" s="459"/>
      <c r="H7" s="461" t="str">
        <f>'7 GRR'!L6</f>
        <v>Qtr to Sep-12</v>
      </c>
      <c r="I7" s="40"/>
      <c r="J7" s="458" t="str">
        <f>'7 GRR'!N6</f>
        <v>Oct-12</v>
      </c>
      <c r="K7" s="459"/>
      <c r="L7" s="460" t="str">
        <f>'7 GRR'!P6</f>
        <v>Nov-12</v>
      </c>
      <c r="M7" s="459"/>
      <c r="N7" s="460" t="str">
        <f>'7 GRR'!R6</f>
        <v>Dec-12</v>
      </c>
      <c r="O7" s="459"/>
      <c r="P7" s="461" t="str">
        <f>'7 GRR'!T6</f>
        <v>Qtr to Dec-12</v>
      </c>
      <c r="Q7" s="317"/>
      <c r="R7" s="117" t="s">
        <v>354</v>
      </c>
      <c r="Y7" s="42" t="s">
        <v>57</v>
      </c>
    </row>
    <row r="8" spans="4:16" ht="4.5" customHeight="1">
      <c r="D8" s="282"/>
      <c r="E8" s="59"/>
      <c r="F8" s="59"/>
      <c r="G8" s="59"/>
      <c r="H8" s="283"/>
      <c r="J8" s="282"/>
      <c r="K8" s="59"/>
      <c r="L8" s="59"/>
      <c r="M8" s="59"/>
      <c r="N8" s="59"/>
      <c r="O8" s="59"/>
      <c r="P8" s="283"/>
    </row>
    <row r="9" spans="1:18" ht="21" customHeight="1">
      <c r="A9" s="170">
        <v>1</v>
      </c>
      <c r="B9" s="314" t="s">
        <v>258</v>
      </c>
      <c r="C9" s="454"/>
      <c r="D9" s="306"/>
      <c r="E9" s="315"/>
      <c r="F9" s="177"/>
      <c r="G9" s="315"/>
      <c r="H9" s="307"/>
      <c r="I9" s="285"/>
      <c r="J9" s="306"/>
      <c r="K9" s="315"/>
      <c r="L9" s="177"/>
      <c r="M9" s="315"/>
      <c r="N9" s="177"/>
      <c r="O9" s="315"/>
      <c r="P9" s="307"/>
      <c r="Q9" s="285"/>
      <c r="R9" s="60"/>
    </row>
    <row r="10" spans="1:16" ht="4.5" customHeight="1">
      <c r="A10" s="172"/>
      <c r="D10" s="282"/>
      <c r="E10" s="59"/>
      <c r="F10" s="59"/>
      <c r="G10" s="59"/>
      <c r="H10" s="283"/>
      <c r="J10" s="282"/>
      <c r="K10" s="59"/>
      <c r="L10" s="59"/>
      <c r="M10" s="59"/>
      <c r="N10" s="59"/>
      <c r="O10" s="59"/>
      <c r="P10" s="283"/>
    </row>
    <row r="11" spans="1:18" ht="28.5">
      <c r="A11" s="170">
        <v>2</v>
      </c>
      <c r="B11" s="314" t="s">
        <v>259</v>
      </c>
      <c r="C11" s="454"/>
      <c r="D11" s="306"/>
      <c r="E11" s="315"/>
      <c r="F11" s="177"/>
      <c r="G11" s="315"/>
      <c r="H11" s="307"/>
      <c r="I11" s="285"/>
      <c r="J11" s="306"/>
      <c r="K11" s="315"/>
      <c r="L11" s="177"/>
      <c r="M11" s="315"/>
      <c r="N11" s="177"/>
      <c r="O11" s="315"/>
      <c r="P11" s="307"/>
      <c r="Q11" s="285"/>
      <c r="R11" s="60"/>
    </row>
    <row r="12" spans="1:16" ht="4.5" customHeight="1">
      <c r="A12" s="172"/>
      <c r="D12" s="282"/>
      <c r="E12" s="59"/>
      <c r="F12" s="59"/>
      <c r="G12" s="59"/>
      <c r="H12" s="283"/>
      <c r="J12" s="282"/>
      <c r="K12" s="59"/>
      <c r="L12" s="59"/>
      <c r="M12" s="59"/>
      <c r="N12" s="59"/>
      <c r="O12" s="59"/>
      <c r="P12" s="283"/>
    </row>
    <row r="13" spans="1:18" ht="43.5" customHeight="1">
      <c r="A13" s="170">
        <v>3</v>
      </c>
      <c r="B13" s="314" t="s">
        <v>358</v>
      </c>
      <c r="C13" s="454"/>
      <c r="D13" s="306"/>
      <c r="E13" s="315"/>
      <c r="F13" s="177"/>
      <c r="G13" s="315"/>
      <c r="H13" s="307"/>
      <c r="I13" s="398"/>
      <c r="J13" s="306"/>
      <c r="K13" s="315"/>
      <c r="L13" s="177"/>
      <c r="M13" s="315"/>
      <c r="N13" s="177"/>
      <c r="O13" s="315"/>
      <c r="P13" s="307"/>
      <c r="Q13" s="398"/>
      <c r="R13" s="60"/>
    </row>
    <row r="14" spans="1:16" ht="4.5" customHeight="1">
      <c r="A14" s="172"/>
      <c r="D14" s="282"/>
      <c r="E14" s="59"/>
      <c r="F14" s="59"/>
      <c r="G14" s="59"/>
      <c r="H14" s="283"/>
      <c r="J14" s="282"/>
      <c r="K14" s="59"/>
      <c r="L14" s="59"/>
      <c r="M14" s="59"/>
      <c r="N14" s="59"/>
      <c r="O14" s="59"/>
      <c r="P14" s="283"/>
    </row>
    <row r="15" spans="1:18" ht="35.25" customHeight="1">
      <c r="A15" s="170">
        <v>4</v>
      </c>
      <c r="B15" s="314" t="s">
        <v>199</v>
      </c>
      <c r="C15" s="454"/>
      <c r="D15" s="306"/>
      <c r="E15" s="315"/>
      <c r="F15" s="177"/>
      <c r="G15" s="315"/>
      <c r="H15" s="307"/>
      <c r="I15" s="285"/>
      <c r="J15" s="306"/>
      <c r="K15" s="315"/>
      <c r="L15" s="177"/>
      <c r="M15" s="315"/>
      <c r="N15" s="177"/>
      <c r="O15" s="315"/>
      <c r="P15" s="307"/>
      <c r="Q15" s="285"/>
      <c r="R15" s="60"/>
    </row>
    <row r="16" spans="1:16" ht="4.5" customHeight="1">
      <c r="A16" s="172"/>
      <c r="D16" s="282"/>
      <c r="E16" s="59"/>
      <c r="F16" s="59"/>
      <c r="G16" s="59"/>
      <c r="H16" s="283"/>
      <c r="J16" s="282"/>
      <c r="K16" s="59"/>
      <c r="L16" s="59"/>
      <c r="M16" s="59"/>
      <c r="N16" s="59"/>
      <c r="O16" s="59"/>
      <c r="P16" s="283"/>
    </row>
    <row r="17" spans="1:18" ht="36.75" customHeight="1">
      <c r="A17" s="170">
        <v>5</v>
      </c>
      <c r="B17" s="314" t="s">
        <v>200</v>
      </c>
      <c r="C17" s="454"/>
      <c r="D17" s="306"/>
      <c r="E17" s="315"/>
      <c r="F17" s="177"/>
      <c r="G17" s="315"/>
      <c r="H17" s="307"/>
      <c r="I17" s="285"/>
      <c r="J17" s="306"/>
      <c r="K17" s="315"/>
      <c r="L17" s="177"/>
      <c r="M17" s="315"/>
      <c r="N17" s="177"/>
      <c r="O17" s="315"/>
      <c r="P17" s="307"/>
      <c r="Q17" s="285"/>
      <c r="R17" s="60"/>
    </row>
    <row r="18" spans="1:16" ht="4.5" customHeight="1">
      <c r="A18" s="172"/>
      <c r="D18" s="282"/>
      <c r="E18" s="59"/>
      <c r="F18" s="59"/>
      <c r="G18" s="59"/>
      <c r="H18" s="283"/>
      <c r="J18" s="282"/>
      <c r="K18" s="59"/>
      <c r="L18" s="59"/>
      <c r="M18" s="59"/>
      <c r="N18" s="59"/>
      <c r="O18" s="59"/>
      <c r="P18" s="283"/>
    </row>
    <row r="19" spans="1:18" ht="32.25" customHeight="1">
      <c r="A19" s="170">
        <v>6</v>
      </c>
      <c r="B19" s="314" t="s">
        <v>381</v>
      </c>
      <c r="C19" s="454"/>
      <c r="D19" s="306"/>
      <c r="E19" s="315"/>
      <c r="F19" s="177"/>
      <c r="G19" s="315"/>
      <c r="H19" s="307"/>
      <c r="I19" s="285"/>
      <c r="J19" s="306"/>
      <c r="K19" s="315"/>
      <c r="L19" s="177"/>
      <c r="M19" s="315"/>
      <c r="N19" s="177"/>
      <c r="O19" s="315"/>
      <c r="P19" s="307"/>
      <c r="Q19" s="285"/>
      <c r="R19" s="60"/>
    </row>
    <row r="20" spans="1:18" ht="4.5" customHeight="1">
      <c r="A20" s="172"/>
      <c r="B20" s="49"/>
      <c r="D20" s="282"/>
      <c r="E20" s="59"/>
      <c r="F20" s="59"/>
      <c r="G20" s="59"/>
      <c r="H20" s="283"/>
      <c r="J20" s="282"/>
      <c r="K20" s="59"/>
      <c r="L20" s="59"/>
      <c r="M20" s="59"/>
      <c r="N20" s="59"/>
      <c r="O20" s="59"/>
      <c r="P20" s="283"/>
      <c r="R20" s="45"/>
    </row>
    <row r="21" spans="1:18" ht="32.25" customHeight="1">
      <c r="A21" s="170">
        <v>7</v>
      </c>
      <c r="B21" s="314" t="s">
        <v>202</v>
      </c>
      <c r="C21" s="454"/>
      <c r="D21" s="306"/>
      <c r="E21" s="315"/>
      <c r="F21" s="177"/>
      <c r="G21" s="315"/>
      <c r="H21" s="307"/>
      <c r="I21" s="285"/>
      <c r="J21" s="306"/>
      <c r="K21" s="315"/>
      <c r="L21" s="177"/>
      <c r="M21" s="315"/>
      <c r="N21" s="177"/>
      <c r="O21" s="315"/>
      <c r="P21" s="307"/>
      <c r="Q21" s="285"/>
      <c r="R21" s="60"/>
    </row>
    <row r="22" spans="2:18" ht="4.5" customHeight="1">
      <c r="B22" s="49"/>
      <c r="D22" s="282"/>
      <c r="E22" s="59"/>
      <c r="F22" s="59"/>
      <c r="G22" s="59"/>
      <c r="H22" s="283"/>
      <c r="J22" s="282"/>
      <c r="K22" s="59"/>
      <c r="L22" s="59"/>
      <c r="M22" s="59"/>
      <c r="N22" s="59"/>
      <c r="O22" s="59"/>
      <c r="P22" s="283"/>
      <c r="R22" s="45"/>
    </row>
    <row r="23" spans="1:18" ht="19.5" customHeight="1">
      <c r="A23" s="170">
        <v>8</v>
      </c>
      <c r="B23" s="314" t="s">
        <v>201</v>
      </c>
      <c r="C23" s="454"/>
      <c r="D23" s="306"/>
      <c r="E23" s="315"/>
      <c r="F23" s="177"/>
      <c r="G23" s="315"/>
      <c r="H23" s="307"/>
      <c r="I23" s="285"/>
      <c r="J23" s="306"/>
      <c r="K23" s="315"/>
      <c r="L23" s="177"/>
      <c r="M23" s="315"/>
      <c r="N23" s="177"/>
      <c r="O23" s="315"/>
      <c r="P23" s="307"/>
      <c r="Q23" s="285"/>
      <c r="R23" s="60"/>
    </row>
    <row r="24" spans="1:18" ht="4.5" customHeight="1">
      <c r="A24" s="434"/>
      <c r="B24" s="49"/>
      <c r="D24" s="282"/>
      <c r="E24" s="59"/>
      <c r="F24" s="59"/>
      <c r="G24" s="59"/>
      <c r="H24" s="283"/>
      <c r="J24" s="282"/>
      <c r="K24" s="59"/>
      <c r="L24" s="59"/>
      <c r="M24" s="59"/>
      <c r="N24" s="59"/>
      <c r="O24" s="59"/>
      <c r="P24" s="283"/>
      <c r="R24" s="45"/>
    </row>
    <row r="25" spans="1:18" ht="20.25" customHeight="1" thickBot="1">
      <c r="A25" s="170">
        <v>9</v>
      </c>
      <c r="B25" s="314" t="s">
        <v>260</v>
      </c>
      <c r="C25" s="454"/>
      <c r="D25" s="311"/>
      <c r="E25" s="316"/>
      <c r="F25" s="312"/>
      <c r="G25" s="316"/>
      <c r="H25" s="313"/>
      <c r="I25" s="285"/>
      <c r="J25" s="311"/>
      <c r="K25" s="316"/>
      <c r="L25" s="312"/>
      <c r="M25" s="316"/>
      <c r="N25" s="312"/>
      <c r="O25" s="316"/>
      <c r="P25" s="313"/>
      <c r="Q25" s="285"/>
      <c r="R25" s="60"/>
    </row>
    <row r="26" spans="2:18" ht="15">
      <c r="B26" s="61"/>
      <c r="D26" s="43"/>
      <c r="E26" s="44"/>
      <c r="F26" s="43"/>
      <c r="G26" s="44"/>
      <c r="H26" s="43"/>
      <c r="I26" s="44"/>
      <c r="J26" s="43"/>
      <c r="K26" s="44"/>
      <c r="L26" s="43"/>
      <c r="M26" s="44"/>
      <c r="N26" s="43"/>
      <c r="O26" s="44"/>
      <c r="P26" s="43"/>
      <c r="Q26" s="44"/>
      <c r="R26" s="45"/>
    </row>
    <row r="27" spans="4:18" ht="15">
      <c r="D27" s="43"/>
      <c r="E27" s="44"/>
      <c r="F27" s="43"/>
      <c r="G27" s="44"/>
      <c r="H27" s="43"/>
      <c r="I27" s="44"/>
      <c r="J27" s="43"/>
      <c r="K27" s="44"/>
      <c r="L27" s="43"/>
      <c r="M27" s="44"/>
      <c r="N27" s="43"/>
      <c r="O27" s="44"/>
      <c r="P27" s="43"/>
      <c r="Q27" s="44"/>
      <c r="R27" s="45"/>
    </row>
    <row r="28" spans="2:18" ht="15">
      <c r="B28" s="178" t="s">
        <v>257</v>
      </c>
      <c r="D28" s="43"/>
      <c r="E28" s="44"/>
      <c r="F28" s="43"/>
      <c r="G28" s="44"/>
      <c r="H28" s="43"/>
      <c r="I28" s="44"/>
      <c r="J28" s="43"/>
      <c r="K28" s="44"/>
      <c r="L28" s="43"/>
      <c r="M28" s="44"/>
      <c r="N28" s="43"/>
      <c r="O28" s="44"/>
      <c r="P28" s="43"/>
      <c r="Q28" s="44"/>
      <c r="R28" s="45"/>
    </row>
    <row r="29" spans="4:18" ht="15">
      <c r="D29" s="43"/>
      <c r="E29" s="44"/>
      <c r="F29" s="43"/>
      <c r="G29" s="44"/>
      <c r="H29" s="43"/>
      <c r="I29" s="44"/>
      <c r="J29" s="43"/>
      <c r="K29" s="44"/>
      <c r="L29" s="43"/>
      <c r="M29" s="44"/>
      <c r="N29" s="43"/>
      <c r="O29" s="44"/>
      <c r="P29" s="43"/>
      <c r="Q29" s="44"/>
      <c r="R29" s="45"/>
    </row>
    <row r="37" spans="13:17" ht="15">
      <c r="M37" s="37" t="e">
        <f>+#REF!</f>
        <v>#REF!</v>
      </c>
      <c r="O37" s="37" t="e">
        <f>+#REF!</f>
        <v>#REF!</v>
      </c>
      <c r="Q37" s="37" t="e">
        <f>+#REF!</f>
        <v>#REF!</v>
      </c>
    </row>
    <row r="41" spans="4:17" ht="15">
      <c r="D41" s="46"/>
      <c r="E41" s="46"/>
      <c r="F41" s="46"/>
      <c r="G41" s="46"/>
      <c r="H41" s="46"/>
      <c r="I41" s="46"/>
      <c r="J41" s="46"/>
      <c r="K41" s="46"/>
      <c r="L41" s="46"/>
      <c r="M41" s="46"/>
      <c r="N41" s="46"/>
      <c r="O41" s="46"/>
      <c r="P41" s="46"/>
      <c r="Q41" s="46"/>
    </row>
  </sheetData>
  <sheetProtection password="CD4C" sheet="1" objects="1" scenarios="1" formatRows="0"/>
  <mergeCells count="7">
    <mergeCell ref="D6:H6"/>
    <mergeCell ref="J6:P6"/>
    <mergeCell ref="D3:P4"/>
    <mergeCell ref="D1:P1"/>
    <mergeCell ref="A7:B7"/>
    <mergeCell ref="A1:B1"/>
    <mergeCell ref="A3:B3"/>
  </mergeCells>
  <dataValidations count="2">
    <dataValidation type="list" allowBlank="1" showInputMessage="1" showErrorMessage="1" sqref="D9 P13 F13 H13 J13 L13 N13 D13 P15 P17 P23 P11 P9 P25 F15 H15 J15 L15 N15 H9 D15 F17 H17 J17 L17 N17 J9 D17 F23 H23 J23 L23 N23 L9 D23 D11 F11 H11 J11 L11 N11 N9 F25 H25 J25 L25 N25 F9 D25">
      <formula1>$U$3:$U$4</formula1>
    </dataValidation>
    <dataValidation type="list" allowBlank="1" showInputMessage="1" showErrorMessage="1" sqref="D19 P19 P21 J19 L19 N19 F19 D21 F21 H21 J21 L21 N21 H19">
      <formula1>$U$3:$U$6</formula1>
    </dataValidation>
  </dataValidations>
  <printOptions horizontalCentered="1"/>
  <pageMargins left="0.3937007874015748" right="0.31496062992125984" top="0.7480314960629921" bottom="0.7480314960629921" header="0.31496062992125984" footer="0.31496062992125984"/>
  <pageSetup fitToHeight="1" fitToWidth="1" horizontalDpi="600" verticalDpi="600" orientation="landscape" paperSize="9" scale="92" r:id="rId3"/>
  <drawing r:id="rId2"/>
  <legacyDrawing r:id="rId1"/>
  <mc:AlternateContent xmlns:mc="http://schemas.openxmlformats.org/markup-compatibility/2006">
    <mc:Choice Requires="x14">
      <controls>
        <mc:AlternateContent>
          <mc:Choice Requires="x14">
            <control xmlns:r="http://schemas.openxmlformats.org/officeDocument/2006/relationships" shapeId="9218" r:id="rId4" name="Button 2">
              <controlPr defaultSize="0" print="0" autoFill="0" autoPict="0" macro="[0]!CD_Qtr_Update">
                <anchor moveWithCells="1" sizeWithCells="1">
                  <from>
                    <xdr:col>17</xdr:col>
                    <xdr:colOff>200025</xdr:colOff>
                    <xdr:row>2</xdr:row>
                    <xdr:rowOff>190500</xdr:rowOff>
                  </from>
                  <to>
                    <xdr:col>17</xdr:col>
                    <xdr:colOff>2057400</xdr:colOff>
                    <xdr:row>5</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aboasman</dc:creator>
  <cp:keywords/>
  <dc:description/>
  <cp:lastModifiedBy>Donna_Johnson</cp:lastModifiedBy>
  <cp:lastPrinted>2012-11-16T12:29:32Z</cp:lastPrinted>
  <dcterms:created xsi:type="dcterms:W3CDTF">2011-04-18T12:09:42Z</dcterms:created>
  <dcterms:modified xsi:type="dcterms:W3CDTF">2012-11-20T15:56:49Z</dcterms:modified>
  <cp:category/>
  <cp:version/>
  <cp:contentType/>
  <cp:contentStatus/>
</cp:coreProperties>
</file>