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2520" windowHeight="15080" activeTab="0"/>
  </bookViews>
  <sheets>
    <sheet name="Table 1.1" sheetId="1" r:id="rId1"/>
    <sheet name="Table 1.2" sheetId="2" r:id="rId2"/>
    <sheet name="Table 1.3" sheetId="3" r:id="rId3"/>
    <sheet name="Table 1.4" sheetId="4" r:id="rId4"/>
    <sheet name="Table 1.5" sheetId="5" r:id="rId5"/>
    <sheet name="Table 1.6" sheetId="6" r:id="rId6"/>
    <sheet name="Table 1.7" sheetId="7" r:id="rId7"/>
    <sheet name="Table 2.1" sheetId="8" r:id="rId8"/>
    <sheet name="Table 2.2" sheetId="9" r:id="rId9"/>
    <sheet name="Table 2.3" sheetId="10" r:id="rId10"/>
  </sheets>
  <definedNames/>
  <calcPr fullCalcOnLoad="1"/>
</workbook>
</file>

<file path=xl/sharedStrings.xml><?xml version="1.0" encoding="utf-8"?>
<sst xmlns="http://schemas.openxmlformats.org/spreadsheetml/2006/main" count="303" uniqueCount="204">
  <si>
    <t>(4) Sussex police current are unable to separate vehicle searches from passenger searches; as a consequence data here refers only to searches of pedestrians.</t>
  </si>
  <si>
    <t>(3) Due to data quality concerns 4 cases have been excluded for the latest quarter.</t>
  </si>
  <si>
    <t>(2) Due to data quality concerns 3 cases have been excluded for the latest quarter.</t>
  </si>
  <si>
    <t>(1) Does not include 'Vehicle Only' searches.</t>
  </si>
  <si>
    <r>
      <t xml:space="preserve">Table 2.2 Stops and searches under s44 (1) and (2) of the Terrorism Act 2000 by self-defined ethnicity </t>
    </r>
    <r>
      <rPr>
        <b/>
        <sz val="8"/>
        <color indexed="20"/>
        <rFont val="Arial"/>
        <family val="2"/>
      </rPr>
      <t>(1)</t>
    </r>
  </si>
  <si>
    <t>Source: Home Office, British Transport Police and Scottish Police Forces.</t>
  </si>
  <si>
    <t>(2) British Transport Police figures include both England &amp; Wales and Scotland.</t>
  </si>
  <si>
    <t>(3) Figures provided refer only to searches and detail a limited number of actual uses.  Further data is available for the small numbers of individuals stopped.</t>
  </si>
  <si>
    <r>
      <t xml:space="preserve">Table 2.3 Stops and searches made by the Metropolitan Police under s43 of the Terrorism Act 2000 by self-defined ethnicity </t>
    </r>
    <r>
      <rPr>
        <b/>
        <sz val="8"/>
        <color indexed="20"/>
        <rFont val="Arial"/>
        <family val="2"/>
      </rPr>
      <t>(1)</t>
    </r>
  </si>
  <si>
    <t>Source: Metropolitan Police Service, PIB Criminal Justice &amp; Operations</t>
  </si>
  <si>
    <t>(2) Prosecution leads here to a single principal conviction, e.g. the most serious offence.</t>
  </si>
  <si>
    <t>(3) Based upon assessment by the ACTCC.</t>
  </si>
  <si>
    <r>
      <t xml:space="preserve">Table 1.4 Outcome for those charged </t>
    </r>
    <r>
      <rPr>
        <b/>
        <sz val="8"/>
        <color indexed="20"/>
        <rFont val="Arial"/>
        <family val="2"/>
      </rPr>
      <t>(1)</t>
    </r>
    <r>
      <rPr>
        <b/>
        <sz val="10"/>
        <color indexed="20"/>
        <rFont val="Arial"/>
        <family val="2"/>
      </rPr>
      <t xml:space="preserve"> and prosecuted </t>
    </r>
    <r>
      <rPr>
        <b/>
        <sz val="8"/>
        <color indexed="20"/>
        <rFont val="Arial"/>
        <family val="2"/>
      </rPr>
      <t>(2)</t>
    </r>
    <r>
      <rPr>
        <b/>
        <sz val="10"/>
        <color indexed="20"/>
        <rFont val="Arial"/>
        <family val="2"/>
      </rPr>
      <t xml:space="preserve"> under all legislation but where considered terrorism related </t>
    </r>
    <r>
      <rPr>
        <b/>
        <sz val="8"/>
        <color indexed="20"/>
        <rFont val="Arial"/>
        <family val="2"/>
      </rPr>
      <t>(3)</t>
    </r>
  </si>
  <si>
    <r>
      <t xml:space="preserve">Table 1.5 Defendant trials </t>
    </r>
    <r>
      <rPr>
        <b/>
        <sz val="8"/>
        <color indexed="20"/>
        <rFont val="Arial"/>
        <family val="2"/>
      </rPr>
      <t>(1)</t>
    </r>
    <r>
      <rPr>
        <b/>
        <sz val="10"/>
        <color indexed="20"/>
        <rFont val="Arial"/>
        <family val="2"/>
      </rPr>
      <t xml:space="preserve"> dealt with by the Crown Prosecution Service for offences under all legislation but where considered terrorism related </t>
    </r>
  </si>
  <si>
    <t>Source: Crown Prosecution Service Counter Terrorism Division (CPS CTD)</t>
  </si>
  <si>
    <t>(1) Trials relating to principal conviction</t>
  </si>
  <si>
    <r>
      <t xml:space="preserve">Table 1.6 Sentencing for trials where offender convicted </t>
    </r>
    <r>
      <rPr>
        <b/>
        <sz val="8"/>
        <color indexed="20"/>
        <rFont val="Arial"/>
        <family val="2"/>
      </rPr>
      <t>(1)</t>
    </r>
    <r>
      <rPr>
        <b/>
        <sz val="10"/>
        <color indexed="20"/>
        <rFont val="Arial"/>
        <family val="2"/>
      </rPr>
      <t xml:space="preserve"> under all legislation but where considered terrorism related</t>
    </r>
  </si>
  <si>
    <t>Source: Crown Prosecution Service Counter Terrorism Division (CPD CTD)</t>
  </si>
  <si>
    <t>(1) Refers to cases delath with by the Crown Prosecution Service Counter Terrorism Division only.</t>
  </si>
  <si>
    <t>Table 1.7 Overall terrorist/extremist prisoners in Great Britain</t>
  </si>
  <si>
    <r>
      <t xml:space="preserve">Domestic Extremist/Separatist </t>
    </r>
    <r>
      <rPr>
        <sz val="8"/>
        <rFont val="Arial"/>
        <family val="2"/>
      </rPr>
      <t>(2)</t>
    </r>
  </si>
  <si>
    <r>
      <t xml:space="preserve">Historic cases </t>
    </r>
    <r>
      <rPr>
        <sz val="8"/>
        <rFont val="Arial"/>
        <family val="2"/>
      </rPr>
      <t>(3)</t>
    </r>
  </si>
  <si>
    <t>Source: National Offender Management Service and Scottish Prison Service</t>
  </si>
  <si>
    <t>(1) Includes 1 prisoner in Scottish prison</t>
  </si>
  <si>
    <t>(2) See Notes</t>
  </si>
  <si>
    <t>(3) See Notes</t>
  </si>
  <si>
    <r>
      <t xml:space="preserve">Table 2.1 Stops and searches made under s44 (1) and (2) of the Terrorism Act 2000 </t>
    </r>
    <r>
      <rPr>
        <b/>
        <sz val="8"/>
        <color indexed="20"/>
        <rFont val="Arial"/>
        <family val="2"/>
      </rPr>
      <t>(1)</t>
    </r>
  </si>
  <si>
    <r>
      <t xml:space="preserve">31-Dec-09 </t>
    </r>
    <r>
      <rPr>
        <sz val="8"/>
        <rFont val="Arial"/>
        <family val="2"/>
      </rPr>
      <t>(1)</t>
    </r>
  </si>
  <si>
    <t>Source: Home Office, British Transport Police and Scottish Police Forces</t>
  </si>
  <si>
    <t>(1) Does not include 'Vehicle Only' searches</t>
  </si>
  <si>
    <t>(7) Figures provided refer only to searches and detail a limited number of actual uses.  Further data is available from the small numbers of individuals stopped.</t>
  </si>
  <si>
    <t>(6) British Transport Police figures include both England &amp; Wales and Scotland.</t>
  </si>
  <si>
    <t>(5) Forces have been ranked in there s44 use, and the top ten forces have been detailed individually with all remaining England &amp; Wales forces grouped into 'Other forces'.  Discontinuance of s44 authorisation has meant some foreces are not included here as they report zero values.</t>
  </si>
  <si>
    <t>13 – 14 days</t>
  </si>
  <si>
    <t>14 – 15 days</t>
  </si>
  <si>
    <t>15 – 16 days</t>
  </si>
  <si>
    <t>16 – 17 days</t>
  </si>
  <si>
    <t>17 – 18 days</t>
  </si>
  <si>
    <t>18 – 19 days</t>
  </si>
  <si>
    <t>19 – 20 days</t>
  </si>
  <si>
    <t>20 – 21 days</t>
  </si>
  <si>
    <t>21 – 22 days</t>
  </si>
  <si>
    <t>22 – 23 days</t>
  </si>
  <si>
    <t>23 – 24 days</t>
  </si>
  <si>
    <t>24 – 25 days</t>
  </si>
  <si>
    <t>25 – 26 days</t>
  </si>
  <si>
    <t>26 – 27 days</t>
  </si>
  <si>
    <t>27 – 28 days</t>
  </si>
  <si>
    <t>C</t>
  </si>
  <si>
    <t>R</t>
  </si>
  <si>
    <t>O</t>
  </si>
  <si>
    <t>T</t>
  </si>
  <si>
    <t>8 – 9 days</t>
  </si>
  <si>
    <t>7 – 8 days</t>
  </si>
  <si>
    <t>Oct - Dec 2009</t>
  </si>
  <si>
    <t>Year ending 31 December 2008</t>
  </si>
  <si>
    <t>Year ending 31 December 2009</t>
  </si>
  <si>
    <t>Since 11 September 2001</t>
  </si>
  <si>
    <t>Since 11 
Sept 2001</t>
  </si>
  <si>
    <t>Since 11
Sept 2001</t>
  </si>
  <si>
    <t>Table 1.1 Terrorism arrests under s41 of the Terrorism Act 2000 or under other legislation</t>
  </si>
  <si>
    <t>Source: ACPO Counter Terrorism Coordination Centre (ACTCC)</t>
  </si>
  <si>
    <t>(1) Mainly s1 Police and Criminal Evidence Act 1984</t>
  </si>
  <si>
    <r>
      <t xml:space="preserve">Other </t>
    </r>
    <r>
      <rPr>
        <sz val="8"/>
        <rFont val="Arial"/>
        <family val="2"/>
      </rPr>
      <t>(1)</t>
    </r>
  </si>
  <si>
    <t xml:space="preserve">
Since 11 Sept 2001</t>
  </si>
  <si>
    <r>
      <t xml:space="preserve">Table 1.2 Outcome of terrorism arrests </t>
    </r>
    <r>
      <rPr>
        <b/>
        <sz val="8"/>
        <color indexed="20"/>
        <rFont val="Arial"/>
        <family val="2"/>
      </rPr>
      <t>(1)</t>
    </r>
  </si>
  <si>
    <r>
      <t xml:space="preserve">TACT </t>
    </r>
    <r>
      <rPr>
        <sz val="8"/>
        <rFont val="Arial"/>
        <family val="2"/>
      </rPr>
      <t>(2)</t>
    </r>
  </si>
  <si>
    <r>
      <t xml:space="preserve">Non-TACT terrorism related </t>
    </r>
    <r>
      <rPr>
        <sz val="8"/>
        <rFont val="Arial"/>
        <family val="2"/>
      </rPr>
      <t>(3)</t>
    </r>
  </si>
  <si>
    <r>
      <t xml:space="preserve">Non-terrorism related </t>
    </r>
    <r>
      <rPr>
        <sz val="8"/>
        <rFont val="Arial"/>
        <family val="2"/>
      </rPr>
      <t>(4)</t>
    </r>
  </si>
  <si>
    <r>
      <t xml:space="preserve">Alternative action </t>
    </r>
    <r>
      <rPr>
        <sz val="8"/>
        <rFont val="Arial"/>
        <family val="2"/>
      </rPr>
      <t>(5)</t>
    </r>
  </si>
  <si>
    <t>(1) Excludes 119 port stops carried out in Scotland over this period</t>
  </si>
  <si>
    <t>(2) Includes Terrorism Act 2000, Anti-Terrorism Crime and Security Act 2001, Prevention of Terrorism Act 2005, and Terrorism Act 2006.</t>
  </si>
  <si>
    <t>(3) Based upon assessment by the ACTCC</t>
  </si>
  <si>
    <t>(4) Based upon assessment by the ACTCC</t>
  </si>
  <si>
    <t>(5) Includes cautions for non-terrorism offences, transfers to immigration authorities, transfers to PSNI, summonses and those dealt with under mental health legislation</t>
  </si>
  <si>
    <t>(1) Excludes those arrested under other legislation (i.e. not under s41 Terrorism Act 2000).  Although an investigation is considered terrorism related the 28-day maximum pre-charge detention period does not apply in such cases.</t>
  </si>
  <si>
    <t>(2) Includes Schedule 7 offences</t>
  </si>
  <si>
    <t>(3) Includes alternative action as listed in Table 1.2</t>
  </si>
  <si>
    <r>
      <t xml:space="preserve">Table 1.3 Time in days from arrest under s41 of the Terrorism Act 2000 </t>
    </r>
    <r>
      <rPr>
        <b/>
        <sz val="8"/>
        <color indexed="20"/>
        <rFont val="Arial"/>
        <family val="2"/>
      </rPr>
      <t>(1,2)</t>
    </r>
    <r>
      <rPr>
        <b/>
        <sz val="10"/>
        <color indexed="20"/>
        <rFont val="Arial"/>
        <family val="2"/>
      </rPr>
      <t xml:space="preserve"> to charge, release or other action taken </t>
    </r>
    <r>
      <rPr>
        <b/>
        <sz val="8"/>
        <color indexed="20"/>
        <rFont val="Arial"/>
        <family val="2"/>
      </rPr>
      <t>(3)</t>
    </r>
  </si>
  <si>
    <t>Source: ACPO Counter Terrorism Coordination Centre</t>
  </si>
  <si>
    <t>(1) Charged here relates to the substantive charge at indictment recorded by the Crown Prosecution Service.</t>
  </si>
  <si>
    <t>Apr - Jun</t>
  </si>
  <si>
    <t>Jul - Sep</t>
  </si>
  <si>
    <t>Oct - Dec</t>
  </si>
  <si>
    <t>Jan - Mar</t>
  </si>
  <si>
    <t>Essex</t>
  </si>
  <si>
    <t>Greater Manchester</t>
  </si>
  <si>
    <t>Hampshire</t>
  </si>
  <si>
    <t>Lancashire</t>
  </si>
  <si>
    <t>London, City Of</t>
  </si>
  <si>
    <t>Merseyside</t>
  </si>
  <si>
    <t>Metropolitan</t>
  </si>
  <si>
    <t>South Wales</t>
  </si>
  <si>
    <t>Surrey</t>
  </si>
  <si>
    <t>Sussex</t>
  </si>
  <si>
    <t>Thames Valley</t>
  </si>
  <si>
    <t>West Midlands</t>
  </si>
  <si>
    <t>England &amp; Wales</t>
  </si>
  <si>
    <t>BTP</t>
  </si>
  <si>
    <t>Scotland</t>
  </si>
  <si>
    <t>Great Britain</t>
  </si>
  <si>
    <t>Avon and Somerset</t>
  </si>
  <si>
    <t>Bedfordshire</t>
  </si>
  <si>
    <t>Cambridgeshire</t>
  </si>
  <si>
    <t>Cheshire</t>
  </si>
  <si>
    <t>Cleveland</t>
  </si>
  <si>
    <t>Cumbria</t>
  </si>
  <si>
    <t>Derbyshire</t>
  </si>
  <si>
    <t>Devon and Cornwall</t>
  </si>
  <si>
    <t>Dorset</t>
  </si>
  <si>
    <t>Durham</t>
  </si>
  <si>
    <t>Gloucestershire</t>
  </si>
  <si>
    <t>Hertfordshire</t>
  </si>
  <si>
    <t>Humberside</t>
  </si>
  <si>
    <t>Kent</t>
  </si>
  <si>
    <t>Leicestershire</t>
  </si>
  <si>
    <t>Lincolnshire</t>
  </si>
  <si>
    <t>Norfolk</t>
  </si>
  <si>
    <t>Northamptonshire</t>
  </si>
  <si>
    <t>Northumbria</t>
  </si>
  <si>
    <t>North Yorkshire</t>
  </si>
  <si>
    <t>Nottinghamshire</t>
  </si>
  <si>
    <t>South Yorkshire</t>
  </si>
  <si>
    <t>Staffordshire</t>
  </si>
  <si>
    <t>Suffolk</t>
  </si>
  <si>
    <t>Warwickshire</t>
  </si>
  <si>
    <t>West Mercia</t>
  </si>
  <si>
    <t>West Yorkshire</t>
  </si>
  <si>
    <t>Wiltshire</t>
  </si>
  <si>
    <t>Dyfed-Powys</t>
  </si>
  <si>
    <t>Gwent</t>
  </si>
  <si>
    <t>North Wales</t>
  </si>
  <si>
    <t>Other forces:</t>
  </si>
  <si>
    <t>Year of stop and search</t>
  </si>
  <si>
    <t>Total</t>
  </si>
  <si>
    <t>Year Ending</t>
  </si>
  <si>
    <t>% change</t>
  </si>
  <si>
    <t>Year  ending</t>
  </si>
  <si>
    <t>Percentage change</t>
  </si>
  <si>
    <t>Apr-Jun</t>
  </si>
  <si>
    <t>Jul-Sep</t>
  </si>
  <si>
    <t>Oct-Dec</t>
  </si>
  <si>
    <t>Jan-Mar</t>
  </si>
  <si>
    <t>s41 TACT</t>
  </si>
  <si>
    <t>%</t>
  </si>
  <si>
    <t>Other</t>
  </si>
  <si>
    <t>Percentage 
change</t>
  </si>
  <si>
    <t>Arrests</t>
  </si>
  <si>
    <t>Charged:</t>
  </si>
  <si>
    <t>Released without charge</t>
  </si>
  <si>
    <t>TACT</t>
  </si>
  <si>
    <t>Charged</t>
  </si>
  <si>
    <t>Prosecuted</t>
  </si>
  <si>
    <t>Convicted</t>
  </si>
  <si>
    <t>Non-TACT</t>
  </si>
  <si>
    <t>Found not guilty</t>
  </si>
  <si>
    <t>Not proceeded against</t>
  </si>
  <si>
    <t>Awaiting prosecution</t>
  </si>
  <si>
    <t>Trials</t>
  </si>
  <si>
    <t>Acquittals</t>
  </si>
  <si>
    <t>Convictions</t>
  </si>
  <si>
    <t>% of those tried convicted</t>
  </si>
  <si>
    <t>Determinate sentences:</t>
  </si>
  <si>
    <t xml:space="preserve">Indeterminate sentence: </t>
  </si>
  <si>
    <t>Life</t>
  </si>
  <si>
    <t>IPP</t>
  </si>
  <si>
    <t>Non-custodial</t>
  </si>
  <si>
    <t>Plea:</t>
  </si>
  <si>
    <t>Guilty</t>
  </si>
  <si>
    <t>Not guilty</t>
  </si>
  <si>
    <t>&lt; 1</t>
  </si>
  <si>
    <t>1&lt; x &lt; 4</t>
  </si>
  <si>
    <t>4&lt; x &lt; 10</t>
  </si>
  <si>
    <t>10&lt; x &lt; 20</t>
  </si>
  <si>
    <t>20&lt; x &lt; 30</t>
  </si>
  <si>
    <t>30 +</t>
  </si>
  <si>
    <t>Grand total</t>
  </si>
  <si>
    <t>Terrorism legislation or terrorism related</t>
  </si>
  <si>
    <t>s44 (1) and (2) by self-defined ethnicity</t>
  </si>
  <si>
    <t>White</t>
  </si>
  <si>
    <t>Mixed</t>
  </si>
  <si>
    <t>Black or Black British</t>
  </si>
  <si>
    <t>Asian or Asian British</t>
  </si>
  <si>
    <t>Chinese or other</t>
  </si>
  <si>
    <t>Not stated</t>
  </si>
  <si>
    <t>Jul - Sep 2008</t>
  </si>
  <si>
    <t>Oct - Dec 2008</t>
  </si>
  <si>
    <t>Jan - Mar 2009</t>
  </si>
  <si>
    <t>Apr - Jun 2009</t>
  </si>
  <si>
    <t>Jul - Sep 2009</t>
  </si>
  <si>
    <t>Year ending</t>
  </si>
  <si>
    <t xml:space="preserve">White </t>
  </si>
  <si>
    <t>Jul – Sep 2009</t>
  </si>
  <si>
    <t>Under 1 day</t>
  </si>
  <si>
    <t>1 – 2 days</t>
  </si>
  <si>
    <t>2 – 3 days</t>
  </si>
  <si>
    <t>3 – 4 days</t>
  </si>
  <si>
    <t>4 – 5 days</t>
  </si>
  <si>
    <t>5 – 6 days</t>
  </si>
  <si>
    <t>6 – 7 days</t>
  </si>
  <si>
    <t>9 – 10 days</t>
  </si>
  <si>
    <t>10 – 11 days</t>
  </si>
  <si>
    <t>11 – 12 days</t>
  </si>
  <si>
    <t>12 – 13 days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</si>
</sst>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</numFmts>
  <fonts count="1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b/>
      <sz val="8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0" fontId="3" fillId="2" borderId="1" xfId="0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9" fontId="3" fillId="2" borderId="4" xfId="0" applyNumberFormat="1" applyFont="1" applyFill="1" applyBorder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9" fontId="0" fillId="0" borderId="0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9" fontId="0" fillId="0" borderId="0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9" fontId="2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5" fontId="0" fillId="0" borderId="0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right" wrapText="1"/>
    </xf>
    <xf numFmtId="3" fontId="0" fillId="2" borderId="3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top" wrapText="1"/>
    </xf>
    <xf numFmtId="0" fontId="0" fillId="0" borderId="7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top" textRotation="180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0" fillId="0" borderId="2" xfId="0" applyFont="1" applyBorder="1" applyAlignment="1">
      <alignment horizontal="right" vertical="top" textRotation="180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15" fontId="0" fillId="0" borderId="0" xfId="0" applyNumberFormat="1" applyFont="1" applyBorder="1" applyAlignment="1">
      <alignment horizontal="right" wrapText="1"/>
    </xf>
    <xf numFmtId="0" fontId="0" fillId="0" borderId="5" xfId="0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9" fontId="0" fillId="2" borderId="1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0" fillId="0" borderId="5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9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right" wrapText="1"/>
    </xf>
    <xf numFmtId="0" fontId="0" fillId="2" borderId="16" xfId="0" applyFont="1" applyFill="1" applyBorder="1" applyAlignment="1">
      <alignment vertical="top" wrapText="1"/>
    </xf>
    <xf numFmtId="9" fontId="0" fillId="2" borderId="16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15" fontId="0" fillId="0" borderId="7" xfId="0" applyNumberFormat="1" applyFont="1" applyBorder="1" applyAlignment="1">
      <alignment horizontal="right" wrapText="1"/>
    </xf>
    <xf numFmtId="15" fontId="0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wrapText="1"/>
    </xf>
    <xf numFmtId="15" fontId="3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 vertical="top" textRotation="180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right" wrapText="1"/>
    </xf>
    <xf numFmtId="0" fontId="0" fillId="2" borderId="2" xfId="0" applyFont="1" applyFill="1" applyBorder="1" applyAlignment="1">
      <alignment horizontal="right" vertical="top" wrapText="1"/>
    </xf>
    <xf numFmtId="15" fontId="0" fillId="0" borderId="10" xfId="0" applyNumberFormat="1" applyFont="1" applyBorder="1" applyAlignment="1">
      <alignment vertical="top" wrapText="1"/>
    </xf>
    <xf numFmtId="0" fontId="0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15" fontId="0" fillId="0" borderId="7" xfId="0" applyNumberFormat="1" applyFont="1" applyBorder="1" applyAlignment="1">
      <alignment horizontal="right" wrapText="1"/>
    </xf>
    <xf numFmtId="15" fontId="0" fillId="0" borderId="1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right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0" fillId="0" borderId="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5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8" width="9.28125" style="0" bestFit="1" customWidth="1"/>
    <col min="9" max="9" width="3.140625" style="0" customWidth="1"/>
    <col min="10" max="12" width="10.421875" style="0" bestFit="1" customWidth="1"/>
    <col min="13" max="13" width="1.8515625" style="0" customWidth="1"/>
    <col min="14" max="14" width="9.28125" style="0" bestFit="1" customWidth="1"/>
    <col min="15" max="16384" width="8.8515625" style="0" customWidth="1"/>
  </cols>
  <sheetData>
    <row r="2" spans="2:10" ht="12">
      <c r="B2" s="118" t="s">
        <v>60</v>
      </c>
      <c r="C2" s="118"/>
      <c r="D2" s="118"/>
      <c r="E2" s="118"/>
      <c r="F2" s="118"/>
      <c r="G2" s="118"/>
      <c r="H2" s="118"/>
      <c r="I2" s="118"/>
      <c r="J2" s="118"/>
    </row>
    <row r="3" spans="2:10" ht="12">
      <c r="B3" s="118"/>
      <c r="C3" s="118"/>
      <c r="D3" s="118"/>
      <c r="E3" s="118"/>
      <c r="F3" s="118"/>
      <c r="G3" s="118"/>
      <c r="H3" s="118"/>
      <c r="I3" s="118"/>
      <c r="J3" s="118"/>
    </row>
    <row r="4" spans="2:14" ht="12">
      <c r="B4" s="7"/>
      <c r="C4" s="162"/>
      <c r="D4" s="162"/>
      <c r="E4" s="162"/>
      <c r="F4" s="162"/>
      <c r="G4" s="162"/>
      <c r="H4" s="25"/>
      <c r="I4" s="25"/>
      <c r="J4" s="163" t="s">
        <v>134</v>
      </c>
      <c r="K4" s="163"/>
      <c r="L4" s="169" t="s">
        <v>146</v>
      </c>
      <c r="N4" s="167" t="s">
        <v>64</v>
      </c>
    </row>
    <row r="5" spans="2:14" ht="12.75" customHeight="1">
      <c r="B5" s="7"/>
      <c r="C5" s="163">
        <v>2008</v>
      </c>
      <c r="D5" s="163"/>
      <c r="E5" s="163">
        <v>2009</v>
      </c>
      <c r="F5" s="163"/>
      <c r="G5" s="163"/>
      <c r="H5" s="163"/>
      <c r="I5" s="25"/>
      <c r="J5" s="163" t="s">
        <v>137</v>
      </c>
      <c r="K5" s="163"/>
      <c r="L5" s="169"/>
      <c r="N5" s="167"/>
    </row>
    <row r="6" spans="2:14" ht="12">
      <c r="B6" s="7"/>
      <c r="C6" s="158" t="s">
        <v>140</v>
      </c>
      <c r="D6" s="158" t="s">
        <v>141</v>
      </c>
      <c r="E6" s="158" t="s">
        <v>142</v>
      </c>
      <c r="F6" s="158" t="s">
        <v>139</v>
      </c>
      <c r="G6" s="158" t="s">
        <v>82</v>
      </c>
      <c r="H6" s="166" t="s">
        <v>83</v>
      </c>
      <c r="I6" s="26"/>
      <c r="J6" s="160">
        <v>39813</v>
      </c>
      <c r="K6" s="160">
        <v>40178</v>
      </c>
      <c r="L6" s="169"/>
      <c r="N6" s="167"/>
    </row>
    <row r="7" spans="2:14" ht="12">
      <c r="B7" s="7"/>
      <c r="C7" s="159"/>
      <c r="D7" s="159"/>
      <c r="E7" s="159"/>
      <c r="F7" s="159"/>
      <c r="G7" s="159"/>
      <c r="H7" s="159"/>
      <c r="I7" s="26"/>
      <c r="J7" s="161"/>
      <c r="K7" s="161"/>
      <c r="L7" s="170"/>
      <c r="N7" s="168"/>
    </row>
    <row r="8" spans="2:14" ht="12">
      <c r="B8" s="27" t="s">
        <v>143</v>
      </c>
      <c r="C8" s="26">
        <v>24</v>
      </c>
      <c r="D8" s="26">
        <v>27</v>
      </c>
      <c r="E8" s="26">
        <v>38</v>
      </c>
      <c r="F8" s="26">
        <v>29</v>
      </c>
      <c r="G8" s="26">
        <v>13</v>
      </c>
      <c r="H8" s="26">
        <v>26</v>
      </c>
      <c r="I8" s="26"/>
      <c r="J8" s="26">
        <v>103</v>
      </c>
      <c r="K8" s="26">
        <f>SUM(E8:H8)</f>
        <v>106</v>
      </c>
      <c r="L8" s="28">
        <f>(K8-J8)/J8</f>
        <v>0.02912621359223301</v>
      </c>
      <c r="N8" s="67">
        <v>1477</v>
      </c>
    </row>
    <row r="9" spans="2:14" ht="12">
      <c r="B9" s="27" t="s">
        <v>144</v>
      </c>
      <c r="C9" s="28">
        <f aca="true" t="shared" si="0" ref="C9:H9">C8/C14</f>
        <v>0.6</v>
      </c>
      <c r="D9" s="28">
        <f t="shared" si="0"/>
        <v>0.54</v>
      </c>
      <c r="E9" s="28">
        <f t="shared" si="0"/>
        <v>0.7169811320754716</v>
      </c>
      <c r="F9" s="28">
        <f t="shared" si="0"/>
        <v>0.42028985507246375</v>
      </c>
      <c r="G9" s="28">
        <f t="shared" si="0"/>
        <v>0.41935483870967744</v>
      </c>
      <c r="H9" s="28">
        <f t="shared" si="0"/>
        <v>0.48148148148148145</v>
      </c>
      <c r="I9" s="28"/>
      <c r="J9" s="28">
        <f>J8/J14</f>
        <v>0.5919540229885057</v>
      </c>
      <c r="K9" s="28">
        <f>K8/K14</f>
        <v>0.5120772946859904</v>
      </c>
      <c r="L9" s="26"/>
      <c r="N9" s="17">
        <f>N8/N14</f>
        <v>0.8128783709411117</v>
      </c>
    </row>
    <row r="10" spans="2:14" ht="12"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N10" s="73"/>
    </row>
    <row r="11" spans="2:14" ht="12">
      <c r="B11" s="27" t="s">
        <v>63</v>
      </c>
      <c r="C11" s="26">
        <v>16</v>
      </c>
      <c r="D11" s="26">
        <v>23</v>
      </c>
      <c r="E11" s="26">
        <v>15</v>
      </c>
      <c r="F11" s="26">
        <v>40</v>
      </c>
      <c r="G11" s="26">
        <v>18</v>
      </c>
      <c r="H11" s="26">
        <v>28</v>
      </c>
      <c r="I11" s="26"/>
      <c r="J11" s="26">
        <v>71</v>
      </c>
      <c r="K11" s="26">
        <f>SUM(E11:H11)</f>
        <v>101</v>
      </c>
      <c r="L11" s="28">
        <f>(K11-J11)/J11</f>
        <v>0.4225352112676056</v>
      </c>
      <c r="N11" s="67">
        <v>340</v>
      </c>
    </row>
    <row r="12" spans="2:14" ht="12">
      <c r="B12" s="27" t="s">
        <v>144</v>
      </c>
      <c r="C12" s="28">
        <f aca="true" t="shared" si="1" ref="C12:K12">C11/C14</f>
        <v>0.4</v>
      </c>
      <c r="D12" s="28">
        <f t="shared" si="1"/>
        <v>0.46</v>
      </c>
      <c r="E12" s="28">
        <f t="shared" si="1"/>
        <v>0.2830188679245283</v>
      </c>
      <c r="F12" s="28">
        <f t="shared" si="1"/>
        <v>0.5797101449275363</v>
      </c>
      <c r="G12" s="28">
        <f t="shared" si="1"/>
        <v>0.5806451612903226</v>
      </c>
      <c r="H12" s="28">
        <f>H11/H14</f>
        <v>0.5185185185185185</v>
      </c>
      <c r="I12" s="28"/>
      <c r="J12" s="28">
        <f t="shared" si="1"/>
        <v>0.40804597701149425</v>
      </c>
      <c r="K12" s="28">
        <f t="shared" si="1"/>
        <v>0.48792270531400966</v>
      </c>
      <c r="L12" s="26"/>
      <c r="N12" s="17">
        <f>N11/N14</f>
        <v>0.18712162905888827</v>
      </c>
    </row>
    <row r="13" spans="2:14" ht="12"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53"/>
      <c r="N13" s="73"/>
    </row>
    <row r="14" spans="2:14" ht="12">
      <c r="B14" s="51" t="s">
        <v>134</v>
      </c>
      <c r="C14" s="49">
        <f aca="true" t="shared" si="2" ref="C14:H14">SUM(C11,C8)</f>
        <v>40</v>
      </c>
      <c r="D14" s="49">
        <f t="shared" si="2"/>
        <v>50</v>
      </c>
      <c r="E14" s="49">
        <f t="shared" si="2"/>
        <v>53</v>
      </c>
      <c r="F14" s="49">
        <f t="shared" si="2"/>
        <v>69</v>
      </c>
      <c r="G14" s="49">
        <f t="shared" si="2"/>
        <v>31</v>
      </c>
      <c r="H14" s="49">
        <f t="shared" si="2"/>
        <v>54</v>
      </c>
      <c r="I14" s="49"/>
      <c r="J14" s="49">
        <v>174</v>
      </c>
      <c r="K14" s="49">
        <f>SUM(E14:H14)</f>
        <v>207</v>
      </c>
      <c r="L14" s="69">
        <f>(K14-J14)/J14</f>
        <v>0.1896551724137931</v>
      </c>
      <c r="M14" s="72"/>
      <c r="N14" s="92">
        <v>1817</v>
      </c>
    </row>
    <row r="15" spans="2:12" ht="12">
      <c r="B15" s="31" t="s">
        <v>144</v>
      </c>
      <c r="C15" s="30">
        <f aca="true" t="shared" si="3" ref="C15:K15">SUM(C12,C9)</f>
        <v>1</v>
      </c>
      <c r="D15" s="30">
        <f t="shared" si="3"/>
        <v>1</v>
      </c>
      <c r="E15" s="30">
        <f t="shared" si="3"/>
        <v>1</v>
      </c>
      <c r="F15" s="30">
        <f t="shared" si="3"/>
        <v>1</v>
      </c>
      <c r="G15" s="30">
        <f t="shared" si="3"/>
        <v>1</v>
      </c>
      <c r="H15" s="30">
        <f t="shared" si="3"/>
        <v>1</v>
      </c>
      <c r="I15" s="30"/>
      <c r="J15" s="30">
        <f t="shared" si="3"/>
        <v>1</v>
      </c>
      <c r="K15" s="30">
        <f t="shared" si="3"/>
        <v>1</v>
      </c>
      <c r="L15" s="7"/>
    </row>
    <row r="17" spans="2:14" ht="12">
      <c r="B17" s="164" t="s">
        <v>61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9" spans="2:14" ht="12">
      <c r="B19" s="165" t="s">
        <v>62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7">
    <mergeCell ref="B17:N17"/>
    <mergeCell ref="B19:N19"/>
    <mergeCell ref="H6:H7"/>
    <mergeCell ref="E5:H5"/>
    <mergeCell ref="N4:N7"/>
    <mergeCell ref="D6:D7"/>
    <mergeCell ref="C6:C7"/>
    <mergeCell ref="J6:J7"/>
    <mergeCell ref="L4:L7"/>
    <mergeCell ref="G6:G7"/>
    <mergeCell ref="F6:F7"/>
    <mergeCell ref="E6:E7"/>
    <mergeCell ref="K6:K7"/>
    <mergeCell ref="C4:G4"/>
    <mergeCell ref="J4:K4"/>
    <mergeCell ref="C5:D5"/>
    <mergeCell ref="J5:K5"/>
  </mergeCells>
  <printOptions/>
  <pageMargins left="0.75" right="0.75" top="1" bottom="1" header="0.5" footer="0.5"/>
  <pageSetup horizontalDpi="600" verticalDpi="600" orientation="portrait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4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8.421875" style="0" customWidth="1"/>
    <col min="3" max="3" width="7.140625" style="0" bestFit="1" customWidth="1"/>
    <col min="4" max="8" width="8.8515625" style="0" customWidth="1"/>
    <col min="9" max="9" width="4.421875" style="0" customWidth="1"/>
    <col min="10" max="10" width="9.7109375" style="0" bestFit="1" customWidth="1"/>
    <col min="11" max="11" width="8.7109375" style="0" customWidth="1"/>
    <col min="12" max="16384" width="8.8515625" style="0" customWidth="1"/>
  </cols>
  <sheetData>
    <row r="2" ht="12">
      <c r="B2" s="118" t="s">
        <v>8</v>
      </c>
    </row>
    <row r="4" spans="2:11" ht="16.5" customHeight="1">
      <c r="B4" s="47"/>
      <c r="C4" s="163" t="s">
        <v>133</v>
      </c>
      <c r="D4" s="163"/>
      <c r="E4" s="163"/>
      <c r="F4" s="163"/>
      <c r="G4" s="163"/>
      <c r="H4" s="114"/>
      <c r="I4" s="25"/>
      <c r="J4" s="163" t="s">
        <v>134</v>
      </c>
      <c r="K4" s="163"/>
    </row>
    <row r="5" spans="2:11" ht="12">
      <c r="B5" s="47"/>
      <c r="C5" s="184">
        <v>2008</v>
      </c>
      <c r="D5" s="184"/>
      <c r="E5" s="184">
        <v>2009</v>
      </c>
      <c r="F5" s="184"/>
      <c r="G5" s="184"/>
      <c r="H5" s="184"/>
      <c r="I5" s="25"/>
      <c r="J5" s="163" t="s">
        <v>190</v>
      </c>
      <c r="K5" s="163"/>
    </row>
    <row r="6" spans="2:11" ht="12">
      <c r="B6" s="47"/>
      <c r="C6" s="147" t="s">
        <v>140</v>
      </c>
      <c r="D6" s="147" t="s">
        <v>141</v>
      </c>
      <c r="E6" s="147" t="s">
        <v>142</v>
      </c>
      <c r="F6" s="147" t="s">
        <v>139</v>
      </c>
      <c r="G6" s="147" t="s">
        <v>140</v>
      </c>
      <c r="H6" s="47" t="s">
        <v>141</v>
      </c>
      <c r="I6" s="47"/>
      <c r="J6" s="121">
        <v>39813</v>
      </c>
      <c r="K6" s="121">
        <v>40178</v>
      </c>
    </row>
    <row r="7" spans="2:11" ht="12">
      <c r="B7" s="47"/>
      <c r="C7" s="47"/>
      <c r="D7" s="47"/>
      <c r="E7" s="47"/>
      <c r="F7" s="47"/>
      <c r="G7" s="47"/>
      <c r="H7" s="148"/>
      <c r="I7" s="47"/>
      <c r="J7" s="47"/>
      <c r="K7" s="47"/>
    </row>
    <row r="8" spans="2:11" ht="12">
      <c r="B8" s="47" t="s">
        <v>191</v>
      </c>
      <c r="C8" s="26">
        <v>141</v>
      </c>
      <c r="D8" s="26">
        <v>380</v>
      </c>
      <c r="E8" s="26">
        <v>241</v>
      </c>
      <c r="F8" s="26">
        <v>196</v>
      </c>
      <c r="G8" s="26">
        <v>210</v>
      </c>
      <c r="H8" s="26">
        <v>139</v>
      </c>
      <c r="I8" s="26"/>
      <c r="J8" s="26">
        <v>648</v>
      </c>
      <c r="K8" s="12">
        <f>SUM(E8:H8)</f>
        <v>786</v>
      </c>
    </row>
    <row r="9" spans="2:11" ht="12">
      <c r="B9" s="47"/>
      <c r="C9" s="26"/>
      <c r="D9" s="26"/>
      <c r="E9" s="26"/>
      <c r="F9" s="26"/>
      <c r="G9" s="26"/>
      <c r="H9" s="26"/>
      <c r="I9" s="26"/>
      <c r="J9" s="26"/>
      <c r="K9" s="12"/>
    </row>
    <row r="10" spans="2:11" ht="12">
      <c r="B10" s="47" t="s">
        <v>180</v>
      </c>
      <c r="C10" s="26">
        <v>3</v>
      </c>
      <c r="D10" s="26">
        <v>11</v>
      </c>
      <c r="E10" s="26">
        <v>7</v>
      </c>
      <c r="F10" s="26">
        <v>11</v>
      </c>
      <c r="G10" s="26">
        <v>9</v>
      </c>
      <c r="H10" s="26">
        <v>7</v>
      </c>
      <c r="I10" s="26"/>
      <c r="J10" s="26">
        <v>18</v>
      </c>
      <c r="K10" s="12">
        <f aca="true" t="shared" si="0" ref="K10:K18">SUM(E10:H10)</f>
        <v>34</v>
      </c>
    </row>
    <row r="11" spans="2:11" ht="12">
      <c r="B11" s="47"/>
      <c r="C11" s="26"/>
      <c r="D11" s="26"/>
      <c r="E11" s="26"/>
      <c r="F11" s="26"/>
      <c r="G11" s="26"/>
      <c r="H11" s="26"/>
      <c r="I11" s="26"/>
      <c r="J11" s="26"/>
      <c r="K11" s="12"/>
    </row>
    <row r="12" spans="2:11" ht="14.25" customHeight="1">
      <c r="B12" s="47" t="s">
        <v>181</v>
      </c>
      <c r="C12" s="26">
        <v>47</v>
      </c>
      <c r="D12" s="26">
        <v>109</v>
      </c>
      <c r="E12" s="26">
        <v>53</v>
      </c>
      <c r="F12" s="26">
        <v>45</v>
      </c>
      <c r="G12" s="26">
        <v>33</v>
      </c>
      <c r="H12" s="26">
        <v>16</v>
      </c>
      <c r="I12" s="26"/>
      <c r="J12" s="26">
        <v>184</v>
      </c>
      <c r="K12" s="12">
        <f t="shared" si="0"/>
        <v>147</v>
      </c>
    </row>
    <row r="13" spans="2:11" ht="12">
      <c r="B13" s="47"/>
      <c r="C13" s="26"/>
      <c r="D13" s="26"/>
      <c r="E13" s="26"/>
      <c r="F13" s="26"/>
      <c r="G13" s="26"/>
      <c r="H13" s="26"/>
      <c r="I13" s="26"/>
      <c r="J13" s="26"/>
      <c r="K13" s="12"/>
    </row>
    <row r="14" spans="2:11" ht="14.25" customHeight="1">
      <c r="B14" s="47" t="s">
        <v>182</v>
      </c>
      <c r="C14" s="26">
        <v>62</v>
      </c>
      <c r="D14" s="26">
        <v>126</v>
      </c>
      <c r="E14" s="26">
        <v>110</v>
      </c>
      <c r="F14" s="26">
        <v>64</v>
      </c>
      <c r="G14" s="26">
        <v>80</v>
      </c>
      <c r="H14" s="26">
        <v>69</v>
      </c>
      <c r="I14" s="26"/>
      <c r="J14" s="26">
        <v>229</v>
      </c>
      <c r="K14" s="12">
        <f t="shared" si="0"/>
        <v>323</v>
      </c>
    </row>
    <row r="15" spans="2:11" ht="12">
      <c r="B15" s="47"/>
      <c r="C15" s="26"/>
      <c r="D15" s="26"/>
      <c r="E15" s="26"/>
      <c r="F15" s="26"/>
      <c r="G15" s="26"/>
      <c r="H15" s="26"/>
      <c r="I15" s="26"/>
      <c r="J15" s="26"/>
      <c r="K15" s="12"/>
    </row>
    <row r="16" spans="2:11" ht="12">
      <c r="B16" s="47" t="s">
        <v>183</v>
      </c>
      <c r="C16" s="26">
        <v>14</v>
      </c>
      <c r="D16" s="26">
        <v>23</v>
      </c>
      <c r="E16" s="26">
        <v>28</v>
      </c>
      <c r="F16" s="26">
        <v>4</v>
      </c>
      <c r="G16" s="26">
        <v>14</v>
      </c>
      <c r="H16" s="26">
        <v>15</v>
      </c>
      <c r="I16" s="26"/>
      <c r="J16" s="26">
        <v>46</v>
      </c>
      <c r="K16" s="12">
        <f t="shared" si="0"/>
        <v>61</v>
      </c>
    </row>
    <row r="17" spans="2:11" ht="12">
      <c r="B17" s="47"/>
      <c r="C17" s="26"/>
      <c r="D17" s="26"/>
      <c r="E17" s="26"/>
      <c r="F17" s="26"/>
      <c r="G17" s="26"/>
      <c r="H17" s="26"/>
      <c r="I17" s="26"/>
      <c r="J17" s="26"/>
      <c r="K17" s="12"/>
    </row>
    <row r="18" spans="2:11" ht="12">
      <c r="B18" s="47" t="s">
        <v>184</v>
      </c>
      <c r="C18" s="26">
        <v>17</v>
      </c>
      <c r="D18" s="26">
        <v>69</v>
      </c>
      <c r="E18" s="26">
        <v>34</v>
      </c>
      <c r="F18" s="26">
        <v>22</v>
      </c>
      <c r="G18" s="26">
        <v>28</v>
      </c>
      <c r="H18" s="26">
        <v>15</v>
      </c>
      <c r="I18" s="26"/>
      <c r="J18" s="26">
        <v>122</v>
      </c>
      <c r="K18" s="12">
        <f t="shared" si="0"/>
        <v>99</v>
      </c>
    </row>
    <row r="19" spans="2:11" ht="12">
      <c r="B19" s="47"/>
      <c r="C19" s="26"/>
      <c r="D19" s="26"/>
      <c r="E19" s="26"/>
      <c r="F19" s="26"/>
      <c r="G19" s="26"/>
      <c r="H19" s="26"/>
      <c r="I19" s="26"/>
      <c r="J19" s="26"/>
      <c r="K19" s="26"/>
    </row>
    <row r="20" spans="2:11" ht="12">
      <c r="B20" s="48" t="s">
        <v>134</v>
      </c>
      <c r="C20" s="49">
        <f aca="true" t="shared" si="1" ref="C20:H20">SUM(C8:C18)</f>
        <v>284</v>
      </c>
      <c r="D20" s="49">
        <f t="shared" si="1"/>
        <v>718</v>
      </c>
      <c r="E20" s="49">
        <f t="shared" si="1"/>
        <v>473</v>
      </c>
      <c r="F20" s="49">
        <f t="shared" si="1"/>
        <v>342</v>
      </c>
      <c r="G20" s="49">
        <f t="shared" si="1"/>
        <v>374</v>
      </c>
      <c r="H20" s="49">
        <f t="shared" si="1"/>
        <v>261</v>
      </c>
      <c r="I20" s="58"/>
      <c r="J20" s="109">
        <f>SUM(J8:J18)</f>
        <v>1247</v>
      </c>
      <c r="K20" s="50">
        <f>SUM(K8:K18)</f>
        <v>1450</v>
      </c>
    </row>
    <row r="22" ht="12">
      <c r="B22" s="99" t="s">
        <v>9</v>
      </c>
    </row>
    <row r="24" ht="12">
      <c r="B24" s="117" t="s">
        <v>29</v>
      </c>
    </row>
  </sheetData>
  <mergeCells count="5">
    <mergeCell ref="C4:G4"/>
    <mergeCell ref="J4:K4"/>
    <mergeCell ref="C5:D5"/>
    <mergeCell ref="J5:K5"/>
    <mergeCell ref="E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6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23.7109375" style="0" customWidth="1"/>
    <col min="3" max="3" width="7.140625" style="0" bestFit="1" customWidth="1"/>
    <col min="4" max="4" width="8.00390625" style="0" bestFit="1" customWidth="1"/>
    <col min="5" max="6" width="7.8515625" style="0" bestFit="1" customWidth="1"/>
    <col min="7" max="7" width="8.421875" style="0" bestFit="1" customWidth="1"/>
    <col min="8" max="8" width="8.28125" style="0" customWidth="1"/>
    <col min="9" max="9" width="3.140625" style="0" customWidth="1"/>
    <col min="10" max="11" width="10.421875" style="0" bestFit="1" customWidth="1"/>
    <col min="12" max="12" width="11.28125" style="0" customWidth="1"/>
    <col min="13" max="13" width="3.140625" style="0" customWidth="1"/>
    <col min="14" max="14" width="9.00390625" style="0" customWidth="1"/>
    <col min="15" max="16384" width="8.8515625" style="0" customWidth="1"/>
  </cols>
  <sheetData>
    <row r="2" ht="12">
      <c r="B2" s="118" t="s">
        <v>65</v>
      </c>
    </row>
    <row r="4" spans="2:14" ht="12">
      <c r="B4" s="26"/>
      <c r="C4" s="162"/>
      <c r="D4" s="162"/>
      <c r="E4" s="162"/>
      <c r="F4" s="162"/>
      <c r="G4" s="162"/>
      <c r="H4" s="25"/>
      <c r="I4" s="25"/>
      <c r="J4" s="163" t="s">
        <v>134</v>
      </c>
      <c r="K4" s="163"/>
      <c r="L4" s="162" t="s">
        <v>138</v>
      </c>
      <c r="N4" s="172" t="s">
        <v>58</v>
      </c>
    </row>
    <row r="5" spans="2:14" ht="12">
      <c r="B5" s="26"/>
      <c r="C5" s="163">
        <v>2008</v>
      </c>
      <c r="D5" s="163"/>
      <c r="E5" s="163">
        <v>2009</v>
      </c>
      <c r="F5" s="163"/>
      <c r="G5" s="163"/>
      <c r="H5" s="163"/>
      <c r="I5" s="25"/>
      <c r="J5" s="163" t="s">
        <v>137</v>
      </c>
      <c r="K5" s="163"/>
      <c r="L5" s="162"/>
      <c r="N5" s="173"/>
    </row>
    <row r="6" spans="2:14" ht="12">
      <c r="B6" s="158"/>
      <c r="C6" s="158" t="s">
        <v>140</v>
      </c>
      <c r="D6" s="158" t="s">
        <v>141</v>
      </c>
      <c r="E6" s="158" t="s">
        <v>142</v>
      </c>
      <c r="F6" s="158" t="s">
        <v>139</v>
      </c>
      <c r="G6" s="158" t="s">
        <v>82</v>
      </c>
      <c r="H6" s="158" t="s">
        <v>141</v>
      </c>
      <c r="I6" s="26"/>
      <c r="J6" s="171">
        <v>39813</v>
      </c>
      <c r="K6" s="171">
        <v>40178</v>
      </c>
      <c r="L6" s="162"/>
      <c r="N6" s="173"/>
    </row>
    <row r="7" spans="2:14" ht="12">
      <c r="B7" s="158"/>
      <c r="C7" s="159"/>
      <c r="D7" s="159"/>
      <c r="E7" s="159"/>
      <c r="F7" s="159"/>
      <c r="G7" s="159"/>
      <c r="H7" s="159"/>
      <c r="I7" s="26"/>
      <c r="J7" s="161"/>
      <c r="K7" s="161"/>
      <c r="L7" s="162"/>
      <c r="N7" s="174"/>
    </row>
    <row r="8" spans="2:12" ht="12">
      <c r="B8" s="26"/>
      <c r="C8" s="26"/>
      <c r="D8" s="26"/>
      <c r="E8" s="26"/>
      <c r="F8" s="26"/>
      <c r="G8" s="32"/>
      <c r="H8" s="32"/>
      <c r="I8" s="32"/>
      <c r="J8" s="26"/>
      <c r="K8" s="26"/>
      <c r="L8" s="52"/>
    </row>
    <row r="9" spans="2:14" ht="12">
      <c r="B9" s="33" t="s">
        <v>147</v>
      </c>
      <c r="C9" s="26">
        <f>'Table 1.1'!C14</f>
        <v>40</v>
      </c>
      <c r="D9" s="26">
        <f>'Table 1.1'!D14</f>
        <v>50</v>
      </c>
      <c r="E9" s="26">
        <f>'Table 1.1'!E14</f>
        <v>53</v>
      </c>
      <c r="F9" s="26">
        <f>'Table 1.1'!F14</f>
        <v>69</v>
      </c>
      <c r="G9" s="26">
        <f>'Table 1.1'!G14</f>
        <v>31</v>
      </c>
      <c r="H9" s="26">
        <f>'Table 1.1'!H14</f>
        <v>54</v>
      </c>
      <c r="I9" s="26"/>
      <c r="J9" s="26">
        <v>174</v>
      </c>
      <c r="K9" s="26">
        <f>SUM(E9:H9)</f>
        <v>207</v>
      </c>
      <c r="L9" s="28">
        <f>(K9-J9)/J9</f>
        <v>0.1896551724137931</v>
      </c>
      <c r="N9" s="67">
        <v>1817</v>
      </c>
    </row>
    <row r="10" spans="2:14" ht="12">
      <c r="B10" s="33"/>
      <c r="C10" s="26"/>
      <c r="D10" s="26"/>
      <c r="E10" s="26"/>
      <c r="F10" s="26"/>
      <c r="G10" s="26"/>
      <c r="H10" s="26"/>
      <c r="I10" s="26"/>
      <c r="J10" s="26"/>
      <c r="K10" s="26"/>
      <c r="L10" s="28"/>
      <c r="N10" s="67"/>
    </row>
    <row r="11" spans="2:14" ht="12">
      <c r="B11" s="33" t="s">
        <v>148</v>
      </c>
      <c r="C11" s="26">
        <f aca="true" t="shared" si="0" ref="C11:H11">SUM(C12:C14)</f>
        <v>14</v>
      </c>
      <c r="D11" s="26">
        <f t="shared" si="0"/>
        <v>25</v>
      </c>
      <c r="E11" s="26">
        <f t="shared" si="0"/>
        <v>14</v>
      </c>
      <c r="F11" s="26">
        <f t="shared" si="0"/>
        <v>15</v>
      </c>
      <c r="G11" s="26">
        <f t="shared" si="0"/>
        <v>11</v>
      </c>
      <c r="H11" s="26">
        <f t="shared" si="0"/>
        <v>16</v>
      </c>
      <c r="I11" s="26"/>
      <c r="J11" s="26">
        <v>71</v>
      </c>
      <c r="K11" s="26">
        <f>SUM(E11:H11)</f>
        <v>56</v>
      </c>
      <c r="L11" s="28">
        <f>(K11-J11)/J11</f>
        <v>-0.2112676056338028</v>
      </c>
      <c r="N11" s="67">
        <v>633</v>
      </c>
    </row>
    <row r="12" spans="2:14" ht="12">
      <c r="B12" s="34" t="s">
        <v>66</v>
      </c>
      <c r="C12" s="34">
        <v>4</v>
      </c>
      <c r="D12" s="34">
        <v>8</v>
      </c>
      <c r="E12" s="34">
        <v>3</v>
      </c>
      <c r="F12" s="34">
        <v>2</v>
      </c>
      <c r="G12" s="34">
        <v>2</v>
      </c>
      <c r="H12" s="34">
        <v>5</v>
      </c>
      <c r="I12" s="34"/>
      <c r="J12" s="34">
        <v>29</v>
      </c>
      <c r="K12" s="34">
        <f>SUM(E12:H12)</f>
        <v>12</v>
      </c>
      <c r="L12" s="35">
        <f aca="true" t="shared" si="1" ref="L12:L18">(K12-J12)/J12</f>
        <v>-0.5862068965517241</v>
      </c>
      <c r="N12" s="67">
        <v>266</v>
      </c>
    </row>
    <row r="13" spans="2:14" ht="13.5" customHeight="1">
      <c r="B13" s="34" t="s">
        <v>67</v>
      </c>
      <c r="C13" s="34">
        <v>5</v>
      </c>
      <c r="D13" s="34">
        <v>2</v>
      </c>
      <c r="E13" s="34">
        <v>1</v>
      </c>
      <c r="F13" s="34">
        <v>3</v>
      </c>
      <c r="G13" s="34">
        <v>1</v>
      </c>
      <c r="H13" s="34">
        <v>6</v>
      </c>
      <c r="I13" s="34"/>
      <c r="J13" s="34">
        <v>13</v>
      </c>
      <c r="K13" s="34">
        <f>SUM(E13:H13)</f>
        <v>11</v>
      </c>
      <c r="L13" s="35">
        <f t="shared" si="1"/>
        <v>-0.15384615384615385</v>
      </c>
      <c r="N13" s="67">
        <v>136</v>
      </c>
    </row>
    <row r="14" spans="2:14" ht="12">
      <c r="B14" s="34" t="s">
        <v>68</v>
      </c>
      <c r="C14" s="34">
        <v>5</v>
      </c>
      <c r="D14" s="34">
        <v>15</v>
      </c>
      <c r="E14" s="34">
        <v>10</v>
      </c>
      <c r="F14" s="34">
        <v>10</v>
      </c>
      <c r="G14" s="34">
        <v>8</v>
      </c>
      <c r="H14" s="34">
        <v>5</v>
      </c>
      <c r="I14" s="34"/>
      <c r="J14" s="34">
        <v>29</v>
      </c>
      <c r="K14" s="34">
        <f>SUM(E14:H14)</f>
        <v>33</v>
      </c>
      <c r="L14" s="35">
        <f t="shared" si="1"/>
        <v>0.13793103448275862</v>
      </c>
      <c r="N14" s="67">
        <v>231</v>
      </c>
    </row>
    <row r="15" spans="2:14" ht="12">
      <c r="B15" s="33"/>
      <c r="C15" s="26"/>
      <c r="D15" s="26"/>
      <c r="E15" s="26"/>
      <c r="F15" s="26"/>
      <c r="G15" s="26"/>
      <c r="H15" s="26"/>
      <c r="I15" s="26"/>
      <c r="J15" s="26"/>
      <c r="K15" s="26"/>
      <c r="L15" s="28"/>
      <c r="N15" s="67"/>
    </row>
    <row r="16" spans="2:14" ht="12">
      <c r="B16" s="33" t="s">
        <v>149</v>
      </c>
      <c r="C16" s="26">
        <v>20</v>
      </c>
      <c r="D16" s="26">
        <v>23</v>
      </c>
      <c r="E16" s="26">
        <v>33</v>
      </c>
      <c r="F16" s="26">
        <v>30</v>
      </c>
      <c r="G16" s="26">
        <v>16</v>
      </c>
      <c r="H16" s="26">
        <v>16</v>
      </c>
      <c r="I16" s="26"/>
      <c r="J16" s="26">
        <v>90</v>
      </c>
      <c r="K16" s="26">
        <f>SUM(E16:H16)</f>
        <v>95</v>
      </c>
      <c r="L16" s="35">
        <f t="shared" si="1"/>
        <v>0.05555555555555555</v>
      </c>
      <c r="N16" s="67">
        <v>993</v>
      </c>
    </row>
    <row r="17" spans="2:14" ht="12">
      <c r="B17" s="33"/>
      <c r="C17" s="26"/>
      <c r="D17" s="26"/>
      <c r="E17" s="26"/>
      <c r="F17" s="26"/>
      <c r="G17" s="26"/>
      <c r="H17" s="26"/>
      <c r="I17" s="26"/>
      <c r="J17" s="26"/>
      <c r="K17" s="26"/>
      <c r="L17" s="28"/>
      <c r="N17" s="67"/>
    </row>
    <row r="18" spans="2:14" ht="12">
      <c r="B18" s="33" t="s">
        <v>69</v>
      </c>
      <c r="C18" s="26">
        <v>6</v>
      </c>
      <c r="D18" s="26">
        <v>2</v>
      </c>
      <c r="E18" s="26">
        <v>6</v>
      </c>
      <c r="F18" s="26">
        <v>24</v>
      </c>
      <c r="G18" s="26">
        <v>4</v>
      </c>
      <c r="H18" s="26">
        <v>22</v>
      </c>
      <c r="I18" s="26"/>
      <c r="J18" s="26">
        <v>13</v>
      </c>
      <c r="K18" s="26">
        <f>SUM(E18:H18)</f>
        <v>56</v>
      </c>
      <c r="L18" s="35">
        <f t="shared" si="1"/>
        <v>3.3076923076923075</v>
      </c>
      <c r="N18" s="67">
        <v>191</v>
      </c>
    </row>
    <row r="19" ht="12">
      <c r="N19" s="67"/>
    </row>
    <row r="20" spans="2:14" ht="12">
      <c r="B20" s="164" t="s">
        <v>61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2" ht="12">
      <c r="B22" s="122" t="s">
        <v>70</v>
      </c>
    </row>
    <row r="23" ht="12">
      <c r="B23" s="122" t="s">
        <v>71</v>
      </c>
    </row>
    <row r="24" ht="12">
      <c r="B24" s="122" t="s">
        <v>72</v>
      </c>
    </row>
    <row r="25" ht="12">
      <c r="B25" s="122" t="s">
        <v>73</v>
      </c>
    </row>
    <row r="26" ht="12">
      <c r="B26" s="122" t="s">
        <v>74</v>
      </c>
    </row>
  </sheetData>
  <mergeCells count="17">
    <mergeCell ref="B20:N20"/>
    <mergeCell ref="E5:H5"/>
    <mergeCell ref="N4:N7"/>
    <mergeCell ref="C4:G4"/>
    <mergeCell ref="J4:K4"/>
    <mergeCell ref="L4:L7"/>
    <mergeCell ref="C5:D5"/>
    <mergeCell ref="J5:K5"/>
    <mergeCell ref="C6:C7"/>
    <mergeCell ref="J6:J7"/>
    <mergeCell ref="K6:K7"/>
    <mergeCell ref="H6:H7"/>
    <mergeCell ref="F6:F7"/>
    <mergeCell ref="B6:B7"/>
    <mergeCell ref="G6:G7"/>
    <mergeCell ref="E6:E7"/>
    <mergeCell ref="D6:D7"/>
  </mergeCells>
  <printOptions/>
  <pageMargins left="0.75" right="0.75" top="1" bottom="1" header="0.5" footer="0.5"/>
  <pageSetup horizontalDpi="600" verticalDpi="600" orientation="portrait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4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5.28125" style="0" customWidth="1"/>
    <col min="3" max="6" width="3.421875" style="0" bestFit="1" customWidth="1"/>
    <col min="7" max="7" width="4.421875" style="0" customWidth="1"/>
    <col min="8" max="8" width="3.421875" style="0" bestFit="1" customWidth="1"/>
    <col min="9" max="9" width="3.8515625" style="0" bestFit="1" customWidth="1"/>
    <col min="10" max="10" width="3.421875" style="0" bestFit="1" customWidth="1"/>
    <col min="11" max="11" width="4.28125" style="0" bestFit="1" customWidth="1"/>
    <col min="12" max="12" width="4.8515625" style="0" customWidth="1"/>
    <col min="13" max="14" width="4.28125" style="0" bestFit="1" customWidth="1"/>
    <col min="15" max="15" width="3.421875" style="0" bestFit="1" customWidth="1"/>
    <col min="16" max="16" width="5.00390625" style="0" bestFit="1" customWidth="1"/>
    <col min="17" max="17" width="4.7109375" style="0" customWidth="1"/>
    <col min="18" max="19" width="4.28125" style="0" bestFit="1" customWidth="1"/>
    <col min="20" max="20" width="3.8515625" style="0" bestFit="1" customWidth="1"/>
    <col min="21" max="21" width="5.00390625" style="0" bestFit="1" customWidth="1"/>
    <col min="22" max="22" width="5.421875" style="0" customWidth="1"/>
    <col min="23" max="23" width="5.00390625" style="0" bestFit="1" customWidth="1"/>
    <col min="24" max="24" width="5.421875" style="0" bestFit="1" customWidth="1"/>
    <col min="25" max="25" width="5.00390625" style="0" bestFit="1" customWidth="1"/>
    <col min="26" max="26" width="6.8515625" style="0" bestFit="1" customWidth="1"/>
    <col min="27" max="27" width="8.8515625" style="0" customWidth="1"/>
    <col min="28" max="28" width="14.28125" style="0" bestFit="1" customWidth="1"/>
    <col min="29" max="29" width="8.8515625" style="0" customWidth="1"/>
    <col min="30" max="30" width="2.140625" style="0" customWidth="1"/>
    <col min="31" max="31" width="10.7109375" style="0" bestFit="1" customWidth="1"/>
    <col min="32" max="32" width="8.8515625" style="0" customWidth="1"/>
    <col min="33" max="33" width="2.28125" style="0" customWidth="1"/>
    <col min="34" max="34" width="10.28125" style="0" bestFit="1" customWidth="1"/>
    <col min="35" max="16384" width="8.8515625" style="0" customWidth="1"/>
  </cols>
  <sheetData>
    <row r="2" ht="12">
      <c r="B2" s="118" t="s">
        <v>78</v>
      </c>
    </row>
    <row r="3" ht="9.75" customHeight="1"/>
    <row r="4" spans="2:27" ht="40.5" customHeight="1">
      <c r="B4" s="46"/>
      <c r="C4" s="163" t="s">
        <v>192</v>
      </c>
      <c r="D4" s="163"/>
      <c r="E4" s="163"/>
      <c r="F4" s="163"/>
      <c r="G4" s="25"/>
      <c r="H4" s="162" t="s">
        <v>54</v>
      </c>
      <c r="I4" s="162"/>
      <c r="J4" s="162"/>
      <c r="K4" s="162"/>
      <c r="L4" s="25"/>
      <c r="M4" s="163" t="s">
        <v>55</v>
      </c>
      <c r="N4" s="163"/>
      <c r="O4" s="163"/>
      <c r="P4" s="163"/>
      <c r="Q4" s="25"/>
      <c r="R4" s="163" t="s">
        <v>56</v>
      </c>
      <c r="S4" s="163"/>
      <c r="T4" s="163"/>
      <c r="U4" s="163"/>
      <c r="V4" s="25"/>
      <c r="W4" s="163" t="s">
        <v>57</v>
      </c>
      <c r="X4" s="163"/>
      <c r="Y4" s="163"/>
      <c r="Z4" s="163"/>
      <c r="AA4" s="7"/>
    </row>
    <row r="5" spans="2:26" ht="15">
      <c r="B5" s="55"/>
      <c r="C5" s="138" t="s">
        <v>48</v>
      </c>
      <c r="D5" s="138" t="s">
        <v>49</v>
      </c>
      <c r="E5" s="138" t="s">
        <v>50</v>
      </c>
      <c r="F5" s="138" t="s">
        <v>51</v>
      </c>
      <c r="G5" s="55"/>
      <c r="H5" s="60" t="s">
        <v>48</v>
      </c>
      <c r="I5" s="60" t="s">
        <v>49</v>
      </c>
      <c r="J5" s="60" t="s">
        <v>50</v>
      </c>
      <c r="K5" s="60" t="s">
        <v>51</v>
      </c>
      <c r="L5" s="55"/>
      <c r="M5" s="138" t="s">
        <v>48</v>
      </c>
      <c r="N5" s="138" t="s">
        <v>49</v>
      </c>
      <c r="O5" s="138" t="s">
        <v>50</v>
      </c>
      <c r="P5" s="138" t="s">
        <v>51</v>
      </c>
      <c r="Q5" s="55"/>
      <c r="R5" s="138" t="s">
        <v>48</v>
      </c>
      <c r="S5" s="138" t="s">
        <v>49</v>
      </c>
      <c r="T5" s="138" t="s">
        <v>50</v>
      </c>
      <c r="U5" s="138" t="s">
        <v>51</v>
      </c>
      <c r="V5" s="55"/>
      <c r="W5" s="138" t="s">
        <v>48</v>
      </c>
      <c r="X5" s="138" t="s">
        <v>49</v>
      </c>
      <c r="Y5" s="138" t="s">
        <v>50</v>
      </c>
      <c r="Z5" s="138" t="s">
        <v>51</v>
      </c>
    </row>
    <row r="6" spans="2:26" ht="12">
      <c r="B6" s="26" t="s">
        <v>193</v>
      </c>
      <c r="C6" s="26">
        <v>2</v>
      </c>
      <c r="D6" s="26">
        <v>4</v>
      </c>
      <c r="E6" s="26">
        <v>0</v>
      </c>
      <c r="F6" s="57">
        <f aca="true" t="shared" si="0" ref="F6:F32">SUM(C6:E6)</f>
        <v>6</v>
      </c>
      <c r="G6" s="56"/>
      <c r="H6" s="26">
        <v>1</v>
      </c>
      <c r="I6" s="26">
        <v>6</v>
      </c>
      <c r="J6" s="26">
        <v>0</v>
      </c>
      <c r="K6" s="57">
        <f aca="true" t="shared" si="1" ref="K6:K32">SUM(H6:J6)</f>
        <v>7</v>
      </c>
      <c r="L6" s="56"/>
      <c r="M6" s="68">
        <v>6</v>
      </c>
      <c r="N6" s="68">
        <v>43</v>
      </c>
      <c r="O6" s="68">
        <v>6</v>
      </c>
      <c r="P6" s="57">
        <f aca="true" t="shared" si="2" ref="P6:P32">SUM(M6:O6)</f>
        <v>55</v>
      </c>
      <c r="Q6" s="56"/>
      <c r="R6" s="26">
        <v>4</v>
      </c>
      <c r="S6" s="68">
        <v>28</v>
      </c>
      <c r="T6" s="68">
        <v>2</v>
      </c>
      <c r="U6" s="57">
        <f aca="true" t="shared" si="3" ref="U6:U32">SUM(R6:T6)</f>
        <v>34</v>
      </c>
      <c r="V6" s="57"/>
      <c r="W6" s="26">
        <v>136</v>
      </c>
      <c r="X6" s="68">
        <v>478</v>
      </c>
      <c r="Y6" s="68">
        <v>51</v>
      </c>
      <c r="Z6" s="57">
        <f aca="true" t="shared" si="4" ref="Z6:Z32">SUM(W6:Y6)</f>
        <v>665</v>
      </c>
    </row>
    <row r="7" spans="2:35" ht="12">
      <c r="B7" s="26" t="s">
        <v>194</v>
      </c>
      <c r="C7" s="26">
        <v>1</v>
      </c>
      <c r="D7" s="26">
        <v>2</v>
      </c>
      <c r="E7" s="26">
        <v>0</v>
      </c>
      <c r="F7" s="57">
        <f t="shared" si="0"/>
        <v>3</v>
      </c>
      <c r="G7" s="56"/>
      <c r="H7" s="26">
        <v>0</v>
      </c>
      <c r="I7" s="26">
        <v>4</v>
      </c>
      <c r="J7" s="26">
        <v>0</v>
      </c>
      <c r="K7" s="57">
        <f t="shared" si="1"/>
        <v>4</v>
      </c>
      <c r="L7" s="56"/>
      <c r="M7" s="68">
        <v>3</v>
      </c>
      <c r="N7" s="68">
        <v>4</v>
      </c>
      <c r="O7" s="68">
        <v>0</v>
      </c>
      <c r="P7" s="57">
        <f t="shared" si="2"/>
        <v>7</v>
      </c>
      <c r="Q7" s="56"/>
      <c r="R7" s="26">
        <v>2</v>
      </c>
      <c r="S7" s="68">
        <v>8</v>
      </c>
      <c r="T7" s="68">
        <v>2</v>
      </c>
      <c r="U7" s="57">
        <f t="shared" si="3"/>
        <v>12</v>
      </c>
      <c r="V7" s="57"/>
      <c r="W7" s="26">
        <v>65</v>
      </c>
      <c r="X7" s="68">
        <v>183</v>
      </c>
      <c r="Y7" s="68">
        <v>24</v>
      </c>
      <c r="Z7" s="57">
        <f t="shared" si="4"/>
        <v>272</v>
      </c>
      <c r="AB7" s="124"/>
      <c r="AC7" s="7"/>
      <c r="AD7" s="7"/>
      <c r="AE7" s="7"/>
      <c r="AF7" s="7"/>
      <c r="AG7" s="7"/>
      <c r="AH7" s="7"/>
      <c r="AI7" s="7"/>
    </row>
    <row r="8" spans="2:35" ht="12">
      <c r="B8" s="26" t="s">
        <v>195</v>
      </c>
      <c r="C8" s="26">
        <v>0</v>
      </c>
      <c r="D8" s="26">
        <v>0</v>
      </c>
      <c r="E8" s="26">
        <v>0</v>
      </c>
      <c r="F8" s="57">
        <f t="shared" si="0"/>
        <v>0</v>
      </c>
      <c r="G8" s="56"/>
      <c r="H8" s="26">
        <v>1</v>
      </c>
      <c r="I8" s="26">
        <v>0</v>
      </c>
      <c r="J8" s="26">
        <v>0</v>
      </c>
      <c r="K8" s="57">
        <f t="shared" si="1"/>
        <v>1</v>
      </c>
      <c r="L8" s="56"/>
      <c r="M8" s="68">
        <v>0</v>
      </c>
      <c r="N8" s="68">
        <v>1</v>
      </c>
      <c r="O8" s="68">
        <v>0</v>
      </c>
      <c r="P8" s="57">
        <f t="shared" si="2"/>
        <v>1</v>
      </c>
      <c r="Q8" s="56"/>
      <c r="R8" s="26">
        <v>1</v>
      </c>
      <c r="S8" s="68">
        <v>1</v>
      </c>
      <c r="T8" s="68">
        <v>0</v>
      </c>
      <c r="U8" s="57">
        <f t="shared" si="3"/>
        <v>2</v>
      </c>
      <c r="V8" s="57"/>
      <c r="W8" s="26">
        <v>18</v>
      </c>
      <c r="X8" s="68">
        <v>20</v>
      </c>
      <c r="Y8" s="68">
        <v>3</v>
      </c>
      <c r="Z8" s="57">
        <f t="shared" si="4"/>
        <v>41</v>
      </c>
      <c r="AB8" s="125"/>
      <c r="AC8" s="126"/>
      <c r="AD8" s="126"/>
      <c r="AE8" s="125"/>
      <c r="AF8" s="126"/>
      <c r="AG8" s="7"/>
      <c r="AH8" s="127"/>
      <c r="AI8" s="126"/>
    </row>
    <row r="9" spans="2:35" ht="12">
      <c r="B9" s="26" t="s">
        <v>196</v>
      </c>
      <c r="C9" s="26">
        <v>0</v>
      </c>
      <c r="D9" s="26">
        <v>1</v>
      </c>
      <c r="E9" s="26">
        <v>0</v>
      </c>
      <c r="F9" s="57">
        <f t="shared" si="0"/>
        <v>1</v>
      </c>
      <c r="G9" s="56"/>
      <c r="H9" s="26">
        <v>0</v>
      </c>
      <c r="I9" s="26">
        <v>0</v>
      </c>
      <c r="J9" s="26">
        <v>3</v>
      </c>
      <c r="K9" s="57">
        <f t="shared" si="1"/>
        <v>3</v>
      </c>
      <c r="L9" s="56"/>
      <c r="M9" s="68">
        <v>0</v>
      </c>
      <c r="N9" s="68">
        <v>2</v>
      </c>
      <c r="O9" s="68">
        <v>1</v>
      </c>
      <c r="P9" s="57">
        <f t="shared" si="2"/>
        <v>3</v>
      </c>
      <c r="Q9" s="56"/>
      <c r="R9" s="26">
        <v>0</v>
      </c>
      <c r="S9" s="68">
        <v>3</v>
      </c>
      <c r="T9" s="68">
        <v>3</v>
      </c>
      <c r="U9" s="57">
        <f t="shared" si="3"/>
        <v>6</v>
      </c>
      <c r="V9" s="57"/>
      <c r="W9" s="26">
        <v>42</v>
      </c>
      <c r="X9" s="68">
        <v>36</v>
      </c>
      <c r="Y9" s="68">
        <v>15</v>
      </c>
      <c r="Z9" s="57">
        <f t="shared" si="4"/>
        <v>93</v>
      </c>
      <c r="AB9" s="128"/>
      <c r="AC9" s="129"/>
      <c r="AD9" s="129"/>
      <c r="AE9" s="128"/>
      <c r="AF9" s="130"/>
      <c r="AG9" s="7"/>
      <c r="AH9" s="128"/>
      <c r="AI9" s="130"/>
    </row>
    <row r="10" spans="2:35" ht="12">
      <c r="B10" s="26" t="s">
        <v>197</v>
      </c>
      <c r="C10" s="26">
        <v>0</v>
      </c>
      <c r="D10" s="26">
        <v>0</v>
      </c>
      <c r="E10" s="26">
        <v>0</v>
      </c>
      <c r="F10" s="57">
        <f t="shared" si="0"/>
        <v>0</v>
      </c>
      <c r="G10" s="56"/>
      <c r="H10" s="26">
        <v>0</v>
      </c>
      <c r="I10" s="26">
        <v>1</v>
      </c>
      <c r="J10" s="26">
        <v>1</v>
      </c>
      <c r="K10" s="57">
        <f t="shared" si="1"/>
        <v>2</v>
      </c>
      <c r="L10" s="56"/>
      <c r="M10" s="68">
        <v>1</v>
      </c>
      <c r="N10" s="68">
        <v>4</v>
      </c>
      <c r="O10" s="68">
        <v>0</v>
      </c>
      <c r="P10" s="57">
        <f t="shared" si="2"/>
        <v>5</v>
      </c>
      <c r="Q10" s="56"/>
      <c r="R10" s="26">
        <v>1</v>
      </c>
      <c r="S10" s="68">
        <v>2</v>
      </c>
      <c r="T10" s="68">
        <v>1</v>
      </c>
      <c r="U10" s="57">
        <f t="shared" si="3"/>
        <v>4</v>
      </c>
      <c r="V10" s="57"/>
      <c r="W10" s="26">
        <v>30</v>
      </c>
      <c r="X10" s="68">
        <v>31</v>
      </c>
      <c r="Y10" s="68">
        <v>8</v>
      </c>
      <c r="Z10" s="57">
        <f t="shared" si="4"/>
        <v>69</v>
      </c>
      <c r="AB10" s="128"/>
      <c r="AC10" s="129"/>
      <c r="AD10" s="129"/>
      <c r="AE10" s="128"/>
      <c r="AF10" s="129"/>
      <c r="AG10" s="7"/>
      <c r="AH10" s="128"/>
      <c r="AI10" s="130"/>
    </row>
    <row r="11" spans="2:35" ht="12">
      <c r="B11" s="26" t="s">
        <v>198</v>
      </c>
      <c r="C11" s="26">
        <v>0</v>
      </c>
      <c r="D11" s="26">
        <v>0</v>
      </c>
      <c r="E11" s="26">
        <v>0</v>
      </c>
      <c r="F11" s="57">
        <f t="shared" si="0"/>
        <v>0</v>
      </c>
      <c r="G11" s="56"/>
      <c r="H11" s="26">
        <v>1</v>
      </c>
      <c r="I11" s="26">
        <v>1</v>
      </c>
      <c r="J11" s="26">
        <v>0</v>
      </c>
      <c r="K11" s="57">
        <f t="shared" si="1"/>
        <v>2</v>
      </c>
      <c r="L11" s="56"/>
      <c r="M11" s="68">
        <v>4</v>
      </c>
      <c r="N11" s="68">
        <v>1</v>
      </c>
      <c r="O11" s="68">
        <v>0</v>
      </c>
      <c r="P11" s="57">
        <f t="shared" si="2"/>
        <v>5</v>
      </c>
      <c r="Q11" s="56"/>
      <c r="R11" s="26">
        <v>1</v>
      </c>
      <c r="S11" s="68">
        <v>6</v>
      </c>
      <c r="T11" s="68">
        <v>0</v>
      </c>
      <c r="U11" s="57">
        <f t="shared" si="3"/>
        <v>7</v>
      </c>
      <c r="V11" s="57"/>
      <c r="W11" s="26">
        <v>34</v>
      </c>
      <c r="X11" s="68">
        <v>21</v>
      </c>
      <c r="Y11" s="68">
        <v>6</v>
      </c>
      <c r="Z11" s="57">
        <f t="shared" si="4"/>
        <v>61</v>
      </c>
      <c r="AB11" s="128"/>
      <c r="AC11" s="129"/>
      <c r="AD11" s="129"/>
      <c r="AE11" s="128"/>
      <c r="AF11" s="129"/>
      <c r="AG11" s="7"/>
      <c r="AH11" s="128"/>
      <c r="AI11" s="130"/>
    </row>
    <row r="12" spans="2:35" ht="12">
      <c r="B12" s="26" t="s">
        <v>199</v>
      </c>
      <c r="C12" s="26">
        <v>1</v>
      </c>
      <c r="D12" s="26">
        <v>0</v>
      </c>
      <c r="E12" s="26">
        <v>0</v>
      </c>
      <c r="F12" s="57">
        <f t="shared" si="0"/>
        <v>1</v>
      </c>
      <c r="G12" s="56"/>
      <c r="H12" s="26">
        <v>6</v>
      </c>
      <c r="I12" s="26">
        <v>1</v>
      </c>
      <c r="J12" s="26">
        <v>0</v>
      </c>
      <c r="K12" s="57">
        <f t="shared" si="1"/>
        <v>7</v>
      </c>
      <c r="L12" s="56"/>
      <c r="M12" s="68">
        <v>5</v>
      </c>
      <c r="N12" s="68">
        <v>6</v>
      </c>
      <c r="O12" s="68">
        <v>0</v>
      </c>
      <c r="P12" s="57">
        <f t="shared" si="2"/>
        <v>11</v>
      </c>
      <c r="Q12" s="56"/>
      <c r="R12" s="26">
        <v>7</v>
      </c>
      <c r="S12" s="68">
        <v>8</v>
      </c>
      <c r="T12" s="68">
        <v>2</v>
      </c>
      <c r="U12" s="57">
        <f t="shared" si="3"/>
        <v>17</v>
      </c>
      <c r="V12" s="57"/>
      <c r="W12" s="26">
        <v>74</v>
      </c>
      <c r="X12" s="68">
        <v>38</v>
      </c>
      <c r="Y12" s="68">
        <v>5</v>
      </c>
      <c r="Z12" s="57">
        <f t="shared" si="4"/>
        <v>117</v>
      </c>
      <c r="AB12" s="7"/>
      <c r="AC12" s="7"/>
      <c r="AD12" s="7"/>
      <c r="AE12" s="7"/>
      <c r="AF12" s="7"/>
      <c r="AG12" s="7"/>
      <c r="AH12" s="7"/>
      <c r="AI12" s="7"/>
    </row>
    <row r="13" spans="2:35" ht="12">
      <c r="B13" s="26" t="s">
        <v>53</v>
      </c>
      <c r="C13" s="26">
        <v>0</v>
      </c>
      <c r="D13" s="26">
        <v>0</v>
      </c>
      <c r="E13" s="26">
        <v>0</v>
      </c>
      <c r="F13" s="57">
        <f t="shared" si="0"/>
        <v>0</v>
      </c>
      <c r="G13" s="56"/>
      <c r="H13" s="26">
        <v>0</v>
      </c>
      <c r="I13" s="26">
        <v>0</v>
      </c>
      <c r="J13" s="26">
        <v>0</v>
      </c>
      <c r="K13" s="57">
        <f t="shared" si="1"/>
        <v>0</v>
      </c>
      <c r="L13" s="56"/>
      <c r="M13" s="68">
        <v>1</v>
      </c>
      <c r="N13" s="68">
        <v>0</v>
      </c>
      <c r="O13" s="68">
        <v>0</v>
      </c>
      <c r="P13" s="57">
        <f t="shared" si="2"/>
        <v>1</v>
      </c>
      <c r="Q13" s="56"/>
      <c r="R13" s="26">
        <v>2</v>
      </c>
      <c r="S13" s="68">
        <v>1</v>
      </c>
      <c r="T13" s="68">
        <v>0</v>
      </c>
      <c r="U13" s="57">
        <f t="shared" si="3"/>
        <v>3</v>
      </c>
      <c r="V13" s="57"/>
      <c r="W13" s="26">
        <v>7</v>
      </c>
      <c r="X13" s="68">
        <v>5</v>
      </c>
      <c r="Y13" s="68">
        <v>5</v>
      </c>
      <c r="Z13" s="57">
        <f t="shared" si="4"/>
        <v>17</v>
      </c>
      <c r="AB13" s="124"/>
      <c r="AC13" s="7"/>
      <c r="AD13" s="7"/>
      <c r="AE13" s="7"/>
      <c r="AF13" s="7"/>
      <c r="AG13" s="7"/>
      <c r="AH13" s="7"/>
      <c r="AI13" s="7"/>
    </row>
    <row r="14" spans="2:35" ht="12">
      <c r="B14" s="26" t="s">
        <v>52</v>
      </c>
      <c r="C14" s="26">
        <v>0</v>
      </c>
      <c r="D14" s="26">
        <v>0</v>
      </c>
      <c r="E14" s="26">
        <v>0</v>
      </c>
      <c r="F14" s="57">
        <f t="shared" si="0"/>
        <v>0</v>
      </c>
      <c r="G14" s="56"/>
      <c r="H14" s="26">
        <v>0</v>
      </c>
      <c r="I14" s="26">
        <v>0</v>
      </c>
      <c r="J14" s="26">
        <v>0</v>
      </c>
      <c r="K14" s="57">
        <f t="shared" si="1"/>
        <v>0</v>
      </c>
      <c r="L14" s="56"/>
      <c r="M14" s="68">
        <v>0</v>
      </c>
      <c r="N14" s="68">
        <v>0</v>
      </c>
      <c r="O14" s="68">
        <v>0</v>
      </c>
      <c r="P14" s="57">
        <f t="shared" si="2"/>
        <v>0</v>
      </c>
      <c r="Q14" s="56"/>
      <c r="R14" s="26">
        <v>1</v>
      </c>
      <c r="S14" s="68">
        <v>2</v>
      </c>
      <c r="T14" s="68">
        <v>0</v>
      </c>
      <c r="U14" s="57">
        <f t="shared" si="3"/>
        <v>3</v>
      </c>
      <c r="V14" s="57"/>
      <c r="W14" s="26">
        <v>10</v>
      </c>
      <c r="X14" s="68">
        <v>5</v>
      </c>
      <c r="Y14" s="68">
        <v>1</v>
      </c>
      <c r="Z14" s="57">
        <f t="shared" si="4"/>
        <v>16</v>
      </c>
      <c r="AB14" s="125"/>
      <c r="AC14" s="126"/>
      <c r="AD14" s="126"/>
      <c r="AE14" s="125"/>
      <c r="AF14" s="126"/>
      <c r="AG14" s="7"/>
      <c r="AH14" s="127"/>
      <c r="AI14" s="126"/>
    </row>
    <row r="15" spans="2:35" ht="12">
      <c r="B15" s="26" t="s">
        <v>200</v>
      </c>
      <c r="C15" s="26">
        <v>0</v>
      </c>
      <c r="D15" s="26">
        <v>0</v>
      </c>
      <c r="E15" s="26">
        <v>0</v>
      </c>
      <c r="F15" s="57">
        <f t="shared" si="0"/>
        <v>0</v>
      </c>
      <c r="G15" s="56"/>
      <c r="H15" s="26">
        <v>0</v>
      </c>
      <c r="I15" s="26">
        <v>0</v>
      </c>
      <c r="J15" s="26">
        <v>0</v>
      </c>
      <c r="K15" s="57">
        <f t="shared" si="1"/>
        <v>0</v>
      </c>
      <c r="L15" s="56"/>
      <c r="M15" s="68">
        <v>3</v>
      </c>
      <c r="N15" s="68">
        <v>0</v>
      </c>
      <c r="O15" s="68">
        <v>0</v>
      </c>
      <c r="P15" s="57">
        <f t="shared" si="2"/>
        <v>3</v>
      </c>
      <c r="Q15" s="56"/>
      <c r="R15" s="26">
        <v>1</v>
      </c>
      <c r="S15" s="68">
        <v>0</v>
      </c>
      <c r="T15" s="68">
        <v>1</v>
      </c>
      <c r="U15" s="57">
        <f t="shared" si="3"/>
        <v>2</v>
      </c>
      <c r="V15" s="57"/>
      <c r="W15" s="26">
        <v>16</v>
      </c>
      <c r="X15" s="68">
        <v>7</v>
      </c>
      <c r="Y15" s="68">
        <v>2</v>
      </c>
      <c r="Z15" s="57">
        <f t="shared" si="4"/>
        <v>25</v>
      </c>
      <c r="AB15" s="128"/>
      <c r="AC15" s="129"/>
      <c r="AD15" s="129"/>
      <c r="AE15" s="128"/>
      <c r="AF15" s="129"/>
      <c r="AG15" s="7"/>
      <c r="AH15" s="128"/>
      <c r="AI15" s="130"/>
    </row>
    <row r="16" spans="2:35" ht="12">
      <c r="B16" s="26" t="s">
        <v>201</v>
      </c>
      <c r="C16" s="26">
        <v>0</v>
      </c>
      <c r="D16" s="26">
        <v>0</v>
      </c>
      <c r="E16" s="26">
        <v>0</v>
      </c>
      <c r="F16" s="57">
        <f t="shared" si="0"/>
        <v>0</v>
      </c>
      <c r="G16" s="56"/>
      <c r="H16" s="26">
        <v>0</v>
      </c>
      <c r="I16" s="26">
        <v>0</v>
      </c>
      <c r="J16" s="26">
        <v>0</v>
      </c>
      <c r="K16" s="57">
        <f t="shared" si="1"/>
        <v>0</v>
      </c>
      <c r="L16" s="56"/>
      <c r="M16" s="68">
        <v>0</v>
      </c>
      <c r="N16" s="68">
        <v>0</v>
      </c>
      <c r="O16" s="68">
        <v>0</v>
      </c>
      <c r="P16" s="57">
        <f t="shared" si="2"/>
        <v>0</v>
      </c>
      <c r="Q16" s="56"/>
      <c r="R16" s="26">
        <v>0</v>
      </c>
      <c r="S16" s="68">
        <v>0</v>
      </c>
      <c r="T16" s="68">
        <v>0</v>
      </c>
      <c r="U16" s="57">
        <f t="shared" si="3"/>
        <v>0</v>
      </c>
      <c r="V16" s="57"/>
      <c r="W16" s="26">
        <v>4</v>
      </c>
      <c r="X16" s="68">
        <v>4</v>
      </c>
      <c r="Y16" s="68">
        <v>0</v>
      </c>
      <c r="Z16" s="57">
        <f t="shared" si="4"/>
        <v>8</v>
      </c>
      <c r="AB16" s="128"/>
      <c r="AC16" s="129"/>
      <c r="AD16" s="129"/>
      <c r="AE16" s="128"/>
      <c r="AF16" s="129"/>
      <c r="AG16" s="7"/>
      <c r="AH16" s="128"/>
      <c r="AI16" s="130"/>
    </row>
    <row r="17" spans="2:35" ht="12">
      <c r="B17" s="26" t="s">
        <v>202</v>
      </c>
      <c r="C17" s="26">
        <v>0</v>
      </c>
      <c r="D17" s="26">
        <v>0</v>
      </c>
      <c r="E17" s="26">
        <v>0</v>
      </c>
      <c r="F17" s="57">
        <f t="shared" si="0"/>
        <v>0</v>
      </c>
      <c r="G17" s="56"/>
      <c r="H17" s="26">
        <v>0</v>
      </c>
      <c r="I17" s="26">
        <v>0</v>
      </c>
      <c r="J17" s="26">
        <v>0</v>
      </c>
      <c r="K17" s="57">
        <f t="shared" si="1"/>
        <v>0</v>
      </c>
      <c r="L17" s="56"/>
      <c r="M17" s="68">
        <v>0</v>
      </c>
      <c r="N17" s="68">
        <v>2</v>
      </c>
      <c r="O17" s="68">
        <v>0</v>
      </c>
      <c r="P17" s="57">
        <f t="shared" si="2"/>
        <v>2</v>
      </c>
      <c r="Q17" s="56"/>
      <c r="R17" s="26">
        <v>1</v>
      </c>
      <c r="S17" s="68">
        <v>1</v>
      </c>
      <c r="T17" s="68">
        <v>0</v>
      </c>
      <c r="U17" s="57">
        <f t="shared" si="3"/>
        <v>2</v>
      </c>
      <c r="V17" s="57"/>
      <c r="W17" s="26">
        <v>20</v>
      </c>
      <c r="X17" s="68">
        <v>6</v>
      </c>
      <c r="Y17" s="68">
        <v>0</v>
      </c>
      <c r="Z17" s="57">
        <f t="shared" si="4"/>
        <v>26</v>
      </c>
      <c r="AB17" s="128"/>
      <c r="AC17" s="129"/>
      <c r="AD17" s="129"/>
      <c r="AE17" s="128"/>
      <c r="AF17" s="129"/>
      <c r="AG17" s="7"/>
      <c r="AH17" s="128"/>
      <c r="AI17" s="130"/>
    </row>
    <row r="18" spans="2:35" ht="12">
      <c r="B18" s="26" t="s">
        <v>203</v>
      </c>
      <c r="C18" s="26">
        <v>0</v>
      </c>
      <c r="D18" s="26">
        <v>0</v>
      </c>
      <c r="E18" s="26">
        <v>0</v>
      </c>
      <c r="F18" s="57">
        <f t="shared" si="0"/>
        <v>0</v>
      </c>
      <c r="G18" s="56"/>
      <c r="H18" s="26">
        <v>0</v>
      </c>
      <c r="I18" s="26">
        <v>0</v>
      </c>
      <c r="J18" s="26">
        <v>0</v>
      </c>
      <c r="K18" s="57">
        <f t="shared" si="1"/>
        <v>0</v>
      </c>
      <c r="L18" s="56"/>
      <c r="M18" s="68">
        <v>5</v>
      </c>
      <c r="N18" s="68">
        <v>0</v>
      </c>
      <c r="O18" s="68">
        <v>0</v>
      </c>
      <c r="P18" s="57">
        <f t="shared" si="2"/>
        <v>5</v>
      </c>
      <c r="Q18" s="56"/>
      <c r="R18" s="26">
        <v>0</v>
      </c>
      <c r="S18" s="68">
        <v>2</v>
      </c>
      <c r="T18" s="68">
        <v>3</v>
      </c>
      <c r="U18" s="57">
        <f t="shared" si="3"/>
        <v>5</v>
      </c>
      <c r="V18" s="57"/>
      <c r="W18" s="26">
        <v>10</v>
      </c>
      <c r="X18" s="68">
        <v>2</v>
      </c>
      <c r="Y18" s="68">
        <v>3</v>
      </c>
      <c r="Z18" s="57">
        <f t="shared" si="4"/>
        <v>15</v>
      </c>
      <c r="AB18" s="7"/>
      <c r="AC18" s="128"/>
      <c r="AD18" s="7"/>
      <c r="AE18" s="7"/>
      <c r="AF18" s="7"/>
      <c r="AG18" s="7"/>
      <c r="AH18" s="7"/>
      <c r="AI18" s="7"/>
    </row>
    <row r="19" spans="2:35" ht="12">
      <c r="B19" s="26" t="s">
        <v>33</v>
      </c>
      <c r="C19" s="26">
        <v>0</v>
      </c>
      <c r="D19" s="26">
        <v>0</v>
      </c>
      <c r="E19" s="26">
        <v>0</v>
      </c>
      <c r="F19" s="57">
        <f t="shared" si="0"/>
        <v>0</v>
      </c>
      <c r="G19" s="56"/>
      <c r="H19" s="26">
        <v>0</v>
      </c>
      <c r="I19" s="26">
        <v>0</v>
      </c>
      <c r="J19" s="26">
        <v>0</v>
      </c>
      <c r="K19" s="57">
        <f t="shared" si="1"/>
        <v>0</v>
      </c>
      <c r="L19" s="56"/>
      <c r="M19" s="68">
        <v>5</v>
      </c>
      <c r="N19" s="68">
        <v>0</v>
      </c>
      <c r="O19" s="68">
        <v>0</v>
      </c>
      <c r="P19" s="57">
        <f t="shared" si="2"/>
        <v>5</v>
      </c>
      <c r="Q19" s="56"/>
      <c r="R19" s="26">
        <v>1</v>
      </c>
      <c r="S19" s="68">
        <v>1</v>
      </c>
      <c r="T19" s="68">
        <v>7</v>
      </c>
      <c r="U19" s="57">
        <f t="shared" si="3"/>
        <v>9</v>
      </c>
      <c r="V19" s="57"/>
      <c r="W19" s="26">
        <v>27</v>
      </c>
      <c r="X19" s="68">
        <v>7</v>
      </c>
      <c r="Y19" s="68">
        <v>7</v>
      </c>
      <c r="Z19" s="57">
        <f t="shared" si="4"/>
        <v>41</v>
      </c>
      <c r="AB19" s="131"/>
      <c r="AC19" s="7"/>
      <c r="AD19" s="126"/>
      <c r="AE19" s="7"/>
      <c r="AF19" s="7"/>
      <c r="AG19" s="7"/>
      <c r="AH19" s="7"/>
      <c r="AI19" s="7"/>
    </row>
    <row r="20" spans="2:35" ht="12">
      <c r="B20" s="26" t="s">
        <v>34</v>
      </c>
      <c r="C20" s="59">
        <v>0</v>
      </c>
      <c r="D20" s="59">
        <v>0</v>
      </c>
      <c r="E20" s="59">
        <v>0</v>
      </c>
      <c r="F20" s="57">
        <f t="shared" si="0"/>
        <v>0</v>
      </c>
      <c r="G20" s="56"/>
      <c r="H20" s="70">
        <v>0</v>
      </c>
      <c r="I20" s="70">
        <v>0</v>
      </c>
      <c r="J20" s="70">
        <v>0</v>
      </c>
      <c r="K20" s="57">
        <f t="shared" si="1"/>
        <v>0</v>
      </c>
      <c r="L20" s="56"/>
      <c r="M20" s="59">
        <v>0</v>
      </c>
      <c r="N20" s="59">
        <v>0</v>
      </c>
      <c r="O20" s="59">
        <v>0</v>
      </c>
      <c r="P20" s="57">
        <f t="shared" si="2"/>
        <v>0</v>
      </c>
      <c r="Q20" s="56"/>
      <c r="R20" s="58">
        <v>0</v>
      </c>
      <c r="S20" s="58">
        <v>0</v>
      </c>
      <c r="T20" s="58">
        <v>0</v>
      </c>
      <c r="U20" s="57">
        <f t="shared" si="3"/>
        <v>0</v>
      </c>
      <c r="V20" s="57"/>
      <c r="W20" s="58">
        <v>1</v>
      </c>
      <c r="X20" s="58">
        <v>0</v>
      </c>
      <c r="Y20" s="58">
        <v>0</v>
      </c>
      <c r="Z20" s="57">
        <f t="shared" si="4"/>
        <v>1</v>
      </c>
      <c r="AB20" s="125"/>
      <c r="AC20" s="126"/>
      <c r="AD20" s="129"/>
      <c r="AE20" s="125"/>
      <c r="AF20" s="126"/>
      <c r="AG20" s="7"/>
      <c r="AH20" s="127"/>
      <c r="AI20" s="126"/>
    </row>
    <row r="21" spans="2:35" ht="12">
      <c r="B21" s="26" t="s">
        <v>35</v>
      </c>
      <c r="C21" s="59">
        <v>0</v>
      </c>
      <c r="D21" s="59">
        <v>0</v>
      </c>
      <c r="E21" s="59">
        <v>0</v>
      </c>
      <c r="F21" s="57">
        <f t="shared" si="0"/>
        <v>0</v>
      </c>
      <c r="G21" s="56"/>
      <c r="H21" s="70">
        <v>0</v>
      </c>
      <c r="I21" s="70">
        <v>0</v>
      </c>
      <c r="J21" s="70">
        <v>0</v>
      </c>
      <c r="K21" s="57">
        <f t="shared" si="1"/>
        <v>0</v>
      </c>
      <c r="L21" s="56"/>
      <c r="M21" s="59">
        <v>0</v>
      </c>
      <c r="N21" s="59">
        <v>0</v>
      </c>
      <c r="O21" s="59">
        <v>0</v>
      </c>
      <c r="P21" s="57">
        <f t="shared" si="2"/>
        <v>0</v>
      </c>
      <c r="Q21" s="56"/>
      <c r="R21" s="58">
        <v>0</v>
      </c>
      <c r="S21" s="58">
        <v>0</v>
      </c>
      <c r="T21" s="58">
        <v>0</v>
      </c>
      <c r="U21" s="57">
        <f t="shared" si="3"/>
        <v>0</v>
      </c>
      <c r="V21" s="57"/>
      <c r="W21" s="58">
        <v>0</v>
      </c>
      <c r="X21" s="58">
        <v>0</v>
      </c>
      <c r="Y21" s="58">
        <v>0</v>
      </c>
      <c r="Z21" s="57">
        <f t="shared" si="4"/>
        <v>0</v>
      </c>
      <c r="AB21" s="128"/>
      <c r="AC21" s="130"/>
      <c r="AD21" s="129"/>
      <c r="AE21" s="128"/>
      <c r="AF21" s="130"/>
      <c r="AG21" s="7"/>
      <c r="AH21" s="128"/>
      <c r="AI21" s="126"/>
    </row>
    <row r="22" spans="2:35" ht="12">
      <c r="B22" s="26" t="s">
        <v>36</v>
      </c>
      <c r="C22" s="59">
        <v>0</v>
      </c>
      <c r="D22" s="59">
        <v>0</v>
      </c>
      <c r="E22" s="59">
        <v>0</v>
      </c>
      <c r="F22" s="57">
        <f t="shared" si="0"/>
        <v>0</v>
      </c>
      <c r="G22" s="56"/>
      <c r="H22" s="70">
        <v>0</v>
      </c>
      <c r="I22" s="70">
        <v>0</v>
      </c>
      <c r="J22" s="70">
        <v>0</v>
      </c>
      <c r="K22" s="57">
        <f t="shared" si="1"/>
        <v>0</v>
      </c>
      <c r="L22" s="56"/>
      <c r="M22" s="59">
        <v>0</v>
      </c>
      <c r="N22" s="59">
        <v>0</v>
      </c>
      <c r="O22" s="59">
        <v>0</v>
      </c>
      <c r="P22" s="57">
        <f t="shared" si="2"/>
        <v>0</v>
      </c>
      <c r="Q22" s="56"/>
      <c r="R22" s="58">
        <v>0</v>
      </c>
      <c r="S22" s="58">
        <v>0</v>
      </c>
      <c r="T22" s="58">
        <v>0</v>
      </c>
      <c r="U22" s="57">
        <f t="shared" si="3"/>
        <v>0</v>
      </c>
      <c r="V22" s="57"/>
      <c r="W22" s="58">
        <v>0</v>
      </c>
      <c r="X22" s="58">
        <v>0</v>
      </c>
      <c r="Y22" s="58">
        <v>0</v>
      </c>
      <c r="Z22" s="57">
        <f t="shared" si="4"/>
        <v>0</v>
      </c>
      <c r="AB22" s="128"/>
      <c r="AC22" s="130"/>
      <c r="AD22" s="129"/>
      <c r="AE22" s="128"/>
      <c r="AF22" s="130"/>
      <c r="AG22" s="7"/>
      <c r="AH22" s="128"/>
      <c r="AI22" s="126"/>
    </row>
    <row r="23" spans="2:35" ht="12">
      <c r="B23" s="26" t="s">
        <v>37</v>
      </c>
      <c r="C23" s="59">
        <v>0</v>
      </c>
      <c r="D23" s="59">
        <v>0</v>
      </c>
      <c r="E23" s="59">
        <v>0</v>
      </c>
      <c r="F23" s="57">
        <f t="shared" si="0"/>
        <v>0</v>
      </c>
      <c r="G23" s="56"/>
      <c r="H23" s="70">
        <v>0</v>
      </c>
      <c r="I23" s="70">
        <v>0</v>
      </c>
      <c r="J23" s="70">
        <v>0</v>
      </c>
      <c r="K23" s="57">
        <f t="shared" si="1"/>
        <v>0</v>
      </c>
      <c r="L23" s="56"/>
      <c r="M23" s="59">
        <v>0</v>
      </c>
      <c r="N23" s="59">
        <v>0</v>
      </c>
      <c r="O23" s="59">
        <v>0</v>
      </c>
      <c r="P23" s="57">
        <f t="shared" si="2"/>
        <v>0</v>
      </c>
      <c r="Q23" s="56"/>
      <c r="R23" s="58">
        <v>0</v>
      </c>
      <c r="S23" s="58">
        <v>0</v>
      </c>
      <c r="T23" s="58">
        <v>0</v>
      </c>
      <c r="U23" s="57">
        <f t="shared" si="3"/>
        <v>0</v>
      </c>
      <c r="V23" s="57"/>
      <c r="W23" s="58">
        <v>0</v>
      </c>
      <c r="X23" s="58">
        <v>0</v>
      </c>
      <c r="Y23" s="58">
        <v>0</v>
      </c>
      <c r="Z23" s="57">
        <f t="shared" si="4"/>
        <v>0</v>
      </c>
      <c r="AB23" s="128"/>
      <c r="AC23" s="130"/>
      <c r="AD23" s="7"/>
      <c r="AE23" s="128"/>
      <c r="AF23" s="130"/>
      <c r="AG23" s="7"/>
      <c r="AH23" s="128"/>
      <c r="AI23" s="126"/>
    </row>
    <row r="24" spans="2:35" ht="12">
      <c r="B24" s="26" t="s">
        <v>38</v>
      </c>
      <c r="C24" s="59">
        <v>0</v>
      </c>
      <c r="D24" s="59">
        <v>0</v>
      </c>
      <c r="E24" s="59">
        <v>0</v>
      </c>
      <c r="F24" s="57">
        <f t="shared" si="0"/>
        <v>0</v>
      </c>
      <c r="G24" s="56"/>
      <c r="H24" s="70">
        <v>0</v>
      </c>
      <c r="I24" s="70">
        <v>0</v>
      </c>
      <c r="J24" s="70">
        <v>0</v>
      </c>
      <c r="K24" s="57">
        <f t="shared" si="1"/>
        <v>0</v>
      </c>
      <c r="L24" s="56"/>
      <c r="M24" s="59">
        <v>0</v>
      </c>
      <c r="N24" s="59">
        <v>0</v>
      </c>
      <c r="O24" s="59">
        <v>0</v>
      </c>
      <c r="P24" s="57">
        <f t="shared" si="2"/>
        <v>0</v>
      </c>
      <c r="Q24" s="56"/>
      <c r="R24" s="58">
        <v>0</v>
      </c>
      <c r="S24" s="58">
        <v>0</v>
      </c>
      <c r="T24" s="58">
        <v>0</v>
      </c>
      <c r="U24" s="57">
        <f t="shared" si="3"/>
        <v>0</v>
      </c>
      <c r="V24" s="57"/>
      <c r="W24" s="58">
        <v>1</v>
      </c>
      <c r="X24" s="58">
        <v>0</v>
      </c>
      <c r="Y24" s="58">
        <v>0</v>
      </c>
      <c r="Z24" s="57">
        <f t="shared" si="4"/>
        <v>1</v>
      </c>
      <c r="AB24" s="7"/>
      <c r="AC24" s="7"/>
      <c r="AD24" s="7"/>
      <c r="AE24" s="7"/>
      <c r="AF24" s="7"/>
      <c r="AG24" s="7"/>
      <c r="AH24" s="7"/>
      <c r="AI24" s="7"/>
    </row>
    <row r="25" spans="2:35" ht="12">
      <c r="B25" s="26" t="s">
        <v>39</v>
      </c>
      <c r="C25" s="59">
        <v>0</v>
      </c>
      <c r="D25" s="59">
        <v>0</v>
      </c>
      <c r="E25" s="59">
        <v>0</v>
      </c>
      <c r="F25" s="57">
        <f t="shared" si="0"/>
        <v>0</v>
      </c>
      <c r="G25" s="56"/>
      <c r="H25" s="70">
        <v>0</v>
      </c>
      <c r="I25" s="70">
        <v>0</v>
      </c>
      <c r="J25" s="70">
        <v>0</v>
      </c>
      <c r="K25" s="57">
        <f t="shared" si="1"/>
        <v>0</v>
      </c>
      <c r="L25" s="56"/>
      <c r="M25" s="59">
        <v>0</v>
      </c>
      <c r="N25" s="59">
        <v>0</v>
      </c>
      <c r="O25" s="59">
        <v>0</v>
      </c>
      <c r="P25" s="57">
        <f t="shared" si="2"/>
        <v>0</v>
      </c>
      <c r="Q25" s="56"/>
      <c r="R25" s="58">
        <v>0</v>
      </c>
      <c r="S25" s="58">
        <v>0</v>
      </c>
      <c r="T25" s="58">
        <v>0</v>
      </c>
      <c r="U25" s="57">
        <f t="shared" si="3"/>
        <v>0</v>
      </c>
      <c r="V25" s="57"/>
      <c r="W25" s="58">
        <v>3</v>
      </c>
      <c r="X25" s="58">
        <v>0</v>
      </c>
      <c r="Y25" s="58">
        <v>0</v>
      </c>
      <c r="Z25" s="57">
        <f t="shared" si="4"/>
        <v>3</v>
      </c>
      <c r="AB25" s="131"/>
      <c r="AC25" s="7"/>
      <c r="AD25" s="7"/>
      <c r="AE25" s="7"/>
      <c r="AF25" s="7"/>
      <c r="AG25" s="7"/>
      <c r="AH25" s="7"/>
      <c r="AI25" s="7"/>
    </row>
    <row r="26" spans="2:35" ht="12">
      <c r="B26" s="26" t="s">
        <v>40</v>
      </c>
      <c r="C26" s="59">
        <v>0</v>
      </c>
      <c r="D26" s="59">
        <v>0</v>
      </c>
      <c r="E26" s="59">
        <v>0</v>
      </c>
      <c r="F26" s="57">
        <f t="shared" si="0"/>
        <v>0</v>
      </c>
      <c r="G26" s="56"/>
      <c r="H26" s="70">
        <v>0</v>
      </c>
      <c r="I26" s="70">
        <v>0</v>
      </c>
      <c r="J26" s="70">
        <v>0</v>
      </c>
      <c r="K26" s="57">
        <f t="shared" si="1"/>
        <v>0</v>
      </c>
      <c r="L26" s="56"/>
      <c r="M26" s="59">
        <v>0</v>
      </c>
      <c r="N26" s="59">
        <v>0</v>
      </c>
      <c r="O26" s="59">
        <v>0</v>
      </c>
      <c r="P26" s="57">
        <f t="shared" si="2"/>
        <v>0</v>
      </c>
      <c r="Q26" s="56"/>
      <c r="R26" s="58">
        <v>0</v>
      </c>
      <c r="S26" s="58">
        <v>0</v>
      </c>
      <c r="T26" s="58">
        <v>0</v>
      </c>
      <c r="U26" s="57">
        <f t="shared" si="3"/>
        <v>0</v>
      </c>
      <c r="V26" s="57"/>
      <c r="W26" s="58">
        <v>0</v>
      </c>
      <c r="X26" s="58">
        <v>0</v>
      </c>
      <c r="Y26" s="58">
        <v>0</v>
      </c>
      <c r="Z26" s="57">
        <f t="shared" si="4"/>
        <v>0</v>
      </c>
      <c r="AB26" s="125"/>
      <c r="AC26" s="130"/>
      <c r="AD26" s="7"/>
      <c r="AE26" s="125"/>
      <c r="AF26" s="130"/>
      <c r="AG26" s="7"/>
      <c r="AH26" s="127"/>
      <c r="AI26" s="130"/>
    </row>
    <row r="27" spans="2:35" ht="12">
      <c r="B27" s="26" t="s">
        <v>41</v>
      </c>
      <c r="C27" s="59">
        <v>0</v>
      </c>
      <c r="D27" s="59">
        <v>0</v>
      </c>
      <c r="E27" s="59">
        <v>0</v>
      </c>
      <c r="F27" s="57">
        <f t="shared" si="0"/>
        <v>0</v>
      </c>
      <c r="G27" s="56"/>
      <c r="H27" s="70">
        <v>0</v>
      </c>
      <c r="I27" s="70">
        <v>0</v>
      </c>
      <c r="J27" s="70">
        <v>0</v>
      </c>
      <c r="K27" s="57">
        <f t="shared" si="1"/>
        <v>0</v>
      </c>
      <c r="L27" s="56"/>
      <c r="M27" s="59">
        <v>0</v>
      </c>
      <c r="N27" s="59">
        <v>0</v>
      </c>
      <c r="O27" s="59">
        <v>0</v>
      </c>
      <c r="P27" s="57">
        <f t="shared" si="2"/>
        <v>0</v>
      </c>
      <c r="Q27" s="56"/>
      <c r="R27" s="58">
        <v>0</v>
      </c>
      <c r="S27" s="58">
        <v>0</v>
      </c>
      <c r="T27" s="58">
        <v>0</v>
      </c>
      <c r="U27" s="57">
        <f t="shared" si="3"/>
        <v>0</v>
      </c>
      <c r="V27" s="57"/>
      <c r="W27" s="58">
        <v>0</v>
      </c>
      <c r="X27" s="58">
        <v>0</v>
      </c>
      <c r="Y27" s="58">
        <v>0</v>
      </c>
      <c r="Z27" s="57">
        <f t="shared" si="4"/>
        <v>0</v>
      </c>
      <c r="AB27" s="128"/>
      <c r="AC27" s="130"/>
      <c r="AD27" s="7"/>
      <c r="AE27" s="128"/>
      <c r="AF27" s="130"/>
      <c r="AG27" s="7"/>
      <c r="AH27" s="128"/>
      <c r="AI27" s="130"/>
    </row>
    <row r="28" spans="2:35" ht="12">
      <c r="B28" s="26" t="s">
        <v>42</v>
      </c>
      <c r="C28" s="59">
        <v>0</v>
      </c>
      <c r="D28" s="59">
        <v>0</v>
      </c>
      <c r="E28" s="59">
        <v>0</v>
      </c>
      <c r="F28" s="57">
        <f t="shared" si="0"/>
        <v>0</v>
      </c>
      <c r="G28" s="56"/>
      <c r="H28" s="70">
        <v>0</v>
      </c>
      <c r="I28" s="70">
        <v>0</v>
      </c>
      <c r="J28" s="70">
        <v>0</v>
      </c>
      <c r="K28" s="57">
        <f t="shared" si="1"/>
        <v>0</v>
      </c>
      <c r="L28" s="56"/>
      <c r="M28" s="59">
        <v>0</v>
      </c>
      <c r="N28" s="59">
        <v>0</v>
      </c>
      <c r="O28" s="59">
        <v>0</v>
      </c>
      <c r="P28" s="57">
        <f t="shared" si="2"/>
        <v>0</v>
      </c>
      <c r="Q28" s="56"/>
      <c r="R28" s="58">
        <v>0</v>
      </c>
      <c r="S28" s="58">
        <v>0</v>
      </c>
      <c r="T28" s="58">
        <v>0</v>
      </c>
      <c r="U28" s="57">
        <f t="shared" si="3"/>
        <v>0</v>
      </c>
      <c r="V28" s="57"/>
      <c r="W28" s="58">
        <v>0</v>
      </c>
      <c r="X28" s="58">
        <v>0</v>
      </c>
      <c r="Y28" s="58">
        <v>0</v>
      </c>
      <c r="Z28" s="57">
        <f t="shared" si="4"/>
        <v>0</v>
      </c>
      <c r="AB28" s="128"/>
      <c r="AC28" s="130"/>
      <c r="AD28" s="7"/>
      <c r="AE28" s="128"/>
      <c r="AF28" s="130"/>
      <c r="AG28" s="7"/>
      <c r="AH28" s="128"/>
      <c r="AI28" s="130"/>
    </row>
    <row r="29" spans="2:35" ht="12">
      <c r="B29" s="26" t="s">
        <v>43</v>
      </c>
      <c r="C29" s="59">
        <v>0</v>
      </c>
      <c r="D29" s="59">
        <v>0</v>
      </c>
      <c r="E29" s="59">
        <v>0</v>
      </c>
      <c r="F29" s="57">
        <f t="shared" si="0"/>
        <v>0</v>
      </c>
      <c r="G29" s="56"/>
      <c r="H29" s="70">
        <v>0</v>
      </c>
      <c r="I29" s="70">
        <v>0</v>
      </c>
      <c r="J29" s="70">
        <v>0</v>
      </c>
      <c r="K29" s="57">
        <f t="shared" si="1"/>
        <v>0</v>
      </c>
      <c r="L29" s="56"/>
      <c r="M29" s="59">
        <v>0</v>
      </c>
      <c r="N29" s="59">
        <v>0</v>
      </c>
      <c r="O29" s="59">
        <v>0</v>
      </c>
      <c r="P29" s="57">
        <f t="shared" si="2"/>
        <v>0</v>
      </c>
      <c r="Q29" s="56"/>
      <c r="R29" s="58">
        <v>0</v>
      </c>
      <c r="S29" s="58">
        <v>0</v>
      </c>
      <c r="T29" s="58">
        <v>0</v>
      </c>
      <c r="U29" s="57">
        <f t="shared" si="3"/>
        <v>0</v>
      </c>
      <c r="V29" s="57"/>
      <c r="W29" s="58">
        <v>0</v>
      </c>
      <c r="X29" s="58">
        <v>0</v>
      </c>
      <c r="Y29" s="58">
        <v>0</v>
      </c>
      <c r="Z29" s="57">
        <f t="shared" si="4"/>
        <v>0</v>
      </c>
      <c r="AB29" s="128"/>
      <c r="AC29" s="130"/>
      <c r="AD29" s="7"/>
      <c r="AE29" s="128"/>
      <c r="AF29" s="130"/>
      <c r="AG29" s="7"/>
      <c r="AH29" s="128"/>
      <c r="AI29" s="130"/>
    </row>
    <row r="30" spans="2:26" ht="12">
      <c r="B30" s="26" t="s">
        <v>44</v>
      </c>
      <c r="C30" s="59">
        <v>0</v>
      </c>
      <c r="D30" s="59">
        <v>0</v>
      </c>
      <c r="E30" s="59">
        <v>0</v>
      </c>
      <c r="F30" s="57">
        <f t="shared" si="0"/>
        <v>0</v>
      </c>
      <c r="G30" s="56"/>
      <c r="H30" s="70">
        <v>0</v>
      </c>
      <c r="I30" s="70">
        <v>0</v>
      </c>
      <c r="J30" s="70">
        <v>0</v>
      </c>
      <c r="K30" s="57">
        <f t="shared" si="1"/>
        <v>0</v>
      </c>
      <c r="L30" s="56"/>
      <c r="M30" s="59">
        <v>0</v>
      </c>
      <c r="N30" s="59">
        <v>0</v>
      </c>
      <c r="O30" s="59">
        <v>0</v>
      </c>
      <c r="P30" s="57">
        <f t="shared" si="2"/>
        <v>0</v>
      </c>
      <c r="Q30" s="56"/>
      <c r="R30" s="58">
        <v>0</v>
      </c>
      <c r="S30" s="58">
        <v>0</v>
      </c>
      <c r="T30" s="58">
        <v>0</v>
      </c>
      <c r="U30" s="57">
        <f t="shared" si="3"/>
        <v>0</v>
      </c>
      <c r="V30" s="57"/>
      <c r="W30" s="58">
        <v>0</v>
      </c>
      <c r="X30" s="58">
        <v>0</v>
      </c>
      <c r="Y30" s="58">
        <v>0</v>
      </c>
      <c r="Z30" s="57">
        <f t="shared" si="4"/>
        <v>0</v>
      </c>
    </row>
    <row r="31" spans="2:26" ht="12">
      <c r="B31" s="26" t="s">
        <v>45</v>
      </c>
      <c r="C31" s="59">
        <v>0</v>
      </c>
      <c r="D31" s="59">
        <v>0</v>
      </c>
      <c r="E31" s="59">
        <v>0</v>
      </c>
      <c r="F31" s="57">
        <f t="shared" si="0"/>
        <v>0</v>
      </c>
      <c r="G31" s="56"/>
      <c r="H31" s="70">
        <v>0</v>
      </c>
      <c r="I31" s="70">
        <v>0</v>
      </c>
      <c r="J31" s="70">
        <v>0</v>
      </c>
      <c r="K31" s="57">
        <f t="shared" si="1"/>
        <v>0</v>
      </c>
      <c r="L31" s="56"/>
      <c r="M31" s="59">
        <v>0</v>
      </c>
      <c r="N31" s="59">
        <v>0</v>
      </c>
      <c r="O31" s="59">
        <v>0</v>
      </c>
      <c r="P31" s="57">
        <f t="shared" si="2"/>
        <v>0</v>
      </c>
      <c r="Q31" s="56"/>
      <c r="R31" s="58">
        <v>0</v>
      </c>
      <c r="S31" s="58">
        <v>0</v>
      </c>
      <c r="T31" s="58">
        <v>0</v>
      </c>
      <c r="U31" s="57">
        <f t="shared" si="3"/>
        <v>0</v>
      </c>
      <c r="V31" s="57"/>
      <c r="W31" s="58">
        <v>0</v>
      </c>
      <c r="X31" s="58">
        <v>0</v>
      </c>
      <c r="Y31" s="58">
        <v>0</v>
      </c>
      <c r="Z31" s="57">
        <f t="shared" si="4"/>
        <v>0</v>
      </c>
    </row>
    <row r="32" spans="2:26" ht="12">
      <c r="B32" s="26" t="s">
        <v>46</v>
      </c>
      <c r="C32" s="59">
        <v>0</v>
      </c>
      <c r="D32" s="59">
        <v>0</v>
      </c>
      <c r="E32" s="59">
        <v>0</v>
      </c>
      <c r="F32" s="57">
        <f t="shared" si="0"/>
        <v>0</v>
      </c>
      <c r="G32" s="56"/>
      <c r="H32" s="70">
        <v>0</v>
      </c>
      <c r="I32" s="70">
        <v>0</v>
      </c>
      <c r="J32" s="70">
        <v>0</v>
      </c>
      <c r="K32" s="57">
        <f t="shared" si="1"/>
        <v>0</v>
      </c>
      <c r="L32" s="56"/>
      <c r="M32" s="59">
        <v>0</v>
      </c>
      <c r="N32" s="59">
        <v>0</v>
      </c>
      <c r="O32" s="59">
        <v>0</v>
      </c>
      <c r="P32" s="57">
        <f t="shared" si="2"/>
        <v>0</v>
      </c>
      <c r="Q32" s="56"/>
      <c r="R32" s="58">
        <v>0</v>
      </c>
      <c r="S32" s="58">
        <v>0</v>
      </c>
      <c r="T32" s="58">
        <v>0</v>
      </c>
      <c r="U32" s="57">
        <f t="shared" si="3"/>
        <v>0</v>
      </c>
      <c r="V32" s="57"/>
      <c r="W32" s="58">
        <v>0</v>
      </c>
      <c r="X32" s="58">
        <v>0</v>
      </c>
      <c r="Y32" s="58">
        <v>0</v>
      </c>
      <c r="Z32" s="57">
        <f t="shared" si="4"/>
        <v>0</v>
      </c>
    </row>
    <row r="33" spans="2:26" ht="12">
      <c r="B33" s="26" t="s">
        <v>47</v>
      </c>
      <c r="C33" s="59">
        <v>0</v>
      </c>
      <c r="D33" s="59">
        <v>0</v>
      </c>
      <c r="E33" s="59">
        <v>0</v>
      </c>
      <c r="F33" s="57">
        <f>SUM(C33:E33)</f>
        <v>0</v>
      </c>
      <c r="G33" s="56"/>
      <c r="H33" s="70">
        <v>0</v>
      </c>
      <c r="I33" s="70">
        <v>0</v>
      </c>
      <c r="J33" s="70">
        <v>0</v>
      </c>
      <c r="K33" s="57">
        <f>SUM(H33:J33)</f>
        <v>0</v>
      </c>
      <c r="L33" s="56"/>
      <c r="M33" s="59">
        <v>0</v>
      </c>
      <c r="N33" s="59">
        <v>0</v>
      </c>
      <c r="O33" s="59">
        <v>0</v>
      </c>
      <c r="P33" s="57">
        <f>SUM(M33:O33)</f>
        <v>0</v>
      </c>
      <c r="Q33" s="56"/>
      <c r="R33" s="58">
        <v>0</v>
      </c>
      <c r="S33" s="58">
        <v>0</v>
      </c>
      <c r="T33" s="58">
        <v>0</v>
      </c>
      <c r="U33" s="57">
        <f>SUM(R33:T33)</f>
        <v>0</v>
      </c>
      <c r="V33" s="57"/>
      <c r="W33" s="58">
        <v>3</v>
      </c>
      <c r="X33" s="58">
        <v>3</v>
      </c>
      <c r="Y33" s="58">
        <v>0</v>
      </c>
      <c r="Z33" s="57">
        <f>SUM(W33:Y33)</f>
        <v>6</v>
      </c>
    </row>
    <row r="34" spans="2:26" ht="12">
      <c r="B34" s="132" t="s">
        <v>134</v>
      </c>
      <c r="C34" s="133">
        <f aca="true" t="shared" si="5" ref="C34:U34">SUM(C6:C33)</f>
        <v>4</v>
      </c>
      <c r="D34" s="133">
        <f t="shared" si="5"/>
        <v>7</v>
      </c>
      <c r="E34" s="133">
        <f t="shared" si="5"/>
        <v>0</v>
      </c>
      <c r="F34" s="134">
        <f t="shared" si="5"/>
        <v>11</v>
      </c>
      <c r="G34" s="137"/>
      <c r="H34" s="133">
        <f t="shared" si="5"/>
        <v>9</v>
      </c>
      <c r="I34" s="133">
        <f>SUM(I6:I33)</f>
        <v>13</v>
      </c>
      <c r="J34" s="133">
        <f>SUM(J6:J33)</f>
        <v>4</v>
      </c>
      <c r="K34" s="134">
        <f>SUM(K6:K33)</f>
        <v>26</v>
      </c>
      <c r="L34" s="137"/>
      <c r="M34" s="133">
        <f t="shared" si="5"/>
        <v>33</v>
      </c>
      <c r="N34" s="133">
        <f t="shared" si="5"/>
        <v>63</v>
      </c>
      <c r="O34" s="133">
        <f t="shared" si="5"/>
        <v>7</v>
      </c>
      <c r="P34" s="134">
        <f t="shared" si="5"/>
        <v>103</v>
      </c>
      <c r="Q34" s="137"/>
      <c r="R34" s="133">
        <f t="shared" si="5"/>
        <v>22</v>
      </c>
      <c r="S34" s="133">
        <f t="shared" si="5"/>
        <v>63</v>
      </c>
      <c r="T34" s="133">
        <f t="shared" si="5"/>
        <v>21</v>
      </c>
      <c r="U34" s="134">
        <f t="shared" si="5"/>
        <v>106</v>
      </c>
      <c r="V34" s="136"/>
      <c r="W34" s="133">
        <f>SUM(W6:W33)</f>
        <v>501</v>
      </c>
      <c r="X34" s="133">
        <f>SUM(X6:X33)</f>
        <v>846</v>
      </c>
      <c r="Y34" s="133">
        <f>SUM(Y6:Y33)</f>
        <v>130</v>
      </c>
      <c r="Z34" s="135">
        <f>SUM(Z6:Z33)</f>
        <v>1477</v>
      </c>
    </row>
    <row r="36" ht="12">
      <c r="B36" s="99" t="s">
        <v>61</v>
      </c>
    </row>
    <row r="38" ht="12">
      <c r="B38" s="117" t="s">
        <v>75</v>
      </c>
    </row>
    <row r="39" ht="12">
      <c r="B39" s="117" t="s">
        <v>76</v>
      </c>
    </row>
    <row r="40" ht="12">
      <c r="B40" s="117" t="s">
        <v>77</v>
      </c>
    </row>
  </sheetData>
  <mergeCells count="5">
    <mergeCell ref="W4:Z4"/>
    <mergeCell ref="C4:F4"/>
    <mergeCell ref="M4:P4"/>
    <mergeCell ref="R4:U4"/>
    <mergeCell ref="H4:K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2" width="8.8515625" style="0" customWidth="1"/>
    <col min="3" max="3" width="10.00390625" style="0" customWidth="1"/>
    <col min="4" max="9" width="9.28125" style="0" bestFit="1" customWidth="1"/>
    <col min="10" max="10" width="2.421875" style="0" customWidth="1"/>
    <col min="11" max="12" width="10.421875" style="0" bestFit="1" customWidth="1"/>
    <col min="13" max="13" width="3.00390625" style="0" customWidth="1"/>
    <col min="14" max="14" width="10.7109375" style="0" customWidth="1"/>
    <col min="15" max="16384" width="8.8515625" style="0" customWidth="1"/>
  </cols>
  <sheetData>
    <row r="2" ht="12">
      <c r="B2" s="118" t="s">
        <v>12</v>
      </c>
    </row>
    <row r="3" ht="12">
      <c r="B3" s="118"/>
    </row>
    <row r="4" spans="2:14" ht="12.75" customHeight="1">
      <c r="B4" s="158"/>
      <c r="C4" s="158"/>
      <c r="D4" s="162"/>
      <c r="E4" s="162"/>
      <c r="F4" s="162"/>
      <c r="G4" s="162"/>
      <c r="H4" s="162"/>
      <c r="I4" s="25"/>
      <c r="J4" s="25"/>
      <c r="K4" s="163" t="s">
        <v>134</v>
      </c>
      <c r="L4" s="163"/>
      <c r="M4" s="25"/>
      <c r="N4" s="175" t="s">
        <v>59</v>
      </c>
    </row>
    <row r="5" spans="2:14" ht="12.75" customHeight="1">
      <c r="B5" s="158"/>
      <c r="C5" s="158"/>
      <c r="D5" s="163">
        <v>2008</v>
      </c>
      <c r="E5" s="163"/>
      <c r="F5" s="163">
        <v>2009</v>
      </c>
      <c r="G5" s="163"/>
      <c r="H5" s="163"/>
      <c r="I5" s="163"/>
      <c r="J5" s="25"/>
      <c r="K5" s="163" t="s">
        <v>137</v>
      </c>
      <c r="L5" s="163"/>
      <c r="M5" s="25"/>
      <c r="N5" s="175"/>
    </row>
    <row r="6" spans="2:14" ht="12">
      <c r="B6" s="158"/>
      <c r="C6" s="158"/>
      <c r="D6" s="158" t="s">
        <v>140</v>
      </c>
      <c r="E6" s="158" t="s">
        <v>141</v>
      </c>
      <c r="F6" s="158" t="s">
        <v>142</v>
      </c>
      <c r="G6" s="158" t="s">
        <v>139</v>
      </c>
      <c r="H6" s="158" t="s">
        <v>82</v>
      </c>
      <c r="I6" s="158" t="s">
        <v>141</v>
      </c>
      <c r="J6" s="26"/>
      <c r="K6" s="160">
        <v>39813</v>
      </c>
      <c r="L6" s="160">
        <v>40178</v>
      </c>
      <c r="M6" s="63"/>
      <c r="N6" s="175"/>
    </row>
    <row r="7" spans="2:14" ht="12">
      <c r="B7" s="158"/>
      <c r="C7" s="158"/>
      <c r="D7" s="159"/>
      <c r="E7" s="159"/>
      <c r="F7" s="159"/>
      <c r="G7" s="159"/>
      <c r="H7" s="159"/>
      <c r="I7" s="159"/>
      <c r="J7" s="26"/>
      <c r="K7" s="161"/>
      <c r="L7" s="161"/>
      <c r="M7" s="63"/>
      <c r="N7" s="176"/>
    </row>
    <row r="8" spans="2:13" ht="12">
      <c r="B8" s="158"/>
      <c r="C8" s="158"/>
      <c r="D8" s="26"/>
      <c r="E8" s="26"/>
      <c r="F8" s="26"/>
      <c r="G8" s="26"/>
      <c r="H8" s="36"/>
      <c r="I8" s="36"/>
      <c r="J8" s="36"/>
      <c r="K8" s="37"/>
      <c r="L8" s="26"/>
      <c r="M8" s="26"/>
    </row>
    <row r="9" spans="2:14" ht="12">
      <c r="B9" s="177" t="s">
        <v>151</v>
      </c>
      <c r="C9" s="177"/>
      <c r="D9">
        <f aca="true" t="shared" si="0" ref="D9:I9">SUM(D11,D21,D23)</f>
        <v>9</v>
      </c>
      <c r="E9">
        <f t="shared" si="0"/>
        <v>10</v>
      </c>
      <c r="F9">
        <f t="shared" si="0"/>
        <v>4</v>
      </c>
      <c r="G9">
        <f t="shared" si="0"/>
        <v>5</v>
      </c>
      <c r="H9">
        <f t="shared" si="0"/>
        <v>3</v>
      </c>
      <c r="I9">
        <f t="shared" si="0"/>
        <v>11</v>
      </c>
      <c r="K9">
        <f>SUM(K11,K21,K23)</f>
        <v>41</v>
      </c>
      <c r="L9">
        <f>SUM(L11,L21,L23)</f>
        <v>23</v>
      </c>
      <c r="N9">
        <v>402</v>
      </c>
    </row>
    <row r="10" spans="2:14" ht="12">
      <c r="B10" s="33"/>
      <c r="C10" s="3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7"/>
    </row>
    <row r="11" spans="2:14" ht="12">
      <c r="B11" s="177" t="s">
        <v>152</v>
      </c>
      <c r="C11" s="177"/>
      <c r="D11" s="26">
        <v>5</v>
      </c>
      <c r="E11" s="26">
        <v>8</v>
      </c>
      <c r="F11" s="26">
        <v>2</v>
      </c>
      <c r="G11" s="26">
        <v>3</v>
      </c>
      <c r="H11" s="26">
        <v>2</v>
      </c>
      <c r="I11" s="26">
        <v>4</v>
      </c>
      <c r="J11" s="26"/>
      <c r="K11" s="26">
        <v>31</v>
      </c>
      <c r="L11" s="26">
        <f>SUM(F11:I11)</f>
        <v>11</v>
      </c>
      <c r="M11" s="26"/>
      <c r="N11" s="58">
        <v>324</v>
      </c>
    </row>
    <row r="12" spans="2:14" ht="12">
      <c r="B12" s="33"/>
      <c r="C12" s="97"/>
      <c r="D12" s="53"/>
      <c r="E12" s="53"/>
      <c r="F12" s="53"/>
      <c r="G12" s="53"/>
      <c r="H12" s="53"/>
      <c r="I12" s="53"/>
      <c r="J12" s="26"/>
      <c r="K12" s="53"/>
      <c r="L12" s="53"/>
      <c r="M12" s="26"/>
      <c r="N12" s="112"/>
    </row>
    <row r="13" spans="2:15" ht="12">
      <c r="B13" s="181" t="s">
        <v>153</v>
      </c>
      <c r="C13" s="149"/>
      <c r="D13" s="7">
        <f>SUM(D14:D15)</f>
        <v>5</v>
      </c>
      <c r="E13" s="7">
        <f aca="true" t="shared" si="1" ref="E13:N13">SUM(E14:E15)</f>
        <v>8</v>
      </c>
      <c r="F13" s="7">
        <f t="shared" si="1"/>
        <v>2</v>
      </c>
      <c r="G13" s="7">
        <f t="shared" si="1"/>
        <v>2</v>
      </c>
      <c r="H13" s="7">
        <f t="shared" si="1"/>
        <v>1</v>
      </c>
      <c r="I13" s="64">
        <f t="shared" si="1"/>
        <v>3</v>
      </c>
      <c r="J13" s="64"/>
      <c r="K13" s="7">
        <f t="shared" si="1"/>
        <v>21</v>
      </c>
      <c r="L13" s="139">
        <f t="shared" si="1"/>
        <v>8</v>
      </c>
      <c r="M13" s="140"/>
      <c r="N13" s="7">
        <f t="shared" si="1"/>
        <v>235</v>
      </c>
      <c r="O13" s="113"/>
    </row>
    <row r="14" spans="2:14" ht="12">
      <c r="B14" s="152" t="s">
        <v>150</v>
      </c>
      <c r="C14" s="153"/>
      <c r="D14" s="26">
        <v>2</v>
      </c>
      <c r="E14" s="26">
        <v>6</v>
      </c>
      <c r="F14" s="26">
        <v>1</v>
      </c>
      <c r="G14" s="26">
        <v>0</v>
      </c>
      <c r="H14" s="26">
        <v>1</v>
      </c>
      <c r="I14" s="29">
        <v>0</v>
      </c>
      <c r="J14" s="76"/>
      <c r="K14" s="26">
        <v>12</v>
      </c>
      <c r="L14" s="29">
        <f>SUM(F14:I14)</f>
        <v>2</v>
      </c>
      <c r="M14" s="141"/>
      <c r="N14" s="74">
        <v>122</v>
      </c>
    </row>
    <row r="15" spans="2:14" ht="12">
      <c r="B15" s="152" t="s">
        <v>154</v>
      </c>
      <c r="C15" s="153"/>
      <c r="D15" s="26">
        <v>3</v>
      </c>
      <c r="E15" s="26">
        <v>2</v>
      </c>
      <c r="F15" s="26">
        <v>1</v>
      </c>
      <c r="G15" s="26">
        <v>2</v>
      </c>
      <c r="H15" s="26">
        <v>0</v>
      </c>
      <c r="I15" s="29">
        <v>3</v>
      </c>
      <c r="J15" s="76"/>
      <c r="K15" s="26">
        <v>9</v>
      </c>
      <c r="L15" s="29">
        <f>SUM(F15:I15)</f>
        <v>6</v>
      </c>
      <c r="M15" s="141"/>
      <c r="N15" s="74">
        <v>113</v>
      </c>
    </row>
    <row r="16" spans="2:14" ht="12">
      <c r="B16" s="150"/>
      <c r="C16" s="151"/>
      <c r="D16" s="26"/>
      <c r="E16" s="26"/>
      <c r="F16" s="26"/>
      <c r="G16" s="26"/>
      <c r="H16" s="26"/>
      <c r="I16" s="29"/>
      <c r="J16" s="76"/>
      <c r="K16" s="26"/>
      <c r="L16" s="29"/>
      <c r="M16" s="141"/>
      <c r="N16" s="64"/>
    </row>
    <row r="17" spans="2:14" ht="12">
      <c r="B17" s="178" t="s">
        <v>155</v>
      </c>
      <c r="C17" s="177"/>
      <c r="D17" s="26">
        <v>0</v>
      </c>
      <c r="E17" s="26">
        <v>0</v>
      </c>
      <c r="F17" s="26">
        <v>0</v>
      </c>
      <c r="G17" s="26">
        <v>0</v>
      </c>
      <c r="H17" s="26">
        <v>1</v>
      </c>
      <c r="I17" s="29">
        <v>0</v>
      </c>
      <c r="J17" s="76"/>
      <c r="K17" s="26">
        <v>9</v>
      </c>
      <c r="L17" s="29">
        <f>SUM(F17:I17)</f>
        <v>1</v>
      </c>
      <c r="M17" s="141"/>
      <c r="N17" s="74">
        <v>87</v>
      </c>
    </row>
    <row r="18" spans="2:14" ht="12">
      <c r="B18" s="178"/>
      <c r="C18" s="177"/>
      <c r="D18" s="26"/>
      <c r="E18" s="26"/>
      <c r="F18" s="26"/>
      <c r="G18" s="26"/>
      <c r="H18" s="26"/>
      <c r="I18" s="29"/>
      <c r="J18" s="76"/>
      <c r="K18" s="26"/>
      <c r="L18" s="29"/>
      <c r="M18" s="141"/>
      <c r="N18" s="64"/>
    </row>
    <row r="19" spans="2:14" ht="12">
      <c r="B19" s="179" t="s">
        <v>145</v>
      </c>
      <c r="C19" s="180"/>
      <c r="D19" s="53">
        <v>0</v>
      </c>
      <c r="E19" s="53">
        <v>0</v>
      </c>
      <c r="F19" s="53">
        <v>0</v>
      </c>
      <c r="G19" s="53">
        <v>1</v>
      </c>
      <c r="H19" s="53">
        <v>0</v>
      </c>
      <c r="I19" s="54">
        <v>1</v>
      </c>
      <c r="J19" s="76"/>
      <c r="K19" s="53">
        <v>1</v>
      </c>
      <c r="L19" s="54">
        <v>2</v>
      </c>
      <c r="M19" s="141"/>
      <c r="N19" s="75">
        <v>6</v>
      </c>
    </row>
    <row r="20" spans="2:13" ht="12">
      <c r="B20" s="177"/>
      <c r="C20" s="177"/>
      <c r="D20" s="26"/>
      <c r="E20" s="26"/>
      <c r="F20" s="26"/>
      <c r="G20" s="26"/>
      <c r="H20" s="26"/>
      <c r="I20" s="26"/>
      <c r="J20" s="58"/>
      <c r="K20" s="26"/>
      <c r="L20" s="52"/>
      <c r="M20" s="26"/>
    </row>
    <row r="21" spans="2:14" ht="12">
      <c r="B21" s="177" t="s">
        <v>156</v>
      </c>
      <c r="C21" s="177"/>
      <c r="D21" s="26">
        <v>0</v>
      </c>
      <c r="E21" s="26">
        <v>1</v>
      </c>
      <c r="F21" s="26">
        <v>1</v>
      </c>
      <c r="G21" s="26">
        <v>0</v>
      </c>
      <c r="H21" s="26">
        <v>0</v>
      </c>
      <c r="I21" s="26">
        <v>0</v>
      </c>
      <c r="J21" s="26"/>
      <c r="K21" s="26">
        <v>5</v>
      </c>
      <c r="L21" s="26">
        <v>1</v>
      </c>
      <c r="M21" s="26"/>
      <c r="N21" s="58">
        <v>56</v>
      </c>
    </row>
    <row r="22" spans="2:13" ht="12">
      <c r="B22" s="177"/>
      <c r="C22" s="177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2:14" ht="12">
      <c r="B23" s="177" t="s">
        <v>157</v>
      </c>
      <c r="C23" s="177"/>
      <c r="D23" s="26">
        <v>4</v>
      </c>
      <c r="E23" s="26">
        <v>1</v>
      </c>
      <c r="F23" s="26">
        <v>1</v>
      </c>
      <c r="G23" s="26">
        <v>2</v>
      </c>
      <c r="H23" s="26">
        <v>1</v>
      </c>
      <c r="I23" s="26">
        <v>7</v>
      </c>
      <c r="J23" s="26"/>
      <c r="K23" s="26">
        <v>5</v>
      </c>
      <c r="L23" s="26">
        <f>SUM(F23:I23)</f>
        <v>11</v>
      </c>
      <c r="M23" s="26"/>
      <c r="N23" s="58">
        <v>22</v>
      </c>
    </row>
    <row r="25" ht="12">
      <c r="B25" s="99" t="s">
        <v>79</v>
      </c>
    </row>
    <row r="27" ht="12">
      <c r="B27" s="117" t="s">
        <v>80</v>
      </c>
    </row>
    <row r="28" ht="12">
      <c r="B28" s="117" t="s">
        <v>10</v>
      </c>
    </row>
    <row r="29" ht="12">
      <c r="B29" s="117" t="s">
        <v>11</v>
      </c>
    </row>
  </sheetData>
  <mergeCells count="31">
    <mergeCell ref="B4:C4"/>
    <mergeCell ref="D4:H4"/>
    <mergeCell ref="B5:C5"/>
    <mergeCell ref="K5:L5"/>
    <mergeCell ref="F5:I5"/>
    <mergeCell ref="B9:C9"/>
    <mergeCell ref="B22:C22"/>
    <mergeCell ref="I6:I7"/>
    <mergeCell ref="B6:C7"/>
    <mergeCell ref="H6:H7"/>
    <mergeCell ref="B8:C8"/>
    <mergeCell ref="B16:C16"/>
    <mergeCell ref="B14:C14"/>
    <mergeCell ref="B15:C15"/>
    <mergeCell ref="B23:C23"/>
    <mergeCell ref="B18:C18"/>
    <mergeCell ref="B11:C11"/>
    <mergeCell ref="B19:C19"/>
    <mergeCell ref="B20:C20"/>
    <mergeCell ref="B21:C21"/>
    <mergeCell ref="B17:C17"/>
    <mergeCell ref="B13:C13"/>
    <mergeCell ref="N4:N7"/>
    <mergeCell ref="D6:D7"/>
    <mergeCell ref="E6:E7"/>
    <mergeCell ref="F6:F7"/>
    <mergeCell ref="G6:G7"/>
    <mergeCell ref="L6:L7"/>
    <mergeCell ref="D5:E5"/>
    <mergeCell ref="K4:L4"/>
    <mergeCell ref="K6:K7"/>
  </mergeCells>
  <printOptions/>
  <pageMargins left="0.75" right="0.75" top="1" bottom="1" header="0.5" footer="0.5"/>
  <pageSetup horizontalDpi="600" verticalDpi="600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22.8515625" style="0" customWidth="1"/>
    <col min="3" max="3" width="7.140625" style="0" bestFit="1" customWidth="1"/>
    <col min="4" max="4" width="7.8515625" style="0" bestFit="1" customWidth="1"/>
    <col min="5" max="6" width="7.7109375" style="0" bestFit="1" customWidth="1"/>
    <col min="7" max="7" width="8.28125" style="0" bestFit="1" customWidth="1"/>
    <col min="8" max="8" width="8.28125" style="0" customWidth="1"/>
    <col min="9" max="9" width="5.140625" style="0" customWidth="1"/>
    <col min="10" max="11" width="9.7109375" style="0" bestFit="1" customWidth="1"/>
    <col min="12" max="16384" width="8.8515625" style="0" customWidth="1"/>
  </cols>
  <sheetData>
    <row r="2" ht="12">
      <c r="B2" s="118" t="s">
        <v>13</v>
      </c>
    </row>
    <row r="4" spans="3:11" ht="12">
      <c r="C4" s="162"/>
      <c r="D4" s="162"/>
      <c r="E4" s="162"/>
      <c r="F4" s="162"/>
      <c r="G4" s="162"/>
      <c r="H4" s="25"/>
      <c r="I4" s="25"/>
      <c r="J4" s="163" t="s">
        <v>134</v>
      </c>
      <c r="K4" s="163"/>
    </row>
    <row r="5" spans="3:11" ht="12">
      <c r="C5" s="163">
        <v>2008</v>
      </c>
      <c r="D5" s="163"/>
      <c r="E5" s="163">
        <v>2009</v>
      </c>
      <c r="F5" s="163"/>
      <c r="G5" s="163"/>
      <c r="H5" s="163"/>
      <c r="I5" s="25"/>
      <c r="J5" s="163" t="s">
        <v>137</v>
      </c>
      <c r="K5" s="163"/>
    </row>
    <row r="6" spans="3:11" ht="12">
      <c r="C6" s="158" t="s">
        <v>140</v>
      </c>
      <c r="D6" s="158" t="s">
        <v>141</v>
      </c>
      <c r="E6" s="158" t="s">
        <v>142</v>
      </c>
      <c r="F6" s="158" t="s">
        <v>139</v>
      </c>
      <c r="G6" s="158" t="s">
        <v>82</v>
      </c>
      <c r="H6" s="158" t="s">
        <v>141</v>
      </c>
      <c r="I6" s="26"/>
      <c r="J6" s="171">
        <v>39813</v>
      </c>
      <c r="K6" s="171">
        <v>40178</v>
      </c>
    </row>
    <row r="7" spans="3:11" ht="12">
      <c r="C7" s="159"/>
      <c r="D7" s="159"/>
      <c r="E7" s="159"/>
      <c r="F7" s="159"/>
      <c r="G7" s="159"/>
      <c r="H7" s="159"/>
      <c r="I7" s="26"/>
      <c r="J7" s="161"/>
      <c r="K7" s="161"/>
    </row>
    <row r="8" ht="13.5" customHeight="1"/>
    <row r="9" spans="2:11" ht="12">
      <c r="B9" s="27" t="s">
        <v>158</v>
      </c>
      <c r="C9" s="32">
        <v>9</v>
      </c>
      <c r="D9" s="32">
        <v>12</v>
      </c>
      <c r="E9" s="32">
        <v>7</v>
      </c>
      <c r="F9" s="32">
        <v>6</v>
      </c>
      <c r="G9" s="32">
        <v>8</v>
      </c>
      <c r="H9" s="32">
        <v>7</v>
      </c>
      <c r="I9" s="32"/>
      <c r="J9" s="32">
        <v>65</v>
      </c>
      <c r="K9" s="32">
        <f>SUM(E9:H9)</f>
        <v>28</v>
      </c>
    </row>
    <row r="10" spans="2:11" ht="12">
      <c r="B10" s="27"/>
      <c r="C10" s="32"/>
      <c r="D10" s="32"/>
      <c r="E10" s="32"/>
      <c r="F10" s="32"/>
      <c r="G10" s="32"/>
      <c r="H10" s="32"/>
      <c r="I10" s="32"/>
      <c r="J10" s="32"/>
      <c r="K10" s="32">
        <f>SUM(E10:H10)</f>
        <v>0</v>
      </c>
    </row>
    <row r="11" spans="2:11" ht="12">
      <c r="B11" s="27" t="s">
        <v>159</v>
      </c>
      <c r="C11" s="32">
        <v>3</v>
      </c>
      <c r="D11" s="32">
        <v>4</v>
      </c>
      <c r="E11" s="32">
        <v>0</v>
      </c>
      <c r="F11" s="32">
        <v>1</v>
      </c>
      <c r="G11" s="32">
        <v>1</v>
      </c>
      <c r="H11" s="32">
        <v>0</v>
      </c>
      <c r="I11" s="32"/>
      <c r="J11" s="32">
        <v>13</v>
      </c>
      <c r="K11" s="32"/>
    </row>
    <row r="12" spans="2:11" ht="12">
      <c r="B12" s="27"/>
      <c r="C12" s="32"/>
      <c r="D12" s="32"/>
      <c r="E12" s="32"/>
      <c r="F12" s="32"/>
      <c r="G12" s="32"/>
      <c r="H12" s="32"/>
      <c r="I12" s="32"/>
      <c r="J12" s="32"/>
      <c r="K12" s="32"/>
    </row>
    <row r="13" spans="2:11" ht="12">
      <c r="B13" s="27" t="s">
        <v>160</v>
      </c>
      <c r="C13" s="32">
        <v>6</v>
      </c>
      <c r="D13" s="32">
        <v>8</v>
      </c>
      <c r="E13" s="32">
        <v>7</v>
      </c>
      <c r="F13" s="32">
        <v>5</v>
      </c>
      <c r="G13" s="32">
        <v>7</v>
      </c>
      <c r="H13" s="32">
        <v>7</v>
      </c>
      <c r="I13" s="32"/>
      <c r="J13" s="32">
        <v>52</v>
      </c>
      <c r="K13" s="32">
        <f>SUM(E13:H13)</f>
        <v>26</v>
      </c>
    </row>
    <row r="14" spans="2:11" ht="12">
      <c r="B14" s="27"/>
      <c r="C14" s="32"/>
      <c r="D14" s="32"/>
      <c r="E14" s="32"/>
      <c r="F14" s="32"/>
      <c r="G14" s="32"/>
      <c r="H14" s="32"/>
      <c r="I14" s="32"/>
      <c r="J14" s="32"/>
      <c r="K14" s="32"/>
    </row>
    <row r="15" spans="2:11" ht="12.75" thickBot="1">
      <c r="B15" s="110" t="s">
        <v>161</v>
      </c>
      <c r="C15" s="111">
        <f>C13/C9</f>
        <v>0.6666666666666666</v>
      </c>
      <c r="D15" s="111">
        <f>D13/D9</f>
        <v>0.6666666666666666</v>
      </c>
      <c r="E15" s="111">
        <f aca="true" t="shared" si="0" ref="E15:K15">E13/E9</f>
        <v>1</v>
      </c>
      <c r="F15" s="111">
        <f t="shared" si="0"/>
        <v>0.8333333333333334</v>
      </c>
      <c r="G15" s="111">
        <f>G13/G9</f>
        <v>0.875</v>
      </c>
      <c r="H15" s="111">
        <f>H13/H9</f>
        <v>1</v>
      </c>
      <c r="I15" s="28"/>
      <c r="J15" s="111">
        <f t="shared" si="0"/>
        <v>0.8</v>
      </c>
      <c r="K15" s="111">
        <f t="shared" si="0"/>
        <v>0.9285714285714286</v>
      </c>
    </row>
    <row r="17" ht="12">
      <c r="B17" s="99" t="s">
        <v>14</v>
      </c>
    </row>
    <row r="19" ht="12">
      <c r="B19" s="117" t="s">
        <v>15</v>
      </c>
    </row>
  </sheetData>
  <mergeCells count="13">
    <mergeCell ref="C4:G4"/>
    <mergeCell ref="J4:K4"/>
    <mergeCell ref="C5:D5"/>
    <mergeCell ref="J5:K5"/>
    <mergeCell ref="E5:H5"/>
    <mergeCell ref="K6:K7"/>
    <mergeCell ref="H6:H7"/>
    <mergeCell ref="C6:C7"/>
    <mergeCell ref="D6:D7"/>
    <mergeCell ref="E6:E7"/>
    <mergeCell ref="F6:F7"/>
    <mergeCell ref="G6:G7"/>
    <mergeCell ref="J6:J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20.140625" style="0" customWidth="1"/>
    <col min="3" max="8" width="8.8515625" style="0" customWidth="1"/>
    <col min="9" max="9" width="4.421875" style="0" customWidth="1"/>
    <col min="10" max="11" width="9.7109375" style="0" bestFit="1" customWidth="1"/>
    <col min="12" max="16384" width="8.8515625" style="0" customWidth="1"/>
  </cols>
  <sheetData>
    <row r="2" ht="12">
      <c r="B2" s="118" t="s">
        <v>16</v>
      </c>
    </row>
    <row r="4" spans="3:11" ht="12">
      <c r="C4" s="162"/>
      <c r="D4" s="162"/>
      <c r="E4" s="162"/>
      <c r="F4" s="162"/>
      <c r="G4" s="162"/>
      <c r="H4" s="25"/>
      <c r="I4" s="25"/>
      <c r="J4" s="163" t="s">
        <v>134</v>
      </c>
      <c r="K4" s="163"/>
    </row>
    <row r="5" spans="3:11" ht="12">
      <c r="C5" s="162">
        <v>2008</v>
      </c>
      <c r="D5" s="162"/>
      <c r="E5" s="163">
        <v>2009</v>
      </c>
      <c r="F5" s="163"/>
      <c r="G5" s="163"/>
      <c r="H5" s="163"/>
      <c r="I5" s="25"/>
      <c r="J5" s="163" t="s">
        <v>137</v>
      </c>
      <c r="K5" s="163"/>
    </row>
    <row r="6" spans="3:11" ht="12">
      <c r="C6" s="166" t="s">
        <v>140</v>
      </c>
      <c r="D6" s="166" t="s">
        <v>141</v>
      </c>
      <c r="E6" s="158" t="s">
        <v>142</v>
      </c>
      <c r="F6" s="158" t="s">
        <v>139</v>
      </c>
      <c r="G6" s="158" t="s">
        <v>82</v>
      </c>
      <c r="H6" s="158" t="s">
        <v>141</v>
      </c>
      <c r="I6" s="26"/>
      <c r="J6" s="160">
        <v>39813</v>
      </c>
      <c r="K6" s="160">
        <v>40178</v>
      </c>
    </row>
    <row r="7" spans="3:11" ht="12">
      <c r="C7" s="159"/>
      <c r="D7" s="159"/>
      <c r="E7" s="159"/>
      <c r="F7" s="159"/>
      <c r="G7" s="159"/>
      <c r="H7" s="159"/>
      <c r="I7" s="26"/>
      <c r="J7" s="161"/>
      <c r="K7" s="161"/>
    </row>
    <row r="8" spans="2:11" ht="12.75" customHeight="1">
      <c r="B8" s="27" t="s">
        <v>162</v>
      </c>
      <c r="C8" s="11"/>
      <c r="D8" s="11"/>
      <c r="E8" s="11"/>
      <c r="F8" s="11"/>
      <c r="G8" s="11"/>
      <c r="H8" s="11"/>
      <c r="I8" s="11"/>
      <c r="J8" s="11"/>
      <c r="K8" s="11"/>
    </row>
    <row r="9" spans="2:11" ht="12">
      <c r="B9" s="32" t="s">
        <v>170</v>
      </c>
      <c r="C9" s="26">
        <v>0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/>
      <c r="J9" s="26">
        <v>1</v>
      </c>
      <c r="K9" s="26">
        <f aca="true" t="shared" si="0" ref="K9:K14">SUM(E9:H9)</f>
        <v>0</v>
      </c>
    </row>
    <row r="10" spans="2:11" ht="12">
      <c r="B10" s="32" t="s">
        <v>171</v>
      </c>
      <c r="C10" s="26">
        <v>2</v>
      </c>
      <c r="D10" s="26">
        <v>1</v>
      </c>
      <c r="E10" s="26">
        <v>5</v>
      </c>
      <c r="F10" s="26">
        <v>3</v>
      </c>
      <c r="G10" s="26">
        <v>0</v>
      </c>
      <c r="H10" s="26">
        <v>2</v>
      </c>
      <c r="I10" s="26"/>
      <c r="J10" s="26">
        <v>16</v>
      </c>
      <c r="K10" s="26">
        <f t="shared" si="0"/>
        <v>10</v>
      </c>
    </row>
    <row r="11" spans="2:11" ht="12">
      <c r="B11" s="32" t="s">
        <v>172</v>
      </c>
      <c r="C11" s="26">
        <v>2</v>
      </c>
      <c r="D11" s="26">
        <v>2</v>
      </c>
      <c r="E11" s="26">
        <v>0</v>
      </c>
      <c r="F11" s="26">
        <v>2</v>
      </c>
      <c r="G11" s="26">
        <v>1</v>
      </c>
      <c r="H11" s="26">
        <v>3</v>
      </c>
      <c r="I11" s="26"/>
      <c r="J11" s="26">
        <v>19</v>
      </c>
      <c r="K11" s="26">
        <f t="shared" si="0"/>
        <v>6</v>
      </c>
    </row>
    <row r="12" spans="2:11" ht="12">
      <c r="B12" s="32" t="s">
        <v>173</v>
      </c>
      <c r="C12" s="26">
        <v>2</v>
      </c>
      <c r="D12" s="26">
        <v>2</v>
      </c>
      <c r="E12" s="26">
        <v>0</v>
      </c>
      <c r="F12" s="26">
        <v>0</v>
      </c>
      <c r="G12" s="26">
        <v>0</v>
      </c>
      <c r="H12" s="26">
        <v>1</v>
      </c>
      <c r="I12" s="26"/>
      <c r="J12" s="26">
        <v>12</v>
      </c>
      <c r="K12" s="26">
        <f t="shared" si="0"/>
        <v>1</v>
      </c>
    </row>
    <row r="13" spans="2:11" ht="12">
      <c r="B13" s="32" t="s">
        <v>174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/>
      <c r="J13" s="26">
        <v>0</v>
      </c>
      <c r="K13" s="26">
        <f t="shared" si="0"/>
        <v>0</v>
      </c>
    </row>
    <row r="14" spans="2:11" ht="12">
      <c r="B14" s="32" t="s">
        <v>175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/>
      <c r="J14" s="26">
        <v>0</v>
      </c>
      <c r="K14" s="26">
        <f t="shared" si="0"/>
        <v>0</v>
      </c>
    </row>
    <row r="15" spans="2:11" ht="12"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2:11" ht="12">
      <c r="B16" s="27" t="s">
        <v>163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2:11" ht="12">
      <c r="B17" s="32" t="s">
        <v>164</v>
      </c>
      <c r="C17" s="26">
        <v>0</v>
      </c>
      <c r="D17" s="26">
        <v>2</v>
      </c>
      <c r="E17" s="26">
        <v>1</v>
      </c>
      <c r="F17" s="26">
        <v>0</v>
      </c>
      <c r="G17" s="26">
        <v>4</v>
      </c>
      <c r="H17" s="26">
        <v>1</v>
      </c>
      <c r="I17" s="26"/>
      <c r="J17" s="26">
        <v>3</v>
      </c>
      <c r="K17" s="26">
        <f>SUM(E17:H17)</f>
        <v>6</v>
      </c>
    </row>
    <row r="18" spans="2:11" ht="12">
      <c r="B18" s="32" t="s">
        <v>165</v>
      </c>
      <c r="C18" s="26">
        <v>0</v>
      </c>
      <c r="D18" s="26">
        <v>0</v>
      </c>
      <c r="E18" s="26">
        <v>0</v>
      </c>
      <c r="F18" s="26">
        <v>0</v>
      </c>
      <c r="G18" s="26">
        <v>2</v>
      </c>
      <c r="H18" s="26">
        <v>0</v>
      </c>
      <c r="I18" s="26"/>
      <c r="J18" s="26">
        <v>1</v>
      </c>
      <c r="K18" s="26">
        <f>SUM(E18:H18)</f>
        <v>2</v>
      </c>
    </row>
    <row r="19" spans="2:11" ht="12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2:11" ht="12">
      <c r="B20" s="27" t="s">
        <v>166</v>
      </c>
      <c r="C20" s="26">
        <v>0</v>
      </c>
      <c r="D20" s="26">
        <v>0</v>
      </c>
      <c r="E20" s="26">
        <v>1</v>
      </c>
      <c r="F20" s="26">
        <v>0</v>
      </c>
      <c r="G20" s="26">
        <v>0</v>
      </c>
      <c r="H20" s="26">
        <v>0</v>
      </c>
      <c r="I20" s="26"/>
      <c r="J20" s="26">
        <v>0</v>
      </c>
      <c r="K20" s="26">
        <f>SUM(D20:G20)</f>
        <v>1</v>
      </c>
    </row>
    <row r="21" spans="2:11" ht="12"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2:11" ht="12">
      <c r="B22" s="27" t="s">
        <v>167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2:11" ht="12">
      <c r="B23" s="32" t="s">
        <v>168</v>
      </c>
      <c r="C23" s="26">
        <v>1</v>
      </c>
      <c r="D23" s="26">
        <v>2</v>
      </c>
      <c r="E23" s="26">
        <v>7</v>
      </c>
      <c r="F23" s="26">
        <v>2</v>
      </c>
      <c r="G23" s="26">
        <v>2</v>
      </c>
      <c r="H23" s="26">
        <v>3</v>
      </c>
      <c r="I23" s="26"/>
      <c r="J23" s="26">
        <v>21</v>
      </c>
      <c r="K23" s="26">
        <f>SUM(E23:H23)</f>
        <v>14</v>
      </c>
    </row>
    <row r="24" spans="2:13" ht="12">
      <c r="B24" s="32" t="s">
        <v>169</v>
      </c>
      <c r="C24" s="26">
        <v>5</v>
      </c>
      <c r="D24" s="26">
        <v>6</v>
      </c>
      <c r="E24" s="26">
        <v>0</v>
      </c>
      <c r="F24" s="26">
        <v>3</v>
      </c>
      <c r="G24" s="26">
        <v>5</v>
      </c>
      <c r="H24" s="26">
        <v>4</v>
      </c>
      <c r="I24" s="26"/>
      <c r="J24" s="26">
        <v>31</v>
      </c>
      <c r="K24" s="26">
        <f>SUM(E24:H24)</f>
        <v>12</v>
      </c>
      <c r="M24" s="24"/>
    </row>
    <row r="25" spans="2:11" ht="12">
      <c r="B25" s="142" t="s">
        <v>134</v>
      </c>
      <c r="C25" s="142">
        <f aca="true" t="shared" si="1" ref="C25:J25">SUM(C23:C24)</f>
        <v>6</v>
      </c>
      <c r="D25" s="142">
        <f t="shared" si="1"/>
        <v>8</v>
      </c>
      <c r="E25" s="142">
        <f t="shared" si="1"/>
        <v>7</v>
      </c>
      <c r="F25" s="142">
        <f t="shared" si="1"/>
        <v>5</v>
      </c>
      <c r="G25" s="142">
        <f t="shared" si="1"/>
        <v>7</v>
      </c>
      <c r="H25" s="142">
        <f t="shared" si="1"/>
        <v>7</v>
      </c>
      <c r="I25" s="32"/>
      <c r="J25" s="142">
        <f t="shared" si="1"/>
        <v>52</v>
      </c>
      <c r="K25" s="49">
        <f>SUM(E25:H25)</f>
        <v>26</v>
      </c>
    </row>
    <row r="28" ht="12">
      <c r="B28" s="99" t="s">
        <v>17</v>
      </c>
    </row>
    <row r="30" ht="12">
      <c r="B30" s="117" t="s">
        <v>18</v>
      </c>
    </row>
  </sheetData>
  <mergeCells count="13">
    <mergeCell ref="C4:G4"/>
    <mergeCell ref="J4:K4"/>
    <mergeCell ref="C5:D5"/>
    <mergeCell ref="J5:K5"/>
    <mergeCell ref="E5:H5"/>
    <mergeCell ref="C6:C7"/>
    <mergeCell ref="D6:D7"/>
    <mergeCell ref="E6:E7"/>
    <mergeCell ref="F6:F7"/>
    <mergeCell ref="G6:G7"/>
    <mergeCell ref="J6:J7"/>
    <mergeCell ref="K6:K7"/>
    <mergeCell ref="H6:H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8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34.7109375" style="0" bestFit="1" customWidth="1"/>
    <col min="3" max="3" width="9.421875" style="0" bestFit="1" customWidth="1"/>
    <col min="4" max="4" width="2.28125" style="0" customWidth="1"/>
    <col min="5" max="5" width="9.421875" style="0" bestFit="1" customWidth="1"/>
    <col min="6" max="6" width="2.28125" style="0" customWidth="1"/>
    <col min="7" max="7" width="9.7109375" style="0" bestFit="1" customWidth="1"/>
    <col min="8" max="8" width="12.140625" style="0" customWidth="1"/>
    <col min="9" max="16384" width="8.8515625" style="0" customWidth="1"/>
  </cols>
  <sheetData>
    <row r="2" ht="12">
      <c r="B2" s="118" t="s">
        <v>19</v>
      </c>
    </row>
    <row r="3" spans="3:8" ht="12">
      <c r="C3" s="123"/>
      <c r="E3" s="123"/>
      <c r="G3" s="123"/>
      <c r="H3" s="123"/>
    </row>
    <row r="4" spans="2:8" ht="14.25" customHeight="1">
      <c r="B4" s="27"/>
      <c r="C4" s="143">
        <v>39538</v>
      </c>
      <c r="D4" s="39"/>
      <c r="E4" s="143">
        <v>39903</v>
      </c>
      <c r="F4" s="39"/>
      <c r="G4" s="143">
        <v>40086</v>
      </c>
      <c r="H4" s="143" t="s">
        <v>27</v>
      </c>
    </row>
    <row r="5" spans="2:7" ht="12">
      <c r="B5" s="27"/>
      <c r="C5" s="26"/>
      <c r="D5" s="26"/>
      <c r="E5" s="26"/>
      <c r="F5" s="26"/>
      <c r="G5" s="26"/>
    </row>
    <row r="6" spans="2:8" ht="12">
      <c r="B6" s="33" t="s">
        <v>177</v>
      </c>
      <c r="C6" s="26">
        <v>117</v>
      </c>
      <c r="D6" s="26"/>
      <c r="E6" s="26">
        <v>113</v>
      </c>
      <c r="F6" s="26"/>
      <c r="G6" s="26">
        <v>111</v>
      </c>
      <c r="H6" s="58">
        <v>105</v>
      </c>
    </row>
    <row r="7" spans="2:7" ht="12">
      <c r="B7" s="33"/>
      <c r="C7" s="26"/>
      <c r="D7" s="26"/>
      <c r="E7" s="26"/>
      <c r="F7" s="26"/>
      <c r="G7" s="26"/>
    </row>
    <row r="8" spans="2:8" ht="12">
      <c r="B8" s="33" t="s">
        <v>20</v>
      </c>
      <c r="C8" s="26">
        <v>17</v>
      </c>
      <c r="D8" s="26"/>
      <c r="E8" s="26">
        <v>22</v>
      </c>
      <c r="F8" s="26"/>
      <c r="G8" s="26">
        <v>17</v>
      </c>
      <c r="H8" s="58">
        <v>21</v>
      </c>
    </row>
    <row r="9" spans="2:7" ht="12">
      <c r="B9" s="33"/>
      <c r="C9" s="26"/>
      <c r="D9" s="26"/>
      <c r="E9" s="26"/>
      <c r="F9" s="26"/>
      <c r="G9" s="26"/>
    </row>
    <row r="10" spans="2:8" ht="12">
      <c r="B10" s="33" t="s">
        <v>21</v>
      </c>
      <c r="C10" s="26">
        <v>8</v>
      </c>
      <c r="D10" s="26"/>
      <c r="E10" s="26">
        <v>8</v>
      </c>
      <c r="F10" s="26"/>
      <c r="G10" s="26">
        <v>5</v>
      </c>
      <c r="H10" s="58">
        <v>5</v>
      </c>
    </row>
    <row r="12" spans="2:8" ht="12">
      <c r="B12" s="115" t="s">
        <v>176</v>
      </c>
      <c r="C12" s="49">
        <f>SUM(C6,C8,C10)</f>
        <v>142</v>
      </c>
      <c r="D12" s="58"/>
      <c r="E12" s="49">
        <f>SUM(E6,E8,E10)</f>
        <v>143</v>
      </c>
      <c r="F12" s="58"/>
      <c r="G12" s="49">
        <v>133</v>
      </c>
      <c r="H12" s="116">
        <v>131</v>
      </c>
    </row>
    <row r="14" ht="12">
      <c r="B14" s="99" t="s">
        <v>22</v>
      </c>
    </row>
    <row r="16" ht="12">
      <c r="B16" s="117" t="s">
        <v>23</v>
      </c>
    </row>
    <row r="17" ht="12">
      <c r="B17" s="117" t="s">
        <v>24</v>
      </c>
    </row>
    <row r="18" ht="12">
      <c r="B18" s="117" t="s">
        <v>25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7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9.140625" style="0" bestFit="1" customWidth="1"/>
    <col min="3" max="7" width="8.8515625" style="0" customWidth="1"/>
    <col min="8" max="8" width="10.140625" style="0" customWidth="1"/>
    <col min="9" max="9" width="6.28125" style="0" customWidth="1"/>
    <col min="10" max="10" width="10.7109375" style="0" customWidth="1"/>
    <col min="11" max="11" width="10.00390625" style="0" bestFit="1" customWidth="1"/>
    <col min="12" max="12" width="2.00390625" style="0" customWidth="1"/>
    <col min="13" max="16384" width="8.8515625" style="0" customWidth="1"/>
  </cols>
  <sheetData>
    <row r="2" ht="12">
      <c r="B2" s="118" t="s">
        <v>26</v>
      </c>
    </row>
    <row r="3" spans="4:13" ht="12">
      <c r="D3" s="7"/>
      <c r="E3" s="7"/>
      <c r="F3" s="7"/>
      <c r="G3" s="7"/>
      <c r="H3" s="7"/>
      <c r="J3" s="7"/>
      <c r="K3" s="7"/>
      <c r="M3" s="7"/>
    </row>
    <row r="4" spans="2:13" ht="12">
      <c r="B4" s="7"/>
      <c r="C4" s="156" t="s">
        <v>133</v>
      </c>
      <c r="D4" s="156"/>
      <c r="E4" s="156"/>
      <c r="F4" s="156"/>
      <c r="G4" s="156"/>
      <c r="H4" s="156"/>
      <c r="I4" s="7"/>
      <c r="J4" s="156" t="s">
        <v>134</v>
      </c>
      <c r="K4" s="156"/>
      <c r="L4" s="7"/>
      <c r="M4" s="7"/>
    </row>
    <row r="5" spans="2:13" ht="12">
      <c r="B5" s="7"/>
      <c r="C5" s="182">
        <v>2008</v>
      </c>
      <c r="D5" s="182"/>
      <c r="E5" s="182">
        <v>2009</v>
      </c>
      <c r="F5" s="182"/>
      <c r="G5" s="182"/>
      <c r="H5" s="182"/>
      <c r="I5" s="5"/>
      <c r="J5" s="157" t="s">
        <v>135</v>
      </c>
      <c r="K5" s="157"/>
      <c r="L5" s="7"/>
      <c r="M5" s="154" t="s">
        <v>136</v>
      </c>
    </row>
    <row r="6" spans="2:13" ht="12">
      <c r="B6" s="7"/>
      <c r="C6" s="144" t="s">
        <v>82</v>
      </c>
      <c r="D6" s="144" t="s">
        <v>83</v>
      </c>
      <c r="E6" s="144" t="s">
        <v>84</v>
      </c>
      <c r="F6" s="144" t="s">
        <v>81</v>
      </c>
      <c r="G6" s="144" t="s">
        <v>82</v>
      </c>
      <c r="H6" s="144" t="s">
        <v>83</v>
      </c>
      <c r="I6" s="1"/>
      <c r="J6" s="121">
        <v>39813</v>
      </c>
      <c r="K6" s="121">
        <v>40178</v>
      </c>
      <c r="L6" s="7"/>
      <c r="M6" s="155"/>
    </row>
    <row r="7" spans="2:13" ht="12">
      <c r="B7" s="7"/>
      <c r="C7" s="6"/>
      <c r="D7" s="6"/>
      <c r="E7" s="6"/>
      <c r="F7" s="6"/>
      <c r="G7" s="1"/>
      <c r="I7" s="1"/>
      <c r="J7" s="120"/>
      <c r="K7" s="63"/>
      <c r="M7" s="145"/>
    </row>
    <row r="8" spans="2:13" s="96" customFormat="1" ht="12">
      <c r="B8" s="11" t="s">
        <v>97</v>
      </c>
      <c r="C8" s="93">
        <f aca="true" t="shared" si="0" ref="C8:H8">SUM(C9:C19)</f>
        <v>47317</v>
      </c>
      <c r="D8" s="93">
        <f t="shared" si="0"/>
        <v>57466</v>
      </c>
      <c r="E8" s="93">
        <f t="shared" si="0"/>
        <v>49806</v>
      </c>
      <c r="F8" s="93">
        <f t="shared" si="0"/>
        <v>28740</v>
      </c>
      <c r="G8" s="93">
        <f t="shared" si="0"/>
        <v>23764</v>
      </c>
      <c r="H8" s="93">
        <f t="shared" si="0"/>
        <v>17926</v>
      </c>
      <c r="I8" s="94"/>
      <c r="J8" s="95">
        <f>SUM(J9:J19)</f>
        <v>187014</v>
      </c>
      <c r="K8" s="14">
        <f>SUM(E8:H8)</f>
        <v>120236</v>
      </c>
      <c r="M8" s="23">
        <f aca="true" t="shared" si="1" ref="M8:M19">(K8-J8)/J8</f>
        <v>-0.35707487140000216</v>
      </c>
    </row>
    <row r="9" spans="2:13" ht="12">
      <c r="B9" s="61" t="s">
        <v>106</v>
      </c>
      <c r="C9" s="77">
        <v>20</v>
      </c>
      <c r="D9" s="77">
        <v>62</v>
      </c>
      <c r="E9" s="77">
        <v>59</v>
      </c>
      <c r="F9" s="78">
        <v>58</v>
      </c>
      <c r="G9" s="78">
        <v>7</v>
      </c>
      <c r="H9" s="78">
        <v>0</v>
      </c>
      <c r="I9" s="1"/>
      <c r="J9" s="84">
        <v>162</v>
      </c>
      <c r="K9" s="84">
        <f>SUM(E9:H9)</f>
        <v>124</v>
      </c>
      <c r="M9" s="17">
        <f t="shared" si="1"/>
        <v>-0.2345679012345679</v>
      </c>
    </row>
    <row r="10" spans="2:13" ht="12">
      <c r="B10" s="62" t="s">
        <v>85</v>
      </c>
      <c r="C10" s="77">
        <v>468</v>
      </c>
      <c r="D10" s="77">
        <v>496</v>
      </c>
      <c r="E10" s="77">
        <v>536</v>
      </c>
      <c r="F10" s="78">
        <v>301</v>
      </c>
      <c r="G10" s="78">
        <v>33</v>
      </c>
      <c r="H10" s="78">
        <v>0</v>
      </c>
      <c r="I10" s="3"/>
      <c r="J10" s="84">
        <v>2276</v>
      </c>
      <c r="K10" s="84">
        <f aca="true" t="shared" si="2" ref="K10:K52">SUM(E10:H10)</f>
        <v>870</v>
      </c>
      <c r="M10" s="17">
        <f t="shared" si="1"/>
        <v>-0.6177504393673111</v>
      </c>
    </row>
    <row r="11" spans="2:13" ht="12">
      <c r="B11" s="62" t="s">
        <v>86</v>
      </c>
      <c r="C11" s="77">
        <v>823</v>
      </c>
      <c r="D11" s="77">
        <v>249</v>
      </c>
      <c r="E11" s="77">
        <v>92</v>
      </c>
      <c r="F11" s="78">
        <v>46</v>
      </c>
      <c r="G11" s="78">
        <v>32</v>
      </c>
      <c r="H11" s="78">
        <v>23</v>
      </c>
      <c r="I11" s="3"/>
      <c r="J11" s="84">
        <v>1072</v>
      </c>
      <c r="K11" s="84">
        <f t="shared" si="2"/>
        <v>193</v>
      </c>
      <c r="M11" s="17">
        <f t="shared" si="1"/>
        <v>-0.8199626865671642</v>
      </c>
    </row>
    <row r="12" spans="2:13" ht="12">
      <c r="B12" s="62" t="s">
        <v>87</v>
      </c>
      <c r="C12" s="77">
        <v>416</v>
      </c>
      <c r="D12" s="77">
        <v>441</v>
      </c>
      <c r="E12" s="77">
        <v>95</v>
      </c>
      <c r="F12" s="78">
        <v>49</v>
      </c>
      <c r="G12" s="78">
        <v>0</v>
      </c>
      <c r="H12" s="78">
        <v>0</v>
      </c>
      <c r="I12" s="3"/>
      <c r="J12" s="84">
        <v>1925</v>
      </c>
      <c r="K12" s="84">
        <f t="shared" si="2"/>
        <v>144</v>
      </c>
      <c r="M12" s="17">
        <f t="shared" si="1"/>
        <v>-0.9251948051948052</v>
      </c>
    </row>
    <row r="13" spans="2:13" ht="12">
      <c r="B13" s="62" t="s">
        <v>89</v>
      </c>
      <c r="C13" s="79">
        <v>607</v>
      </c>
      <c r="D13" s="79">
        <v>834</v>
      </c>
      <c r="E13" s="79">
        <v>676</v>
      </c>
      <c r="F13" s="80">
        <v>319</v>
      </c>
      <c r="G13" s="80">
        <v>426</v>
      </c>
      <c r="H13" s="80">
        <v>313</v>
      </c>
      <c r="I13" s="3"/>
      <c r="J13" s="84">
        <v>2322</v>
      </c>
      <c r="K13" s="84">
        <f t="shared" si="2"/>
        <v>1734</v>
      </c>
      <c r="M13" s="17">
        <f t="shared" si="1"/>
        <v>-0.2532299741602067</v>
      </c>
    </row>
    <row r="14" spans="2:13" ht="12">
      <c r="B14" s="62" t="s">
        <v>91</v>
      </c>
      <c r="C14" s="81">
        <v>43736</v>
      </c>
      <c r="D14" s="81">
        <v>54631</v>
      </c>
      <c r="E14" s="81">
        <v>47670</v>
      </c>
      <c r="F14" s="78">
        <v>27246</v>
      </c>
      <c r="G14" s="78">
        <v>22831</v>
      </c>
      <c r="H14" s="78">
        <v>17202</v>
      </c>
      <c r="I14" s="2"/>
      <c r="J14" s="84">
        <v>173997</v>
      </c>
      <c r="K14" s="84">
        <f t="shared" si="2"/>
        <v>114949</v>
      </c>
      <c r="M14" s="17">
        <f t="shared" si="1"/>
        <v>-0.3393621729110272</v>
      </c>
    </row>
    <row r="15" spans="2:13" ht="12">
      <c r="B15" s="62" t="s">
        <v>120</v>
      </c>
      <c r="C15" s="81">
        <v>39</v>
      </c>
      <c r="D15" s="81">
        <v>34</v>
      </c>
      <c r="E15" s="81">
        <v>38</v>
      </c>
      <c r="F15" s="78">
        <v>36</v>
      </c>
      <c r="G15" s="78">
        <v>45</v>
      </c>
      <c r="H15" s="78">
        <v>40</v>
      </c>
      <c r="I15" s="2"/>
      <c r="J15" s="84">
        <v>166</v>
      </c>
      <c r="K15" s="84">
        <f t="shared" si="2"/>
        <v>159</v>
      </c>
      <c r="M15" s="17">
        <f t="shared" si="1"/>
        <v>-0.04216867469879518</v>
      </c>
    </row>
    <row r="16" spans="2:13" ht="12">
      <c r="B16" s="62" t="s">
        <v>92</v>
      </c>
      <c r="C16" s="81">
        <v>539</v>
      </c>
      <c r="D16" s="81">
        <v>222</v>
      </c>
      <c r="E16" s="81">
        <v>271</v>
      </c>
      <c r="F16" s="81">
        <v>187</v>
      </c>
      <c r="G16" s="81">
        <v>0</v>
      </c>
      <c r="H16" s="81">
        <v>0</v>
      </c>
      <c r="I16" s="3"/>
      <c r="J16" s="84">
        <v>1628</v>
      </c>
      <c r="K16" s="84">
        <f t="shared" si="2"/>
        <v>458</v>
      </c>
      <c r="M16" s="17">
        <f t="shared" si="1"/>
        <v>-0.7186732186732187</v>
      </c>
    </row>
    <row r="17" spans="2:13" ht="12">
      <c r="B17" s="62" t="s">
        <v>93</v>
      </c>
      <c r="C17" s="81">
        <v>287</v>
      </c>
      <c r="D17" s="81">
        <v>53</v>
      </c>
      <c r="E17" s="81">
        <v>49</v>
      </c>
      <c r="F17" s="78">
        <v>0</v>
      </c>
      <c r="G17" s="78">
        <v>0</v>
      </c>
      <c r="H17" s="78">
        <v>0</v>
      </c>
      <c r="I17" s="3"/>
      <c r="J17" s="84">
        <v>1243</v>
      </c>
      <c r="K17" s="84">
        <f t="shared" si="2"/>
        <v>49</v>
      </c>
      <c r="M17" s="17">
        <f t="shared" si="1"/>
        <v>-0.9605792437650845</v>
      </c>
    </row>
    <row r="18" spans="2:13" ht="12">
      <c r="B18" s="62" t="s">
        <v>94</v>
      </c>
      <c r="C18" s="81">
        <v>320</v>
      </c>
      <c r="D18" s="81">
        <v>429</v>
      </c>
      <c r="E18" s="81">
        <v>274</v>
      </c>
      <c r="F18" s="78">
        <v>423</v>
      </c>
      <c r="G18" s="78">
        <v>309</v>
      </c>
      <c r="H18" s="78">
        <v>303</v>
      </c>
      <c r="I18" s="3"/>
      <c r="J18" s="84">
        <v>1948</v>
      </c>
      <c r="K18" s="84">
        <f t="shared" si="2"/>
        <v>1309</v>
      </c>
      <c r="M18" s="17">
        <f t="shared" si="1"/>
        <v>-0.3280287474332649</v>
      </c>
    </row>
    <row r="19" spans="2:13" ht="12">
      <c r="B19" s="62" t="s">
        <v>132</v>
      </c>
      <c r="C19" s="8">
        <f aca="true" t="shared" si="3" ref="C19:H19">SUM(C20:C53)</f>
        <v>62</v>
      </c>
      <c r="D19" s="8">
        <f t="shared" si="3"/>
        <v>15</v>
      </c>
      <c r="E19" s="8">
        <f t="shared" si="3"/>
        <v>46</v>
      </c>
      <c r="F19" s="8">
        <f t="shared" si="3"/>
        <v>75</v>
      </c>
      <c r="G19" s="8">
        <f t="shared" si="3"/>
        <v>81</v>
      </c>
      <c r="H19" s="8">
        <f t="shared" si="3"/>
        <v>45</v>
      </c>
      <c r="I19" s="8"/>
      <c r="J19" s="85">
        <v>275</v>
      </c>
      <c r="K19" s="86">
        <f>SUM(K20:K53)</f>
        <v>247</v>
      </c>
      <c r="M19" s="17">
        <f t="shared" si="1"/>
        <v>-0.10181818181818182</v>
      </c>
    </row>
    <row r="20" spans="2:13" ht="12">
      <c r="B20" s="40" t="s">
        <v>101</v>
      </c>
      <c r="C20" s="41">
        <v>0</v>
      </c>
      <c r="D20" s="41">
        <v>0</v>
      </c>
      <c r="E20" s="41">
        <v>0</v>
      </c>
      <c r="F20" s="42">
        <v>1</v>
      </c>
      <c r="G20" s="42">
        <v>1</v>
      </c>
      <c r="H20" s="87">
        <v>1</v>
      </c>
      <c r="I20" s="89"/>
      <c r="J20" s="13">
        <v>0</v>
      </c>
      <c r="K20" s="98">
        <f>SUM(E20:H20)</f>
        <v>3</v>
      </c>
      <c r="L20" s="99"/>
      <c r="M20" s="100"/>
    </row>
    <row r="21" spans="2:13" ht="12">
      <c r="B21" s="43" t="s">
        <v>102</v>
      </c>
      <c r="C21" s="10">
        <v>0</v>
      </c>
      <c r="D21" s="10">
        <v>0</v>
      </c>
      <c r="E21" s="10">
        <v>0</v>
      </c>
      <c r="F21" s="9">
        <v>1</v>
      </c>
      <c r="G21" s="9">
        <v>1</v>
      </c>
      <c r="H21" s="88">
        <v>1</v>
      </c>
      <c r="I21" s="82"/>
      <c r="J21" s="13">
        <v>1</v>
      </c>
      <c r="K21" s="82">
        <f t="shared" si="2"/>
        <v>3</v>
      </c>
      <c r="L21" s="99"/>
      <c r="M21" s="101">
        <f>(K21-J21)/J21</f>
        <v>2</v>
      </c>
    </row>
    <row r="22" spans="2:13" ht="12">
      <c r="B22" s="43" t="s">
        <v>103</v>
      </c>
      <c r="C22" s="10">
        <v>0</v>
      </c>
      <c r="D22" s="10">
        <v>0</v>
      </c>
      <c r="E22" s="10">
        <v>0</v>
      </c>
      <c r="F22" s="9">
        <v>0</v>
      </c>
      <c r="G22" s="9">
        <v>0</v>
      </c>
      <c r="H22" s="88">
        <v>0</v>
      </c>
      <c r="I22" s="82"/>
      <c r="J22" s="13">
        <v>1</v>
      </c>
      <c r="K22" s="82">
        <f t="shared" si="2"/>
        <v>0</v>
      </c>
      <c r="L22" s="99"/>
      <c r="M22" s="101"/>
    </row>
    <row r="23" spans="2:13" ht="12">
      <c r="B23" s="43" t="s">
        <v>104</v>
      </c>
      <c r="C23" s="10">
        <v>7</v>
      </c>
      <c r="D23" s="10">
        <v>5</v>
      </c>
      <c r="E23" s="10">
        <v>3</v>
      </c>
      <c r="F23" s="9">
        <v>9</v>
      </c>
      <c r="G23" s="9">
        <v>3</v>
      </c>
      <c r="H23" s="88">
        <v>8</v>
      </c>
      <c r="I23" s="82"/>
      <c r="J23" s="13">
        <v>12</v>
      </c>
      <c r="K23" s="82">
        <f t="shared" si="2"/>
        <v>23</v>
      </c>
      <c r="L23" s="99"/>
      <c r="M23" s="101">
        <f>(K23-J23)/J23</f>
        <v>0.9166666666666666</v>
      </c>
    </row>
    <row r="24" spans="2:13" ht="12">
      <c r="B24" s="43" t="s">
        <v>105</v>
      </c>
      <c r="C24" s="10">
        <v>0</v>
      </c>
      <c r="D24" s="10">
        <v>0</v>
      </c>
      <c r="E24" s="10">
        <v>0</v>
      </c>
      <c r="F24" s="9">
        <v>0</v>
      </c>
      <c r="G24" s="9">
        <v>0</v>
      </c>
      <c r="H24" s="88">
        <v>0</v>
      </c>
      <c r="I24" s="82"/>
      <c r="J24" s="13">
        <v>7</v>
      </c>
      <c r="K24" s="82">
        <f t="shared" si="2"/>
        <v>0</v>
      </c>
      <c r="L24" s="99"/>
      <c r="M24" s="101">
        <f>(K24-J24)/J24</f>
        <v>-1</v>
      </c>
    </row>
    <row r="25" spans="2:13" ht="12">
      <c r="B25" s="43" t="s">
        <v>107</v>
      </c>
      <c r="C25" s="10">
        <v>0</v>
      </c>
      <c r="D25" s="10">
        <v>0</v>
      </c>
      <c r="E25" s="10">
        <v>0</v>
      </c>
      <c r="F25" s="9">
        <v>0</v>
      </c>
      <c r="G25" s="9">
        <v>0</v>
      </c>
      <c r="H25" s="88">
        <v>0</v>
      </c>
      <c r="I25" s="2"/>
      <c r="J25" s="45">
        <v>0</v>
      </c>
      <c r="K25" s="82">
        <f t="shared" si="2"/>
        <v>0</v>
      </c>
      <c r="L25" s="99"/>
      <c r="M25" s="101"/>
    </row>
    <row r="26" spans="2:13" ht="12">
      <c r="B26" s="43" t="s">
        <v>108</v>
      </c>
      <c r="C26" s="10">
        <v>0</v>
      </c>
      <c r="D26" s="10">
        <v>0</v>
      </c>
      <c r="E26" s="10">
        <v>0</v>
      </c>
      <c r="F26" s="9">
        <v>0</v>
      </c>
      <c r="G26" s="9">
        <v>0</v>
      </c>
      <c r="H26" s="88">
        <v>0</v>
      </c>
      <c r="I26" s="2"/>
      <c r="J26" s="45">
        <v>0</v>
      </c>
      <c r="K26" s="82">
        <f t="shared" si="2"/>
        <v>0</v>
      </c>
      <c r="L26" s="99"/>
      <c r="M26" s="101"/>
    </row>
    <row r="27" spans="2:13" ht="12">
      <c r="B27" s="43" t="s">
        <v>109</v>
      </c>
      <c r="C27" s="10">
        <v>0</v>
      </c>
      <c r="D27" s="10">
        <v>0</v>
      </c>
      <c r="E27" s="10">
        <v>0</v>
      </c>
      <c r="F27" s="9">
        <v>0</v>
      </c>
      <c r="G27" s="9">
        <v>0</v>
      </c>
      <c r="H27" s="88">
        <v>0</v>
      </c>
      <c r="I27" s="99"/>
      <c r="J27" s="45">
        <v>0</v>
      </c>
      <c r="K27" s="82">
        <f t="shared" si="2"/>
        <v>0</v>
      </c>
      <c r="L27" s="99"/>
      <c r="M27" s="101"/>
    </row>
    <row r="28" spans="2:13" ht="12">
      <c r="B28" s="43" t="s">
        <v>110</v>
      </c>
      <c r="C28" s="10">
        <v>0</v>
      </c>
      <c r="D28" s="10">
        <v>0</v>
      </c>
      <c r="E28" s="10">
        <v>0</v>
      </c>
      <c r="F28" s="9">
        <v>0</v>
      </c>
      <c r="G28" s="9">
        <v>0</v>
      </c>
      <c r="H28" s="88">
        <v>0</v>
      </c>
      <c r="I28" s="99"/>
      <c r="J28" s="45">
        <v>0</v>
      </c>
      <c r="K28" s="82">
        <f t="shared" si="2"/>
        <v>0</v>
      </c>
      <c r="L28" s="99"/>
      <c r="M28" s="101"/>
    </row>
    <row r="29" spans="2:13" ht="12">
      <c r="B29" s="43" t="s">
        <v>111</v>
      </c>
      <c r="C29" s="10">
        <v>0</v>
      </c>
      <c r="D29" s="10">
        <v>0</v>
      </c>
      <c r="E29" s="10">
        <v>0</v>
      </c>
      <c r="F29" s="9">
        <v>1</v>
      </c>
      <c r="G29" s="9">
        <v>0</v>
      </c>
      <c r="H29" s="88">
        <v>0</v>
      </c>
      <c r="I29" s="6"/>
      <c r="J29" s="45">
        <v>0</v>
      </c>
      <c r="K29" s="82">
        <f t="shared" si="2"/>
        <v>1</v>
      </c>
      <c r="L29" s="99"/>
      <c r="M29" s="101"/>
    </row>
    <row r="30" spans="2:13" ht="12">
      <c r="B30" s="43" t="s">
        <v>112</v>
      </c>
      <c r="C30" s="10">
        <v>0</v>
      </c>
      <c r="D30" s="10">
        <v>0</v>
      </c>
      <c r="E30" s="10">
        <v>0</v>
      </c>
      <c r="F30" s="9">
        <v>0</v>
      </c>
      <c r="G30" s="9">
        <v>0</v>
      </c>
      <c r="H30" s="88">
        <v>4</v>
      </c>
      <c r="I30" s="6"/>
      <c r="J30" s="45">
        <v>0</v>
      </c>
      <c r="K30" s="82">
        <f t="shared" si="2"/>
        <v>4</v>
      </c>
      <c r="L30" s="99"/>
      <c r="M30" s="101"/>
    </row>
    <row r="31" spans="2:13" ht="12">
      <c r="B31" s="43" t="s">
        <v>113</v>
      </c>
      <c r="C31" s="10">
        <v>0</v>
      </c>
      <c r="D31" s="10">
        <v>0</v>
      </c>
      <c r="E31" s="10">
        <v>0</v>
      </c>
      <c r="F31" s="9">
        <v>0</v>
      </c>
      <c r="G31" s="9">
        <v>0</v>
      </c>
      <c r="H31" s="88">
        <v>0</v>
      </c>
      <c r="I31" s="6"/>
      <c r="J31" s="45">
        <v>2</v>
      </c>
      <c r="K31" s="82">
        <f t="shared" si="2"/>
        <v>0</v>
      </c>
      <c r="L31" s="99"/>
      <c r="M31" s="101"/>
    </row>
    <row r="32" spans="2:13" ht="12">
      <c r="B32" s="43" t="s">
        <v>114</v>
      </c>
      <c r="C32" s="10">
        <v>0</v>
      </c>
      <c r="D32" s="10">
        <v>0</v>
      </c>
      <c r="E32" s="10">
        <v>0</v>
      </c>
      <c r="F32" s="9">
        <v>1</v>
      </c>
      <c r="G32" s="9">
        <v>1</v>
      </c>
      <c r="H32" s="88">
        <v>0</v>
      </c>
      <c r="I32" s="6"/>
      <c r="J32" s="45">
        <v>12</v>
      </c>
      <c r="K32" s="82">
        <f t="shared" si="2"/>
        <v>2</v>
      </c>
      <c r="L32" s="99"/>
      <c r="M32" s="101">
        <f>(K32-J32)/J32</f>
        <v>-0.8333333333333334</v>
      </c>
    </row>
    <row r="33" spans="2:13" ht="12">
      <c r="B33" s="43" t="s">
        <v>88</v>
      </c>
      <c r="C33" s="10">
        <v>0</v>
      </c>
      <c r="D33" s="10">
        <v>0</v>
      </c>
      <c r="E33" s="10">
        <v>0</v>
      </c>
      <c r="F33" s="9">
        <v>0</v>
      </c>
      <c r="G33" s="9">
        <v>0</v>
      </c>
      <c r="H33" s="88">
        <v>0</v>
      </c>
      <c r="I33" s="6"/>
      <c r="J33" s="45">
        <v>0</v>
      </c>
      <c r="K33" s="82">
        <f t="shared" si="2"/>
        <v>0</v>
      </c>
      <c r="L33" s="99"/>
      <c r="M33" s="101"/>
    </row>
    <row r="34" spans="2:13" ht="12">
      <c r="B34" s="43" t="s">
        <v>115</v>
      </c>
      <c r="C34" s="10">
        <v>0</v>
      </c>
      <c r="D34" s="10">
        <v>0</v>
      </c>
      <c r="E34" s="10">
        <v>0</v>
      </c>
      <c r="F34" s="9">
        <v>0</v>
      </c>
      <c r="G34" s="9">
        <v>0</v>
      </c>
      <c r="H34" s="88">
        <v>3</v>
      </c>
      <c r="I34" s="6"/>
      <c r="J34" s="45">
        <v>0</v>
      </c>
      <c r="K34" s="82">
        <f t="shared" si="2"/>
        <v>3</v>
      </c>
      <c r="L34" s="99"/>
      <c r="M34" s="101"/>
    </row>
    <row r="35" spans="2:13" ht="12">
      <c r="B35" s="43" t="s">
        <v>116</v>
      </c>
      <c r="C35" s="10">
        <v>0</v>
      </c>
      <c r="D35" s="10">
        <v>0</v>
      </c>
      <c r="E35" s="10">
        <v>0</v>
      </c>
      <c r="F35" s="9">
        <v>0</v>
      </c>
      <c r="G35" s="9">
        <v>0</v>
      </c>
      <c r="H35" s="88">
        <v>0</v>
      </c>
      <c r="I35" s="6"/>
      <c r="J35" s="45">
        <v>0</v>
      </c>
      <c r="K35" s="82">
        <f t="shared" si="2"/>
        <v>0</v>
      </c>
      <c r="L35" s="99"/>
      <c r="M35" s="101"/>
    </row>
    <row r="36" spans="2:13" ht="12">
      <c r="B36" s="43" t="s">
        <v>90</v>
      </c>
      <c r="C36" s="2">
        <v>42</v>
      </c>
      <c r="D36" s="2">
        <v>6</v>
      </c>
      <c r="E36" s="2">
        <v>21</v>
      </c>
      <c r="F36" s="6">
        <v>11</v>
      </c>
      <c r="G36" s="6">
        <v>3</v>
      </c>
      <c r="H36" s="89">
        <v>1</v>
      </c>
      <c r="I36" s="6"/>
      <c r="J36" s="45">
        <v>55</v>
      </c>
      <c r="K36" s="82">
        <f t="shared" si="2"/>
        <v>36</v>
      </c>
      <c r="L36" s="99"/>
      <c r="M36" s="101">
        <f>(K36-J36)/J36</f>
        <v>-0.34545454545454546</v>
      </c>
    </row>
    <row r="37" spans="2:13" ht="12">
      <c r="B37" s="43" t="s">
        <v>117</v>
      </c>
      <c r="C37" s="2">
        <v>0</v>
      </c>
      <c r="D37" s="2">
        <v>0</v>
      </c>
      <c r="E37" s="2">
        <v>0</v>
      </c>
      <c r="F37" s="6">
        <v>0</v>
      </c>
      <c r="G37" s="6">
        <v>1</v>
      </c>
      <c r="H37" s="89">
        <v>0</v>
      </c>
      <c r="I37" s="89"/>
      <c r="J37" s="2">
        <v>2</v>
      </c>
      <c r="K37" s="82">
        <f t="shared" si="2"/>
        <v>1</v>
      </c>
      <c r="L37" s="99"/>
      <c r="M37" s="101">
        <f>(K37-J37)/J37</f>
        <v>-0.5</v>
      </c>
    </row>
    <row r="38" spans="2:13" ht="12">
      <c r="B38" s="43" t="s">
        <v>118</v>
      </c>
      <c r="C38" s="2">
        <v>0</v>
      </c>
      <c r="D38" s="2">
        <v>0</v>
      </c>
      <c r="E38" s="2">
        <v>0</v>
      </c>
      <c r="F38" s="6">
        <v>0</v>
      </c>
      <c r="G38" s="6">
        <v>0</v>
      </c>
      <c r="H38" s="89">
        <v>0</v>
      </c>
      <c r="I38" s="89"/>
      <c r="J38" s="13">
        <v>0</v>
      </c>
      <c r="K38" s="82">
        <f t="shared" si="2"/>
        <v>0</v>
      </c>
      <c r="L38" s="99"/>
      <c r="M38" s="101"/>
    </row>
    <row r="39" spans="2:13" ht="12">
      <c r="B39" s="43" t="s">
        <v>119</v>
      </c>
      <c r="C39" s="2">
        <v>0</v>
      </c>
      <c r="D39" s="2">
        <v>0</v>
      </c>
      <c r="E39" s="2">
        <v>0</v>
      </c>
      <c r="F39" s="6">
        <v>4</v>
      </c>
      <c r="G39" s="6">
        <v>2</v>
      </c>
      <c r="H39" s="89">
        <v>0</v>
      </c>
      <c r="I39" s="89"/>
      <c r="J39" s="13">
        <v>3</v>
      </c>
      <c r="K39" s="82">
        <f t="shared" si="2"/>
        <v>6</v>
      </c>
      <c r="L39" s="99"/>
      <c r="M39" s="101">
        <f>(K39-J39)/J39</f>
        <v>1</v>
      </c>
    </row>
    <row r="40" spans="2:13" ht="12">
      <c r="B40" s="43" t="s">
        <v>121</v>
      </c>
      <c r="C40" s="2">
        <v>0</v>
      </c>
      <c r="D40" s="2">
        <v>0</v>
      </c>
      <c r="E40" s="2">
        <v>0</v>
      </c>
      <c r="F40" s="6">
        <v>0</v>
      </c>
      <c r="G40" s="6">
        <v>0</v>
      </c>
      <c r="H40" s="89">
        <v>0</v>
      </c>
      <c r="I40" s="89"/>
      <c r="J40" s="13">
        <v>0</v>
      </c>
      <c r="K40" s="82">
        <f t="shared" si="2"/>
        <v>0</v>
      </c>
      <c r="L40" s="99"/>
      <c r="M40" s="101"/>
    </row>
    <row r="41" spans="2:13" ht="12">
      <c r="B41" s="43" t="s">
        <v>122</v>
      </c>
      <c r="C41" s="2">
        <v>0</v>
      </c>
      <c r="D41" s="2">
        <v>0</v>
      </c>
      <c r="E41" s="2">
        <v>0</v>
      </c>
      <c r="F41" s="6">
        <v>0</v>
      </c>
      <c r="G41" s="6">
        <v>0</v>
      </c>
      <c r="H41" s="89">
        <v>0</v>
      </c>
      <c r="I41" s="89"/>
      <c r="J41" s="13">
        <v>0</v>
      </c>
      <c r="K41" s="82">
        <f t="shared" si="2"/>
        <v>0</v>
      </c>
      <c r="L41" s="99"/>
      <c r="M41" s="101"/>
    </row>
    <row r="42" spans="2:13" ht="12">
      <c r="B42" s="43" t="s">
        <v>123</v>
      </c>
      <c r="C42" s="2">
        <v>0</v>
      </c>
      <c r="D42" s="2">
        <v>0</v>
      </c>
      <c r="E42" s="2">
        <v>0</v>
      </c>
      <c r="F42" s="6">
        <v>0</v>
      </c>
      <c r="G42" s="6">
        <v>0</v>
      </c>
      <c r="H42" s="89">
        <v>0</v>
      </c>
      <c r="I42" s="89"/>
      <c r="J42" s="13">
        <v>0</v>
      </c>
      <c r="K42" s="82">
        <f t="shared" si="2"/>
        <v>0</v>
      </c>
      <c r="L42" s="99"/>
      <c r="M42" s="101"/>
    </row>
    <row r="43" spans="2:13" ht="12">
      <c r="B43" s="43" t="s">
        <v>124</v>
      </c>
      <c r="C43" s="2">
        <v>0</v>
      </c>
      <c r="D43" s="2">
        <v>0</v>
      </c>
      <c r="E43" s="2">
        <v>0</v>
      </c>
      <c r="F43" s="6">
        <v>0</v>
      </c>
      <c r="G43" s="6">
        <v>2</v>
      </c>
      <c r="H43" s="89">
        <v>0</v>
      </c>
      <c r="I43" s="89"/>
      <c r="J43" s="13">
        <v>0</v>
      </c>
      <c r="K43" s="82">
        <f t="shared" si="2"/>
        <v>2</v>
      </c>
      <c r="L43" s="99"/>
      <c r="M43" s="101"/>
    </row>
    <row r="44" spans="2:13" ht="12">
      <c r="B44" s="43" t="s">
        <v>95</v>
      </c>
      <c r="C44" s="81">
        <v>13</v>
      </c>
      <c r="D44" s="81">
        <v>4</v>
      </c>
      <c r="E44" s="81">
        <v>22</v>
      </c>
      <c r="F44" s="78">
        <v>46</v>
      </c>
      <c r="G44" s="78">
        <v>64</v>
      </c>
      <c r="H44" s="90">
        <v>27</v>
      </c>
      <c r="I44" s="89"/>
      <c r="J44" s="13">
        <v>89</v>
      </c>
      <c r="K44" s="82">
        <f>SUM(E44:H44)</f>
        <v>159</v>
      </c>
      <c r="L44" s="99"/>
      <c r="M44" s="101">
        <f>(K44-J44)/J44</f>
        <v>0.7865168539325843</v>
      </c>
    </row>
    <row r="45" spans="2:13" ht="12">
      <c r="B45" s="43" t="s">
        <v>125</v>
      </c>
      <c r="C45" s="2">
        <v>0</v>
      </c>
      <c r="D45" s="2">
        <v>0</v>
      </c>
      <c r="E45" s="2">
        <v>0</v>
      </c>
      <c r="F45" s="6">
        <v>0</v>
      </c>
      <c r="G45" s="6">
        <v>0</v>
      </c>
      <c r="H45" s="89">
        <v>0</v>
      </c>
      <c r="I45" s="89"/>
      <c r="J45" s="13">
        <v>0</v>
      </c>
      <c r="K45" s="82">
        <f t="shared" si="2"/>
        <v>0</v>
      </c>
      <c r="L45" s="99"/>
      <c r="M45" s="101"/>
    </row>
    <row r="46" spans="2:13" ht="12">
      <c r="B46" s="43" t="s">
        <v>126</v>
      </c>
      <c r="C46" s="2">
        <v>0</v>
      </c>
      <c r="D46" s="2">
        <v>0</v>
      </c>
      <c r="E46" s="2">
        <v>0</v>
      </c>
      <c r="F46" s="6">
        <v>0</v>
      </c>
      <c r="G46" s="6">
        <v>0</v>
      </c>
      <c r="H46" s="89">
        <v>0</v>
      </c>
      <c r="I46" s="89"/>
      <c r="J46" s="13">
        <v>0</v>
      </c>
      <c r="K46" s="82">
        <f t="shared" si="2"/>
        <v>0</v>
      </c>
      <c r="L46" s="99"/>
      <c r="M46" s="101"/>
    </row>
    <row r="47" spans="2:13" ht="12">
      <c r="B47" s="43" t="s">
        <v>96</v>
      </c>
      <c r="C47" s="2">
        <v>0</v>
      </c>
      <c r="D47" s="2">
        <v>0</v>
      </c>
      <c r="E47" s="2">
        <v>0</v>
      </c>
      <c r="F47" s="6">
        <v>0</v>
      </c>
      <c r="G47" s="6">
        <v>0</v>
      </c>
      <c r="H47" s="89">
        <v>0</v>
      </c>
      <c r="I47" s="89"/>
      <c r="J47" s="13">
        <v>0</v>
      </c>
      <c r="K47" s="82">
        <f t="shared" si="2"/>
        <v>0</v>
      </c>
      <c r="L47" s="99"/>
      <c r="M47" s="101"/>
    </row>
    <row r="48" spans="2:13" ht="12">
      <c r="B48" s="43" t="s">
        <v>127</v>
      </c>
      <c r="C48" s="2">
        <v>0</v>
      </c>
      <c r="D48" s="2">
        <v>0</v>
      </c>
      <c r="E48" s="2">
        <v>0</v>
      </c>
      <c r="F48" s="6">
        <v>0</v>
      </c>
      <c r="G48" s="6">
        <v>0</v>
      </c>
      <c r="H48" s="89">
        <v>0</v>
      </c>
      <c r="I48" s="89"/>
      <c r="J48" s="13">
        <v>0</v>
      </c>
      <c r="K48" s="82">
        <f t="shared" si="2"/>
        <v>0</v>
      </c>
      <c r="L48" s="99"/>
      <c r="M48" s="101"/>
    </row>
    <row r="49" spans="2:13" ht="12">
      <c r="B49" s="43" t="s">
        <v>128</v>
      </c>
      <c r="C49" s="2">
        <v>0</v>
      </c>
      <c r="D49" s="2">
        <v>0</v>
      </c>
      <c r="E49" s="2">
        <v>0</v>
      </c>
      <c r="F49" s="6">
        <v>1</v>
      </c>
      <c r="G49" s="6">
        <v>0</v>
      </c>
      <c r="H49" s="89">
        <v>0</v>
      </c>
      <c r="I49" s="89"/>
      <c r="J49" s="13">
        <v>0</v>
      </c>
      <c r="K49" s="82">
        <f t="shared" si="2"/>
        <v>1</v>
      </c>
      <c r="L49" s="99"/>
      <c r="M49" s="101"/>
    </row>
    <row r="50" spans="2:13" ht="12">
      <c r="B50" s="43"/>
      <c r="C50" s="10"/>
      <c r="D50" s="10"/>
      <c r="E50" s="10"/>
      <c r="F50" s="9"/>
      <c r="G50" s="9"/>
      <c r="H50" s="89"/>
      <c r="I50" s="89"/>
      <c r="J50" s="2"/>
      <c r="K50" s="82">
        <f t="shared" si="2"/>
        <v>0</v>
      </c>
      <c r="L50" s="99"/>
      <c r="M50" s="101"/>
    </row>
    <row r="51" spans="2:13" ht="12">
      <c r="B51" s="43" t="s">
        <v>129</v>
      </c>
      <c r="C51" s="2">
        <v>0</v>
      </c>
      <c r="D51" s="2">
        <v>0</v>
      </c>
      <c r="E51" s="2">
        <v>0</v>
      </c>
      <c r="F51" s="2">
        <v>0</v>
      </c>
      <c r="G51" s="2">
        <v>2</v>
      </c>
      <c r="H51" s="82">
        <v>0</v>
      </c>
      <c r="I51" s="89"/>
      <c r="J51" s="13">
        <v>0</v>
      </c>
      <c r="K51" s="82">
        <f t="shared" si="2"/>
        <v>2</v>
      </c>
      <c r="L51" s="99"/>
      <c r="M51" s="101"/>
    </row>
    <row r="52" spans="2:13" ht="12">
      <c r="B52" s="43" t="s">
        <v>130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82">
        <v>0</v>
      </c>
      <c r="I52" s="89"/>
      <c r="J52" s="13">
        <v>0</v>
      </c>
      <c r="K52" s="82">
        <f t="shared" si="2"/>
        <v>0</v>
      </c>
      <c r="L52" s="99"/>
      <c r="M52" s="101"/>
    </row>
    <row r="53" spans="2:13" ht="12">
      <c r="B53" s="44" t="s">
        <v>131</v>
      </c>
      <c r="C53" s="65">
        <v>0</v>
      </c>
      <c r="D53" s="65">
        <v>0</v>
      </c>
      <c r="E53" s="65">
        <v>0</v>
      </c>
      <c r="F53" s="65">
        <v>0</v>
      </c>
      <c r="G53" s="65">
        <v>1</v>
      </c>
      <c r="H53" s="83">
        <v>0</v>
      </c>
      <c r="I53" s="89"/>
      <c r="J53" s="65">
        <v>90</v>
      </c>
      <c r="K53" s="83">
        <f>SUM(E53:H53)</f>
        <v>1</v>
      </c>
      <c r="L53" s="99"/>
      <c r="M53" s="102">
        <f>(K53-J53)/J53</f>
        <v>-0.9888888888888889</v>
      </c>
    </row>
    <row r="54" spans="5:13" ht="12">
      <c r="E54" s="7"/>
      <c r="F54" s="7"/>
      <c r="G54" s="7"/>
      <c r="I54" s="7"/>
      <c r="J54" s="7"/>
      <c r="K54" s="14"/>
      <c r="M54" s="17"/>
    </row>
    <row r="55" spans="2:13" ht="12">
      <c r="B55" s="11" t="s">
        <v>98</v>
      </c>
      <c r="C55" s="15">
        <v>15983</v>
      </c>
      <c r="D55" s="15">
        <v>15378</v>
      </c>
      <c r="E55" s="15">
        <v>11905</v>
      </c>
      <c r="F55" s="66">
        <v>7312</v>
      </c>
      <c r="G55" s="66">
        <v>6293</v>
      </c>
      <c r="H55" s="14">
        <v>2973</v>
      </c>
      <c r="I55" s="16"/>
      <c r="J55" s="14">
        <v>62802</v>
      </c>
      <c r="K55" s="14">
        <v>28483</v>
      </c>
      <c r="M55" s="23">
        <f>(K55-J55)/J55</f>
        <v>-0.5464634884239356</v>
      </c>
    </row>
    <row r="56" spans="2:13" ht="12">
      <c r="B56" s="11"/>
      <c r="C56" s="16"/>
      <c r="D56" s="16"/>
      <c r="E56" s="16"/>
      <c r="F56" s="16"/>
      <c r="G56" s="16"/>
      <c r="H56" s="67"/>
      <c r="I56" s="16"/>
      <c r="J56" s="16"/>
      <c r="K56" s="14"/>
      <c r="M56" s="23"/>
    </row>
    <row r="57" spans="2:13" ht="12">
      <c r="B57" s="11" t="s">
        <v>99</v>
      </c>
      <c r="C57" s="15">
        <v>56</v>
      </c>
      <c r="D57" s="15">
        <v>52</v>
      </c>
      <c r="E57" s="15">
        <v>22</v>
      </c>
      <c r="F57" s="16">
        <v>24</v>
      </c>
      <c r="G57" s="16">
        <v>26</v>
      </c>
      <c r="H57" s="14">
        <v>7</v>
      </c>
      <c r="I57" s="16"/>
      <c r="J57" s="16">
        <v>145</v>
      </c>
      <c r="K57" s="14">
        <v>79</v>
      </c>
      <c r="M57" s="23">
        <f>(K57-J57)/J57</f>
        <v>-0.45517241379310347</v>
      </c>
    </row>
    <row r="58" spans="2:13" ht="12">
      <c r="B58" s="11"/>
      <c r="C58" s="16"/>
      <c r="D58" s="16"/>
      <c r="E58" s="16"/>
      <c r="F58" s="16"/>
      <c r="G58" s="16"/>
      <c r="H58" s="67"/>
      <c r="I58" s="16"/>
      <c r="J58" s="16"/>
      <c r="K58" s="14"/>
      <c r="M58" s="17"/>
    </row>
    <row r="59" spans="2:13" ht="12">
      <c r="B59" s="18" t="s">
        <v>100</v>
      </c>
      <c r="C59" s="19">
        <f aca="true" t="shared" si="4" ref="C59:H59">SUM(C57,C55,C8)</f>
        <v>63356</v>
      </c>
      <c r="D59" s="19">
        <f t="shared" si="4"/>
        <v>72896</v>
      </c>
      <c r="E59" s="19">
        <f t="shared" si="4"/>
        <v>61733</v>
      </c>
      <c r="F59" s="19">
        <f t="shared" si="4"/>
        <v>36076</v>
      </c>
      <c r="G59" s="19">
        <f t="shared" si="4"/>
        <v>30083</v>
      </c>
      <c r="H59" s="20">
        <f t="shared" si="4"/>
        <v>20906</v>
      </c>
      <c r="I59" s="16"/>
      <c r="J59" s="21">
        <f>SUM(J57,J55,J8)</f>
        <v>249961</v>
      </c>
      <c r="K59" s="20">
        <f>SUM(K57,K55,K8)</f>
        <v>148798</v>
      </c>
      <c r="M59" s="22">
        <f>(K59-J59)/J59</f>
        <v>-0.4047151355611475</v>
      </c>
    </row>
    <row r="60" spans="5:10" ht="12">
      <c r="E60" s="7"/>
      <c r="F60" s="7"/>
      <c r="G60" s="7"/>
      <c r="H60" s="7"/>
      <c r="I60" s="7"/>
      <c r="J60" s="7"/>
    </row>
    <row r="61" spans="2:10" ht="12">
      <c r="B61" s="99" t="s">
        <v>28</v>
      </c>
      <c r="E61" s="7"/>
      <c r="F61" s="7"/>
      <c r="G61" s="7"/>
      <c r="H61" s="7"/>
      <c r="I61" s="7"/>
      <c r="J61" s="7"/>
    </row>
    <row r="62" spans="5:10" ht="12">
      <c r="E62" s="7"/>
      <c r="F62" s="7"/>
      <c r="G62" s="7"/>
      <c r="H62" s="7"/>
      <c r="I62" s="7"/>
      <c r="J62" s="7"/>
    </row>
    <row r="63" spans="2:10" ht="12">
      <c r="B63" s="117" t="s">
        <v>3</v>
      </c>
      <c r="E63" s="7"/>
      <c r="F63" s="7"/>
      <c r="G63" s="7"/>
      <c r="H63" s="7"/>
      <c r="I63" s="7"/>
      <c r="J63" s="7"/>
    </row>
    <row r="64" spans="2:10" ht="12">
      <c r="B64" s="117" t="s">
        <v>2</v>
      </c>
      <c r="E64" s="7"/>
      <c r="F64" s="7"/>
      <c r="G64" s="7"/>
      <c r="H64" s="7"/>
      <c r="I64" s="7"/>
      <c r="J64" s="7"/>
    </row>
    <row r="65" spans="2:10" ht="12">
      <c r="B65" s="117" t="s">
        <v>1</v>
      </c>
      <c r="E65" s="7"/>
      <c r="F65" s="7"/>
      <c r="G65" s="7"/>
      <c r="H65" s="7"/>
      <c r="I65" s="7"/>
      <c r="J65" s="7"/>
    </row>
    <row r="66" spans="2:10" ht="12">
      <c r="B66" s="117" t="s">
        <v>0</v>
      </c>
      <c r="H66" s="3"/>
      <c r="I66" s="7"/>
      <c r="J66" s="7"/>
    </row>
    <row r="67" spans="2:10" ht="12">
      <c r="B67" s="117" t="s">
        <v>32</v>
      </c>
      <c r="H67" s="3"/>
      <c r="I67" s="7"/>
      <c r="J67" s="7"/>
    </row>
    <row r="68" spans="2:8" ht="12">
      <c r="B68" s="117" t="s">
        <v>31</v>
      </c>
      <c r="H68" s="3"/>
    </row>
    <row r="69" spans="2:8" ht="12">
      <c r="B69" s="117" t="s">
        <v>30</v>
      </c>
      <c r="H69" s="3"/>
    </row>
    <row r="70" ht="12">
      <c r="H70" s="4"/>
    </row>
  </sheetData>
  <mergeCells count="6">
    <mergeCell ref="M5:M6"/>
    <mergeCell ref="C4:H4"/>
    <mergeCell ref="J4:K4"/>
    <mergeCell ref="J5:K5"/>
    <mergeCell ref="E5:H5"/>
    <mergeCell ref="C5:D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9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5.421875" style="0" bestFit="1" customWidth="1"/>
    <col min="3" max="3" width="14.421875" style="0" customWidth="1"/>
    <col min="4" max="4" width="6.7109375" style="0" bestFit="1" customWidth="1"/>
    <col min="5" max="5" width="6.00390625" style="0" bestFit="1" customWidth="1"/>
    <col min="6" max="6" width="12.421875" style="0" bestFit="1" customWidth="1"/>
    <col min="7" max="7" width="13.421875" style="0" bestFit="1" customWidth="1"/>
    <col min="8" max="8" width="9.8515625" style="0" bestFit="1" customWidth="1"/>
    <col min="9" max="9" width="9.421875" style="0" bestFit="1" customWidth="1"/>
    <col min="10" max="10" width="6.7109375" style="0" bestFit="1" customWidth="1"/>
    <col min="11" max="16384" width="8.8515625" style="0" customWidth="1"/>
  </cols>
  <sheetData>
    <row r="2" ht="12">
      <c r="B2" s="118" t="s">
        <v>4</v>
      </c>
    </row>
    <row r="4" spans="2:10" ht="12.75" customHeight="1">
      <c r="B4" s="27"/>
      <c r="C4" s="46"/>
      <c r="D4" s="176" t="s">
        <v>178</v>
      </c>
      <c r="E4" s="176"/>
      <c r="F4" s="176"/>
      <c r="G4" s="176"/>
      <c r="H4" s="176"/>
      <c r="I4" s="176"/>
      <c r="J4" s="119"/>
    </row>
    <row r="5" spans="2:11" ht="21.75">
      <c r="B5" s="27"/>
      <c r="C5" s="27"/>
      <c r="D5" s="146" t="s">
        <v>179</v>
      </c>
      <c r="E5" s="146" t="s">
        <v>180</v>
      </c>
      <c r="F5" s="146" t="s">
        <v>181</v>
      </c>
      <c r="G5" s="146" t="s">
        <v>182</v>
      </c>
      <c r="H5" s="146" t="s">
        <v>183</v>
      </c>
      <c r="I5" s="146" t="s">
        <v>184</v>
      </c>
      <c r="J5" s="146" t="s">
        <v>134</v>
      </c>
      <c r="K5" s="7"/>
    </row>
    <row r="6" spans="2:11" ht="12">
      <c r="B6" s="27"/>
      <c r="C6" s="27"/>
      <c r="D6" s="27"/>
      <c r="E6" s="27"/>
      <c r="F6" s="27"/>
      <c r="G6" s="27"/>
      <c r="H6" s="27"/>
      <c r="I6" s="27"/>
      <c r="J6" s="27"/>
      <c r="K6" s="7"/>
    </row>
    <row r="7" spans="2:10" ht="12">
      <c r="B7" s="183" t="s">
        <v>97</v>
      </c>
      <c r="C7" s="32" t="s">
        <v>185</v>
      </c>
      <c r="D7" s="91">
        <v>27640</v>
      </c>
      <c r="E7" s="91">
        <v>1112</v>
      </c>
      <c r="F7" s="91">
        <v>5686</v>
      </c>
      <c r="G7" s="91">
        <v>7292</v>
      </c>
      <c r="H7" s="91">
        <v>2102</v>
      </c>
      <c r="I7" s="91">
        <v>3485</v>
      </c>
      <c r="J7" s="103">
        <f aca="true" t="shared" si="0" ref="J7:J12">SUM(D7:I7)</f>
        <v>47317</v>
      </c>
    </row>
    <row r="8" spans="2:10" ht="12">
      <c r="B8" s="183"/>
      <c r="C8" s="32" t="s">
        <v>186</v>
      </c>
      <c r="D8" s="91">
        <v>34675</v>
      </c>
      <c r="E8" s="91">
        <v>1300</v>
      </c>
      <c r="F8" s="91">
        <v>6397</v>
      </c>
      <c r="G8" s="91">
        <v>9100</v>
      </c>
      <c r="H8" s="91">
        <v>2572</v>
      </c>
      <c r="I8" s="91">
        <v>3422</v>
      </c>
      <c r="J8" s="103">
        <f t="shared" si="0"/>
        <v>57466</v>
      </c>
    </row>
    <row r="9" spans="2:10" ht="12">
      <c r="B9" s="183"/>
      <c r="C9" s="32" t="s">
        <v>187</v>
      </c>
      <c r="D9" s="91">
        <v>30260</v>
      </c>
      <c r="E9" s="91">
        <v>1134</v>
      </c>
      <c r="F9" s="91">
        <v>5227</v>
      </c>
      <c r="G9" s="91">
        <v>8029</v>
      </c>
      <c r="H9" s="91">
        <v>2244</v>
      </c>
      <c r="I9" s="91">
        <v>2912</v>
      </c>
      <c r="J9" s="103">
        <f t="shared" si="0"/>
        <v>49806</v>
      </c>
    </row>
    <row r="10" spans="2:10" ht="12">
      <c r="B10" s="183"/>
      <c r="C10" s="32" t="s">
        <v>188</v>
      </c>
      <c r="D10" s="91">
        <v>17376</v>
      </c>
      <c r="E10" s="91">
        <v>628</v>
      </c>
      <c r="F10" s="91">
        <v>3169</v>
      </c>
      <c r="G10" s="91">
        <v>4749</v>
      </c>
      <c r="H10" s="91">
        <v>1171</v>
      </c>
      <c r="I10" s="91">
        <v>1647</v>
      </c>
      <c r="J10" s="103">
        <f t="shared" si="0"/>
        <v>28740</v>
      </c>
    </row>
    <row r="11" spans="2:10" ht="12">
      <c r="B11" s="183"/>
      <c r="C11" s="32" t="s">
        <v>189</v>
      </c>
      <c r="D11" s="91">
        <v>14628</v>
      </c>
      <c r="E11" s="91">
        <v>524</v>
      </c>
      <c r="F11" s="91">
        <v>2688</v>
      </c>
      <c r="G11" s="91">
        <v>3622</v>
      </c>
      <c r="H11" s="91">
        <v>1165</v>
      </c>
      <c r="I11" s="91">
        <v>1137</v>
      </c>
      <c r="J11" s="103">
        <f t="shared" si="0"/>
        <v>23764</v>
      </c>
    </row>
    <row r="12" spans="2:10" ht="12">
      <c r="B12" s="27"/>
      <c r="C12" s="32" t="s">
        <v>54</v>
      </c>
      <c r="D12" s="91">
        <v>10630</v>
      </c>
      <c r="E12" s="91">
        <v>358</v>
      </c>
      <c r="F12" s="91">
        <v>1811</v>
      </c>
      <c r="G12" s="91">
        <v>3526</v>
      </c>
      <c r="H12" s="91">
        <v>746</v>
      </c>
      <c r="I12" s="91">
        <v>855</v>
      </c>
      <c r="J12" s="103">
        <f t="shared" si="0"/>
        <v>17926</v>
      </c>
    </row>
    <row r="13" spans="2:10" ht="12">
      <c r="B13" s="183"/>
      <c r="C13" s="183"/>
      <c r="D13" s="183"/>
      <c r="E13" s="183"/>
      <c r="F13" s="183"/>
      <c r="G13" s="183"/>
      <c r="H13" s="183"/>
      <c r="I13" s="183"/>
      <c r="J13" s="183"/>
    </row>
    <row r="14" spans="2:10" ht="12">
      <c r="B14" s="183" t="s">
        <v>98</v>
      </c>
      <c r="C14" s="32" t="s">
        <v>185</v>
      </c>
      <c r="D14" s="104">
        <v>10649</v>
      </c>
      <c r="E14" s="71">
        <v>426</v>
      </c>
      <c r="F14" s="71">
        <v>731</v>
      </c>
      <c r="G14" s="104">
        <v>1791</v>
      </c>
      <c r="H14" s="71">
        <v>600</v>
      </c>
      <c r="I14" s="104">
        <v>1786</v>
      </c>
      <c r="J14" s="103">
        <f>SUM(D14:I14)</f>
        <v>15983</v>
      </c>
    </row>
    <row r="15" spans="2:10" ht="12">
      <c r="B15" s="183"/>
      <c r="C15" s="32" t="s">
        <v>186</v>
      </c>
      <c r="D15" s="104">
        <v>10021</v>
      </c>
      <c r="E15" s="71">
        <v>343</v>
      </c>
      <c r="F15" s="71">
        <v>651</v>
      </c>
      <c r="G15" s="104">
        <v>1996</v>
      </c>
      <c r="H15" s="71">
        <v>548</v>
      </c>
      <c r="I15" s="104">
        <v>1819</v>
      </c>
      <c r="J15" s="103">
        <f>SUM(D15:I15)</f>
        <v>15378</v>
      </c>
    </row>
    <row r="16" spans="2:10" ht="12">
      <c r="B16" s="183"/>
      <c r="C16" s="32" t="s">
        <v>187</v>
      </c>
      <c r="D16" s="104">
        <v>7803</v>
      </c>
      <c r="E16" s="71">
        <v>306</v>
      </c>
      <c r="F16" s="71">
        <v>507</v>
      </c>
      <c r="G16" s="104">
        <v>1568</v>
      </c>
      <c r="H16" s="71">
        <v>490</v>
      </c>
      <c r="I16" s="104">
        <v>1231</v>
      </c>
      <c r="J16" s="103">
        <f>SUM(D16:I16)</f>
        <v>11905</v>
      </c>
    </row>
    <row r="17" spans="2:10" ht="12">
      <c r="B17" s="183"/>
      <c r="C17" s="32" t="s">
        <v>188</v>
      </c>
      <c r="D17" s="105">
        <v>4300</v>
      </c>
      <c r="E17" s="106">
        <v>199</v>
      </c>
      <c r="F17" s="106">
        <v>404</v>
      </c>
      <c r="G17" s="105">
        <v>1032</v>
      </c>
      <c r="H17" s="106">
        <v>294</v>
      </c>
      <c r="I17" s="105">
        <v>1083</v>
      </c>
      <c r="J17" s="103">
        <f>SUM(D17:I17)</f>
        <v>7312</v>
      </c>
    </row>
    <row r="18" spans="2:10" ht="12">
      <c r="B18" s="183"/>
      <c r="C18" s="32" t="s">
        <v>189</v>
      </c>
      <c r="D18" s="105">
        <v>3347</v>
      </c>
      <c r="E18" s="106">
        <v>156</v>
      </c>
      <c r="F18" s="106">
        <v>364</v>
      </c>
      <c r="G18" s="105">
        <v>864</v>
      </c>
      <c r="H18" s="106">
        <v>283</v>
      </c>
      <c r="I18" s="105">
        <v>1279</v>
      </c>
      <c r="J18" s="103">
        <f>SUM(D18:I18)</f>
        <v>6293</v>
      </c>
    </row>
    <row r="19" spans="2:10" ht="12">
      <c r="B19" s="183"/>
      <c r="C19" s="32" t="s">
        <v>54</v>
      </c>
      <c r="D19" s="105">
        <v>1530</v>
      </c>
      <c r="E19" s="106">
        <v>68</v>
      </c>
      <c r="F19" s="106">
        <v>115</v>
      </c>
      <c r="G19" s="105">
        <v>436</v>
      </c>
      <c r="H19" s="106">
        <v>128</v>
      </c>
      <c r="I19" s="105">
        <v>696</v>
      </c>
      <c r="J19" s="103">
        <f aca="true" t="shared" si="1" ref="J19:J25">SUM(D19:I19)</f>
        <v>2973</v>
      </c>
    </row>
    <row r="20" spans="2:10" ht="12">
      <c r="B20" s="183"/>
      <c r="C20" s="183"/>
      <c r="D20" s="183"/>
      <c r="E20" s="183"/>
      <c r="F20" s="183"/>
      <c r="G20" s="183"/>
      <c r="H20" s="183"/>
      <c r="I20" s="183"/>
      <c r="J20" s="183"/>
    </row>
    <row r="21" spans="2:10" ht="12">
      <c r="B21" s="183" t="s">
        <v>99</v>
      </c>
      <c r="C21" s="32" t="s">
        <v>185</v>
      </c>
      <c r="D21" s="71">
        <v>50</v>
      </c>
      <c r="E21" s="71">
        <v>0</v>
      </c>
      <c r="F21" s="71">
        <v>0</v>
      </c>
      <c r="G21" s="71">
        <v>2</v>
      </c>
      <c r="H21" s="71">
        <v>0</v>
      </c>
      <c r="I21" s="71">
        <v>4</v>
      </c>
      <c r="J21" s="103">
        <f t="shared" si="1"/>
        <v>56</v>
      </c>
    </row>
    <row r="22" spans="2:10" ht="12">
      <c r="B22" s="183"/>
      <c r="C22" s="32" t="s">
        <v>186</v>
      </c>
      <c r="D22" s="71">
        <v>44</v>
      </c>
      <c r="E22" s="71">
        <v>0</v>
      </c>
      <c r="F22" s="71">
        <v>0</v>
      </c>
      <c r="G22" s="71">
        <v>6</v>
      </c>
      <c r="H22" s="71">
        <v>0</v>
      </c>
      <c r="I22" s="71">
        <v>2</v>
      </c>
      <c r="J22" s="103">
        <f t="shared" si="1"/>
        <v>52</v>
      </c>
    </row>
    <row r="23" spans="2:10" ht="12">
      <c r="B23" s="183"/>
      <c r="C23" s="32" t="s">
        <v>187</v>
      </c>
      <c r="D23" s="71">
        <v>18</v>
      </c>
      <c r="E23" s="71">
        <v>0</v>
      </c>
      <c r="F23" s="71">
        <v>0</v>
      </c>
      <c r="G23" s="71">
        <v>4</v>
      </c>
      <c r="H23" s="71">
        <v>0</v>
      </c>
      <c r="I23" s="71">
        <v>0</v>
      </c>
      <c r="J23" s="103">
        <f t="shared" si="1"/>
        <v>22</v>
      </c>
    </row>
    <row r="24" spans="2:10" ht="12">
      <c r="B24" s="183"/>
      <c r="C24" s="32" t="s">
        <v>188</v>
      </c>
      <c r="D24" s="107">
        <v>17</v>
      </c>
      <c r="E24" s="107">
        <v>0</v>
      </c>
      <c r="F24" s="107">
        <v>1</v>
      </c>
      <c r="G24" s="107">
        <v>6</v>
      </c>
      <c r="H24" s="107">
        <v>0</v>
      </c>
      <c r="I24" s="107">
        <v>0</v>
      </c>
      <c r="J24" s="103">
        <f t="shared" si="1"/>
        <v>24</v>
      </c>
    </row>
    <row r="25" spans="2:10" ht="12">
      <c r="B25" s="183"/>
      <c r="C25" s="32" t="s">
        <v>189</v>
      </c>
      <c r="D25" s="108">
        <v>24</v>
      </c>
      <c r="E25" s="108">
        <v>0</v>
      </c>
      <c r="F25" s="108">
        <v>0</v>
      </c>
      <c r="G25" s="108">
        <v>0</v>
      </c>
      <c r="H25" s="108">
        <v>2</v>
      </c>
      <c r="I25" s="108">
        <v>0</v>
      </c>
      <c r="J25" s="103">
        <f t="shared" si="1"/>
        <v>26</v>
      </c>
    </row>
    <row r="26" spans="2:10" ht="12">
      <c r="B26" s="183"/>
      <c r="C26" s="32" t="s">
        <v>54</v>
      </c>
      <c r="D26" s="108">
        <v>7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3">
        <f aca="true" t="shared" si="2" ref="J26:J32">SUM(D26:I26)</f>
        <v>7</v>
      </c>
    </row>
    <row r="27" spans="2:10" ht="12">
      <c r="B27" s="183"/>
      <c r="C27" s="183"/>
      <c r="D27" s="183"/>
      <c r="E27" s="183"/>
      <c r="F27" s="183"/>
      <c r="G27" s="183"/>
      <c r="H27" s="183"/>
      <c r="I27" s="183"/>
      <c r="J27" s="183"/>
    </row>
    <row r="28" spans="2:10" ht="12">
      <c r="B28" s="183" t="s">
        <v>100</v>
      </c>
      <c r="C28" s="32" t="s">
        <v>185</v>
      </c>
      <c r="D28" s="103">
        <v>38339</v>
      </c>
      <c r="E28" s="103">
        <v>1538</v>
      </c>
      <c r="F28" s="103">
        <v>6417</v>
      </c>
      <c r="G28" s="103">
        <v>9085</v>
      </c>
      <c r="H28" s="103">
        <v>2702</v>
      </c>
      <c r="I28" s="103">
        <v>5275</v>
      </c>
      <c r="J28" s="103">
        <f t="shared" si="2"/>
        <v>63356</v>
      </c>
    </row>
    <row r="29" spans="2:10" ht="12">
      <c r="B29" s="183"/>
      <c r="C29" s="32" t="s">
        <v>186</v>
      </c>
      <c r="D29" s="103">
        <v>44740</v>
      </c>
      <c r="E29" s="103">
        <v>1643</v>
      </c>
      <c r="F29" s="103">
        <v>7048</v>
      </c>
      <c r="G29" s="103">
        <v>11102</v>
      </c>
      <c r="H29" s="103">
        <v>3120</v>
      </c>
      <c r="I29" s="103">
        <v>5243</v>
      </c>
      <c r="J29" s="103">
        <f t="shared" si="2"/>
        <v>72896</v>
      </c>
    </row>
    <row r="30" spans="2:10" ht="12">
      <c r="B30" s="183"/>
      <c r="C30" s="32" t="s">
        <v>187</v>
      </c>
      <c r="D30" s="103">
        <v>38081</v>
      </c>
      <c r="E30" s="103">
        <v>1440</v>
      </c>
      <c r="F30" s="103">
        <v>5734</v>
      </c>
      <c r="G30" s="103">
        <v>9601</v>
      </c>
      <c r="H30" s="103">
        <v>2734</v>
      </c>
      <c r="I30" s="103">
        <v>4143</v>
      </c>
      <c r="J30" s="103">
        <f t="shared" si="2"/>
        <v>61733</v>
      </c>
    </row>
    <row r="31" spans="2:10" ht="12">
      <c r="B31" s="183"/>
      <c r="C31" s="32" t="s">
        <v>188</v>
      </c>
      <c r="D31" s="103">
        <v>21693</v>
      </c>
      <c r="E31" s="103">
        <v>827</v>
      </c>
      <c r="F31" s="103">
        <v>3574</v>
      </c>
      <c r="G31" s="103">
        <v>5787</v>
      </c>
      <c r="H31" s="103">
        <v>1465</v>
      </c>
      <c r="I31" s="103">
        <v>2730</v>
      </c>
      <c r="J31" s="103">
        <f t="shared" si="2"/>
        <v>36076</v>
      </c>
    </row>
    <row r="32" spans="2:10" ht="12">
      <c r="B32" s="183"/>
      <c r="C32" s="32" t="s">
        <v>189</v>
      </c>
      <c r="D32" s="103">
        <v>17999</v>
      </c>
      <c r="E32" s="103">
        <v>680</v>
      </c>
      <c r="F32" s="103">
        <v>3052</v>
      </c>
      <c r="G32" s="103">
        <v>4486</v>
      </c>
      <c r="H32" s="103">
        <v>1450</v>
      </c>
      <c r="I32" s="103">
        <v>2416</v>
      </c>
      <c r="J32" s="103">
        <f t="shared" si="2"/>
        <v>30083</v>
      </c>
    </row>
    <row r="33" spans="2:10" ht="12">
      <c r="B33" s="183"/>
      <c r="C33" s="32" t="s">
        <v>54</v>
      </c>
      <c r="D33" s="103">
        <v>12167</v>
      </c>
      <c r="E33" s="103">
        <v>426</v>
      </c>
      <c r="F33" s="103">
        <v>1926</v>
      </c>
      <c r="G33" s="103">
        <v>3962</v>
      </c>
      <c r="H33" s="103">
        <v>874</v>
      </c>
      <c r="I33" s="103">
        <v>1551</v>
      </c>
      <c r="J33" s="103">
        <f>SUM(D33:I33)</f>
        <v>20906</v>
      </c>
    </row>
    <row r="35" ht="12">
      <c r="B35" s="99" t="s">
        <v>5</v>
      </c>
    </row>
    <row r="37" ht="12">
      <c r="B37" s="117" t="s">
        <v>3</v>
      </c>
    </row>
    <row r="38" ht="12">
      <c r="B38" s="117" t="s">
        <v>6</v>
      </c>
    </row>
    <row r="39" ht="12">
      <c r="B39" s="117" t="s">
        <v>7</v>
      </c>
    </row>
  </sheetData>
  <mergeCells count="8">
    <mergeCell ref="B7:B11"/>
    <mergeCell ref="B13:J13"/>
    <mergeCell ref="D4:I4"/>
    <mergeCell ref="B14:B19"/>
    <mergeCell ref="B20:J20"/>
    <mergeCell ref="B27:J27"/>
    <mergeCell ref="B28:B33"/>
    <mergeCell ref="B21:B2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 of police powers under the Terrorism Act 2000 and subsequent legislation: Arrests, outcomes and stop &amp; searches Quarterly update to December 2009 Great Britain October - December 2009</dc:title>
  <dc:subject>Operation of police powers under the Terrorism Act 2000 and subsequent legislation: Arrests, outcomes and stop &amp; searches Quarterly update to December 2009 Great Britain October - December 2009</dc:subject>
  <dc:creator/>
  <cp:keywords/>
  <dc:description/>
  <cp:lastModifiedBy>a</cp:lastModifiedBy>
  <cp:lastPrinted>2010-04-14T11:12:03Z</cp:lastPrinted>
  <dcterms:created xsi:type="dcterms:W3CDTF">2010-02-03T13:32:50Z</dcterms:created>
  <dcterms:modified xsi:type="dcterms:W3CDTF">2010-06-10T12:01:38Z</dcterms:modified>
  <cp:category/>
  <cp:version/>
  <cp:contentType/>
  <cp:contentStatus/>
</cp:coreProperties>
</file>