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48" windowWidth="20184" windowHeight="4164"/>
  </bookViews>
  <sheets>
    <sheet name="Highlights" sheetId="10" r:id="rId1"/>
    <sheet name="Sheet2" sheetId="2" state="hidden" r:id="rId2"/>
    <sheet name="Sheet3" sheetId="3" state="hidden" r:id="rId3"/>
    <sheet name="Quarter" sheetId="5" r:id="rId4"/>
    <sheet name="Calculation (2)" sheetId="21" state="hidden" r:id="rId5"/>
    <sheet name="Calculation" sheetId="9" state="hidden" r:id="rId6"/>
    <sheet name="Month" sheetId="23" r:id="rId7"/>
  </sheets>
  <definedNames>
    <definedName name="_xlnm.Print_Area" localSheetId="0">Highlights!$B$1:$L$32</definedName>
    <definedName name="_xlnm.Print_Area" localSheetId="3">Quarter!$A$1:$T$90</definedName>
  </definedNames>
  <calcPr calcId="145621"/>
</workbook>
</file>

<file path=xl/calcChain.xml><?xml version="1.0" encoding="utf-8"?>
<calcChain xmlns="http://schemas.openxmlformats.org/spreadsheetml/2006/main">
  <c r="C12" i="23" l="1"/>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12" i="23"/>
  <c r="C69" i="5"/>
  <c r="D69" i="5"/>
  <c r="E69" i="5"/>
  <c r="F69" i="5"/>
  <c r="G69" i="5"/>
  <c r="H69" i="5"/>
  <c r="I69" i="5"/>
  <c r="J69" i="5"/>
  <c r="K69" i="5"/>
  <c r="L69" i="5"/>
  <c r="M69" i="5"/>
  <c r="N69" i="5"/>
  <c r="O69" i="5"/>
  <c r="P69" i="5"/>
  <c r="Q69" i="5"/>
  <c r="R69" i="5"/>
  <c r="S69" i="5"/>
  <c r="T69" i="5"/>
  <c r="U69" i="5"/>
  <c r="V69" i="5"/>
  <c r="W69" i="5"/>
  <c r="X69" i="5"/>
  <c r="C70" i="5"/>
  <c r="D70" i="5"/>
  <c r="E70" i="5"/>
  <c r="F70" i="5"/>
  <c r="G70" i="5"/>
  <c r="H70" i="5"/>
  <c r="I70" i="5"/>
  <c r="J70" i="5"/>
  <c r="K70" i="5"/>
  <c r="L70" i="5"/>
  <c r="M70" i="5"/>
  <c r="N70" i="5"/>
  <c r="O70" i="5"/>
  <c r="P70" i="5"/>
  <c r="Q70" i="5"/>
  <c r="R70" i="5"/>
  <c r="S70" i="5"/>
  <c r="T70" i="5"/>
  <c r="U70" i="5"/>
  <c r="V70" i="5"/>
  <c r="W70" i="5"/>
  <c r="X70" i="5"/>
  <c r="C71" i="5"/>
  <c r="D71" i="5"/>
  <c r="E71" i="5"/>
  <c r="F71" i="5"/>
  <c r="G71" i="5"/>
  <c r="H71" i="5"/>
  <c r="I71" i="5"/>
  <c r="J71" i="5"/>
  <c r="K71" i="5"/>
  <c r="L71" i="5"/>
  <c r="M71" i="5"/>
  <c r="N71" i="5"/>
  <c r="O71" i="5"/>
  <c r="P71" i="5"/>
  <c r="Q71" i="5"/>
  <c r="R71" i="5"/>
  <c r="S71" i="5"/>
  <c r="T71" i="5"/>
  <c r="U71" i="5"/>
  <c r="V71" i="5"/>
  <c r="W71" i="5"/>
  <c r="X71" i="5"/>
  <c r="C72" i="5"/>
  <c r="D72" i="5"/>
  <c r="E72" i="5"/>
  <c r="F72" i="5"/>
  <c r="G72" i="5"/>
  <c r="H72" i="5"/>
  <c r="H79" i="5" s="1"/>
  <c r="I72" i="5"/>
  <c r="J72" i="5"/>
  <c r="K72" i="5"/>
  <c r="L72" i="5"/>
  <c r="M72" i="5"/>
  <c r="N72" i="5"/>
  <c r="O72" i="5"/>
  <c r="P72" i="5"/>
  <c r="Q72" i="5"/>
  <c r="R72" i="5"/>
  <c r="S72" i="5"/>
  <c r="T72" i="5"/>
  <c r="U72" i="5"/>
  <c r="V72" i="5"/>
  <c r="W72" i="5"/>
  <c r="X72" i="5"/>
  <c r="C73" i="5"/>
  <c r="D73" i="5"/>
  <c r="E73" i="5"/>
  <c r="F73" i="5"/>
  <c r="G73" i="5"/>
  <c r="H73" i="5"/>
  <c r="I73" i="5"/>
  <c r="J73" i="5"/>
  <c r="K73" i="5"/>
  <c r="L73" i="5"/>
  <c r="M73" i="5"/>
  <c r="N73" i="5"/>
  <c r="O73" i="5"/>
  <c r="P73" i="5"/>
  <c r="Q73" i="5"/>
  <c r="R73" i="5"/>
  <c r="S73" i="5"/>
  <c r="T73" i="5"/>
  <c r="U73" i="5"/>
  <c r="V73" i="5"/>
  <c r="W73" i="5"/>
  <c r="X73" i="5"/>
  <c r="C74" i="5"/>
  <c r="D74" i="5"/>
  <c r="E74" i="5"/>
  <c r="F74" i="5"/>
  <c r="G74" i="5"/>
  <c r="H74" i="5"/>
  <c r="I74" i="5"/>
  <c r="J74" i="5"/>
  <c r="K74" i="5"/>
  <c r="L74" i="5"/>
  <c r="M74" i="5"/>
  <c r="N74" i="5"/>
  <c r="O74" i="5"/>
  <c r="P74" i="5"/>
  <c r="Q74" i="5"/>
  <c r="R74" i="5"/>
  <c r="S74" i="5"/>
  <c r="T74" i="5"/>
  <c r="U74" i="5"/>
  <c r="V74" i="5"/>
  <c r="W74" i="5"/>
  <c r="X74" i="5"/>
  <c r="C75" i="5"/>
  <c r="D75" i="5"/>
  <c r="E75" i="5"/>
  <c r="F75" i="5"/>
  <c r="G75" i="5"/>
  <c r="H75" i="5"/>
  <c r="I75" i="5"/>
  <c r="J75" i="5"/>
  <c r="K75" i="5"/>
  <c r="L75" i="5"/>
  <c r="M75" i="5"/>
  <c r="N75" i="5"/>
  <c r="O75" i="5"/>
  <c r="P75" i="5"/>
  <c r="Q75" i="5"/>
  <c r="R75" i="5"/>
  <c r="S75" i="5"/>
  <c r="T75" i="5"/>
  <c r="U75" i="5"/>
  <c r="V75" i="5"/>
  <c r="W75" i="5"/>
  <c r="X75" i="5"/>
  <c r="C76" i="5"/>
  <c r="D76" i="5"/>
  <c r="E76" i="5"/>
  <c r="F76" i="5"/>
  <c r="G76" i="5"/>
  <c r="H76" i="5"/>
  <c r="I76" i="5"/>
  <c r="J76" i="5"/>
  <c r="K76" i="5"/>
  <c r="L76" i="5"/>
  <c r="M76" i="5"/>
  <c r="N76" i="5"/>
  <c r="O76" i="5"/>
  <c r="P76" i="5"/>
  <c r="Q76" i="5"/>
  <c r="R76" i="5"/>
  <c r="S76" i="5"/>
  <c r="T76" i="5"/>
  <c r="U76" i="5"/>
  <c r="V76" i="5"/>
  <c r="W76" i="5"/>
  <c r="X76" i="5"/>
  <c r="C77" i="5"/>
  <c r="D77" i="5"/>
  <c r="E77" i="5"/>
  <c r="F77" i="5"/>
  <c r="G77" i="5"/>
  <c r="H77" i="5"/>
  <c r="I77" i="5"/>
  <c r="J77" i="5"/>
  <c r="K77" i="5"/>
  <c r="L77" i="5"/>
  <c r="M77" i="5"/>
  <c r="N77" i="5"/>
  <c r="O77" i="5"/>
  <c r="P77" i="5"/>
  <c r="Q77" i="5"/>
  <c r="R77" i="5"/>
  <c r="S77" i="5"/>
  <c r="T77" i="5"/>
  <c r="U77" i="5"/>
  <c r="V77" i="5"/>
  <c r="W77" i="5"/>
  <c r="X77" i="5"/>
  <c r="C78" i="5"/>
  <c r="D78" i="5"/>
  <c r="E78" i="5"/>
  <c r="F78" i="5"/>
  <c r="G78" i="5"/>
  <c r="H78" i="5"/>
  <c r="I78" i="5"/>
  <c r="J78" i="5"/>
  <c r="K78" i="5"/>
  <c r="L78" i="5"/>
  <c r="M78" i="5"/>
  <c r="N78" i="5"/>
  <c r="O78" i="5"/>
  <c r="P78" i="5"/>
  <c r="Q78" i="5"/>
  <c r="R78" i="5"/>
  <c r="S78" i="5"/>
  <c r="T78" i="5"/>
  <c r="U78" i="5"/>
  <c r="V78" i="5"/>
  <c r="W78" i="5"/>
  <c r="X78" i="5"/>
  <c r="C79" i="5"/>
  <c r="D79" i="5"/>
  <c r="E79" i="5"/>
  <c r="F79" i="5"/>
  <c r="G79" i="5"/>
  <c r="I79" i="5"/>
  <c r="J79" i="5"/>
  <c r="K79" i="5"/>
  <c r="L79" i="5"/>
  <c r="M79" i="5"/>
  <c r="N79" i="5"/>
  <c r="O79" i="5"/>
  <c r="P79" i="5"/>
  <c r="Q79" i="5"/>
  <c r="R79" i="5"/>
  <c r="S79" i="5"/>
  <c r="T79" i="5"/>
  <c r="U79" i="5"/>
  <c r="V79" i="5"/>
  <c r="W79" i="5"/>
  <c r="X79" i="5"/>
  <c r="B78" i="5"/>
  <c r="B77" i="5"/>
  <c r="B76" i="5"/>
  <c r="B75" i="5"/>
  <c r="B74" i="5"/>
  <c r="B73" i="5"/>
  <c r="B72" i="5"/>
  <c r="B70" i="5"/>
  <c r="B71" i="5"/>
  <c r="B79" i="5" s="1"/>
  <c r="B69" i="5"/>
  <c r="C65" i="5"/>
  <c r="D65" i="5"/>
  <c r="E65" i="5"/>
  <c r="F65" i="5"/>
  <c r="G65" i="5"/>
  <c r="H65" i="5"/>
  <c r="I65" i="5"/>
  <c r="J65" i="5"/>
  <c r="K65" i="5"/>
  <c r="L65" i="5"/>
  <c r="M65" i="5"/>
  <c r="N65" i="5"/>
  <c r="O65" i="5"/>
  <c r="P65" i="5"/>
  <c r="Q65" i="5"/>
  <c r="R65" i="5"/>
  <c r="S65" i="5"/>
  <c r="T65" i="5"/>
  <c r="U65" i="5"/>
  <c r="V65" i="5"/>
  <c r="W65" i="5"/>
  <c r="X65" i="5"/>
  <c r="B65" i="5"/>
  <c r="C55" i="5"/>
  <c r="D55" i="5"/>
  <c r="E55" i="5"/>
  <c r="F55" i="5"/>
  <c r="G55" i="5"/>
  <c r="H55" i="5"/>
  <c r="I55" i="5"/>
  <c r="J55" i="5"/>
  <c r="K55" i="5"/>
  <c r="L55" i="5"/>
  <c r="M55" i="5"/>
  <c r="N55" i="5"/>
  <c r="O55" i="5"/>
  <c r="P55" i="5"/>
  <c r="Q55" i="5"/>
  <c r="R55" i="5"/>
  <c r="S55" i="5"/>
  <c r="T55" i="5"/>
  <c r="U55" i="5"/>
  <c r="V55" i="5"/>
  <c r="W55" i="5"/>
  <c r="X55" i="5"/>
  <c r="B55" i="5"/>
  <c r="C31" i="5"/>
  <c r="D31" i="5"/>
  <c r="D42" i="5" s="1"/>
  <c r="E31" i="5"/>
  <c r="E42" i="5" s="1"/>
  <c r="F31" i="5"/>
  <c r="G31" i="5"/>
  <c r="H31" i="5"/>
  <c r="H42" i="5" s="1"/>
  <c r="I31" i="5"/>
  <c r="I42" i="5" s="1"/>
  <c r="J31" i="5"/>
  <c r="K31" i="5"/>
  <c r="L31" i="5"/>
  <c r="L42" i="5" s="1"/>
  <c r="M31" i="5"/>
  <c r="M42" i="5" s="1"/>
  <c r="N31" i="5"/>
  <c r="O31" i="5"/>
  <c r="P31" i="5"/>
  <c r="P42" i="5" s="1"/>
  <c r="Q31" i="5"/>
  <c r="Q42" i="5" s="1"/>
  <c r="R31" i="5"/>
  <c r="S31" i="5"/>
  <c r="T31" i="5"/>
  <c r="T42" i="5" s="1"/>
  <c r="U31" i="5"/>
  <c r="U42" i="5" s="1"/>
  <c r="V31" i="5"/>
  <c r="W31" i="5"/>
  <c r="X31" i="5"/>
  <c r="X42" i="5" s="1"/>
  <c r="C32" i="5"/>
  <c r="D32" i="5"/>
  <c r="E32" i="5"/>
  <c r="F32" i="5"/>
  <c r="G32" i="5"/>
  <c r="H32" i="5"/>
  <c r="I32" i="5"/>
  <c r="J32" i="5"/>
  <c r="K32" i="5"/>
  <c r="L32" i="5"/>
  <c r="M32" i="5"/>
  <c r="N32" i="5"/>
  <c r="O32" i="5"/>
  <c r="P32" i="5"/>
  <c r="Q32" i="5"/>
  <c r="R32" i="5"/>
  <c r="S32" i="5"/>
  <c r="T32" i="5"/>
  <c r="U32" i="5"/>
  <c r="V32" i="5"/>
  <c r="W32" i="5"/>
  <c r="X32" i="5"/>
  <c r="C33" i="5"/>
  <c r="D33" i="5"/>
  <c r="E33" i="5"/>
  <c r="F33" i="5"/>
  <c r="G33" i="5"/>
  <c r="H33" i="5"/>
  <c r="I33" i="5"/>
  <c r="J33" i="5"/>
  <c r="K33" i="5"/>
  <c r="L33" i="5"/>
  <c r="M33" i="5"/>
  <c r="N33" i="5"/>
  <c r="O33" i="5"/>
  <c r="P33" i="5"/>
  <c r="Q33" i="5"/>
  <c r="R33" i="5"/>
  <c r="S33" i="5"/>
  <c r="T33" i="5"/>
  <c r="U33" i="5"/>
  <c r="V33" i="5"/>
  <c r="W33" i="5"/>
  <c r="X33" i="5"/>
  <c r="C34" i="5"/>
  <c r="D34" i="5"/>
  <c r="E34" i="5"/>
  <c r="F34" i="5"/>
  <c r="G34" i="5"/>
  <c r="H34" i="5"/>
  <c r="I34" i="5"/>
  <c r="J34" i="5"/>
  <c r="K34" i="5"/>
  <c r="L34" i="5"/>
  <c r="M34" i="5"/>
  <c r="N34" i="5"/>
  <c r="O34" i="5"/>
  <c r="P34" i="5"/>
  <c r="Q34" i="5"/>
  <c r="R34" i="5"/>
  <c r="S34" i="5"/>
  <c r="T34" i="5"/>
  <c r="U34" i="5"/>
  <c r="V34" i="5"/>
  <c r="W34" i="5"/>
  <c r="X34" i="5"/>
  <c r="C35" i="5"/>
  <c r="D35" i="5"/>
  <c r="E35" i="5"/>
  <c r="F35" i="5"/>
  <c r="G35" i="5"/>
  <c r="H35" i="5"/>
  <c r="I35" i="5"/>
  <c r="J35" i="5"/>
  <c r="K35" i="5"/>
  <c r="L35" i="5"/>
  <c r="M35" i="5"/>
  <c r="N35" i="5"/>
  <c r="O35" i="5"/>
  <c r="P35" i="5"/>
  <c r="Q35" i="5"/>
  <c r="R35" i="5"/>
  <c r="S35" i="5"/>
  <c r="T35" i="5"/>
  <c r="U35" i="5"/>
  <c r="V35" i="5"/>
  <c r="W35" i="5"/>
  <c r="X35" i="5"/>
  <c r="C36" i="5"/>
  <c r="D36" i="5"/>
  <c r="E36" i="5"/>
  <c r="F36" i="5"/>
  <c r="G36" i="5"/>
  <c r="H36" i="5"/>
  <c r="I36" i="5"/>
  <c r="J36" i="5"/>
  <c r="K36" i="5"/>
  <c r="L36" i="5"/>
  <c r="M36" i="5"/>
  <c r="N36" i="5"/>
  <c r="O36" i="5"/>
  <c r="P36" i="5"/>
  <c r="Q36" i="5"/>
  <c r="R36" i="5"/>
  <c r="S36" i="5"/>
  <c r="T36" i="5"/>
  <c r="U36" i="5"/>
  <c r="V36" i="5"/>
  <c r="W36" i="5"/>
  <c r="X36" i="5"/>
  <c r="C37" i="5"/>
  <c r="D37" i="5"/>
  <c r="E37" i="5"/>
  <c r="F37" i="5"/>
  <c r="G37" i="5"/>
  <c r="H37" i="5"/>
  <c r="I37" i="5"/>
  <c r="J37" i="5"/>
  <c r="K37" i="5"/>
  <c r="L37" i="5"/>
  <c r="M37" i="5"/>
  <c r="N37" i="5"/>
  <c r="O37" i="5"/>
  <c r="P37" i="5"/>
  <c r="Q37" i="5"/>
  <c r="R37" i="5"/>
  <c r="S37" i="5"/>
  <c r="T37" i="5"/>
  <c r="U37" i="5"/>
  <c r="V37" i="5"/>
  <c r="W37" i="5"/>
  <c r="X37" i="5"/>
  <c r="C38" i="5"/>
  <c r="D38" i="5"/>
  <c r="E38" i="5"/>
  <c r="F38" i="5"/>
  <c r="G38" i="5"/>
  <c r="H38" i="5"/>
  <c r="I38" i="5"/>
  <c r="J38" i="5"/>
  <c r="K38" i="5"/>
  <c r="L38" i="5"/>
  <c r="M38" i="5"/>
  <c r="N38" i="5"/>
  <c r="O38" i="5"/>
  <c r="P38" i="5"/>
  <c r="Q38" i="5"/>
  <c r="R38" i="5"/>
  <c r="S38" i="5"/>
  <c r="T38" i="5"/>
  <c r="U38" i="5"/>
  <c r="V38" i="5"/>
  <c r="W38" i="5"/>
  <c r="X38" i="5"/>
  <c r="C39" i="5"/>
  <c r="D39" i="5"/>
  <c r="E39" i="5"/>
  <c r="F39" i="5"/>
  <c r="G39" i="5"/>
  <c r="H39" i="5"/>
  <c r="I39" i="5"/>
  <c r="J39" i="5"/>
  <c r="K39" i="5"/>
  <c r="L39" i="5"/>
  <c r="M39" i="5"/>
  <c r="N39" i="5"/>
  <c r="O39" i="5"/>
  <c r="P39" i="5"/>
  <c r="Q39" i="5"/>
  <c r="R39" i="5"/>
  <c r="S39" i="5"/>
  <c r="T39" i="5"/>
  <c r="U39" i="5"/>
  <c r="V39" i="5"/>
  <c r="W39" i="5"/>
  <c r="X39" i="5"/>
  <c r="C40" i="5"/>
  <c r="D40" i="5"/>
  <c r="E40" i="5"/>
  <c r="F40" i="5"/>
  <c r="G40" i="5"/>
  <c r="H40" i="5"/>
  <c r="I40" i="5"/>
  <c r="J40" i="5"/>
  <c r="K40" i="5"/>
  <c r="L40" i="5"/>
  <c r="M40" i="5"/>
  <c r="N40" i="5"/>
  <c r="O40" i="5"/>
  <c r="P40" i="5"/>
  <c r="Q40" i="5"/>
  <c r="R40" i="5"/>
  <c r="S40" i="5"/>
  <c r="T40" i="5"/>
  <c r="U40" i="5"/>
  <c r="V40" i="5"/>
  <c r="W40" i="5"/>
  <c r="X40" i="5"/>
  <c r="C41" i="5"/>
  <c r="D41" i="5"/>
  <c r="E41" i="5"/>
  <c r="F41" i="5"/>
  <c r="G41" i="5"/>
  <c r="H41" i="5"/>
  <c r="I41" i="5"/>
  <c r="J41" i="5"/>
  <c r="K41" i="5"/>
  <c r="L41" i="5"/>
  <c r="M41" i="5"/>
  <c r="N41" i="5"/>
  <c r="O41" i="5"/>
  <c r="P41" i="5"/>
  <c r="Q41" i="5"/>
  <c r="R41" i="5"/>
  <c r="S41" i="5"/>
  <c r="T41" i="5"/>
  <c r="U41" i="5"/>
  <c r="V41" i="5"/>
  <c r="W41" i="5"/>
  <c r="X41" i="5"/>
  <c r="C42" i="5"/>
  <c r="F42" i="5"/>
  <c r="G42" i="5"/>
  <c r="J42" i="5"/>
  <c r="K42" i="5"/>
  <c r="N42" i="5"/>
  <c r="O42" i="5"/>
  <c r="R42" i="5"/>
  <c r="S42" i="5"/>
  <c r="V42" i="5"/>
  <c r="W42" i="5"/>
  <c r="B42" i="5"/>
  <c r="B41" i="5"/>
  <c r="B40" i="5"/>
  <c r="B39" i="5"/>
  <c r="B38" i="5"/>
  <c r="B37" i="5"/>
  <c r="B36" i="5"/>
  <c r="B35" i="5"/>
  <c r="B33" i="5"/>
  <c r="B34" i="5"/>
  <c r="B32" i="5"/>
  <c r="B31" i="5"/>
  <c r="C27" i="5"/>
  <c r="D27" i="5"/>
  <c r="E27" i="5"/>
  <c r="F27" i="5"/>
  <c r="G27" i="5"/>
  <c r="H27" i="5"/>
  <c r="I27" i="5"/>
  <c r="J27" i="5"/>
  <c r="K27" i="5"/>
  <c r="L27" i="5"/>
  <c r="M27" i="5"/>
  <c r="N27" i="5"/>
  <c r="O27" i="5"/>
  <c r="P27" i="5"/>
  <c r="Q27" i="5"/>
  <c r="R27" i="5"/>
  <c r="S27" i="5"/>
  <c r="T27" i="5"/>
  <c r="U27" i="5"/>
  <c r="V27" i="5"/>
  <c r="W27" i="5"/>
  <c r="X27" i="5"/>
  <c r="B27" i="5"/>
  <c r="C17" i="5"/>
  <c r="D17" i="5"/>
  <c r="E17" i="5"/>
  <c r="F17" i="5"/>
  <c r="G17" i="5"/>
  <c r="H17" i="5"/>
  <c r="I17" i="5"/>
  <c r="J17" i="5"/>
  <c r="K17" i="5"/>
  <c r="L17" i="5"/>
  <c r="M17" i="5"/>
  <c r="N17" i="5"/>
  <c r="O17" i="5"/>
  <c r="P17" i="5"/>
  <c r="Q17" i="5"/>
  <c r="R17" i="5"/>
  <c r="S17" i="5"/>
  <c r="T17" i="5"/>
  <c r="U17" i="5"/>
  <c r="V17" i="5"/>
  <c r="W17" i="5"/>
  <c r="X17" i="5"/>
  <c r="B17" i="5"/>
  <c r="BD23" i="23" l="1"/>
  <c r="BD24" i="23"/>
  <c r="BD25" i="23"/>
  <c r="X94" i="5"/>
  <c r="X95" i="5"/>
  <c r="X96" i="5"/>
  <c r="X97" i="5" l="1"/>
  <c r="BC23" i="23"/>
  <c r="X98" i="5" l="1"/>
  <c r="BC24" i="23"/>
  <c r="BC25" i="23"/>
  <c r="BB23" i="23" l="1"/>
  <c r="B23" i="23" l="1"/>
  <c r="BB25" i="23"/>
  <c r="BA25" i="23"/>
  <c r="AZ25" i="23"/>
  <c r="AY25" i="23"/>
  <c r="AX25" i="23"/>
  <c r="AW25" i="23"/>
  <c r="AV25" i="23"/>
  <c r="AU25" i="23"/>
  <c r="AT25" i="23"/>
  <c r="AS25" i="23"/>
  <c r="AR25" i="23"/>
  <c r="AQ25" i="23"/>
  <c r="AP25" i="23"/>
  <c r="AO25" i="23"/>
  <c r="AN25" i="23"/>
  <c r="AM25" i="23"/>
  <c r="AL25" i="23"/>
  <c r="AK25" i="23"/>
  <c r="AJ25" i="23"/>
  <c r="AI25" i="23"/>
  <c r="AH25" i="23"/>
  <c r="AG25" i="23"/>
  <c r="AF25" i="23"/>
  <c r="AE25" i="23"/>
  <c r="AD25" i="23"/>
  <c r="AC25" i="23"/>
  <c r="AB25" i="23"/>
  <c r="AA25" i="23"/>
  <c r="Z25" i="23"/>
  <c r="Y25" i="23"/>
  <c r="X25" i="23"/>
  <c r="W25" i="23"/>
  <c r="V25" i="23"/>
  <c r="U25" i="23"/>
  <c r="T25" i="23"/>
  <c r="S25" i="23"/>
  <c r="R25" i="23"/>
  <c r="Q25" i="23"/>
  <c r="P25" i="23"/>
  <c r="O25" i="23"/>
  <c r="N25" i="23"/>
  <c r="M25" i="23"/>
  <c r="L25" i="23"/>
  <c r="K25" i="23"/>
  <c r="J25" i="23"/>
  <c r="I25" i="23"/>
  <c r="H25" i="23"/>
  <c r="G25" i="23"/>
  <c r="F25" i="23"/>
  <c r="E25" i="23"/>
  <c r="D25" i="23"/>
  <c r="C25" i="23"/>
  <c r="B25" i="23"/>
  <c r="BB24" i="23"/>
  <c r="BA24" i="23"/>
  <c r="AZ24" i="23"/>
  <c r="AY24" i="23"/>
  <c r="AX24" i="23"/>
  <c r="AW24" i="23"/>
  <c r="AV24" i="23"/>
  <c r="AU24" i="23"/>
  <c r="AT24" i="23"/>
  <c r="AS24" i="23"/>
  <c r="AR24" i="23"/>
  <c r="AQ24" i="23"/>
  <c r="AP24" i="23"/>
  <c r="AO24" i="23"/>
  <c r="AN24" i="23"/>
  <c r="AM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C24" i="23"/>
  <c r="B24" i="23"/>
  <c r="E23" i="23" l="1"/>
  <c r="M23" i="23"/>
  <c r="U23" i="23"/>
  <c r="AC23" i="23"/>
  <c r="AK23" i="23"/>
  <c r="AS23" i="23"/>
  <c r="BA23" i="23"/>
  <c r="D23" i="23"/>
  <c r="H23" i="23"/>
  <c r="L23" i="23"/>
  <c r="P23" i="23"/>
  <c r="T23" i="23"/>
  <c r="X23" i="23"/>
  <c r="AB23" i="23"/>
  <c r="AF23" i="23"/>
  <c r="AJ23" i="23"/>
  <c r="AN23" i="23"/>
  <c r="AR23" i="23"/>
  <c r="AV23" i="23"/>
  <c r="AZ23" i="23"/>
  <c r="G23" i="23"/>
  <c r="O23" i="23"/>
  <c r="W23" i="23"/>
  <c r="AE23" i="23"/>
  <c r="AM23" i="23"/>
  <c r="AU23" i="23"/>
  <c r="AL24" i="23"/>
  <c r="I23" i="23"/>
  <c r="Q23" i="23"/>
  <c r="Y23" i="23"/>
  <c r="AG23" i="23"/>
  <c r="AO23" i="23"/>
  <c r="AW23" i="23"/>
  <c r="F23" i="23"/>
  <c r="J23" i="23"/>
  <c r="N23" i="23"/>
  <c r="R23" i="23"/>
  <c r="V23" i="23"/>
  <c r="Z23" i="23"/>
  <c r="AD23" i="23"/>
  <c r="AH23" i="23"/>
  <c r="AL23" i="23"/>
  <c r="AP23" i="23"/>
  <c r="AT23" i="23"/>
  <c r="AX23" i="23"/>
  <c r="C23" i="23"/>
  <c r="K23" i="23"/>
  <c r="S23" i="23"/>
  <c r="AA23" i="23"/>
  <c r="AI23" i="23"/>
  <c r="AQ23" i="23"/>
  <c r="AY23" i="23"/>
  <c r="C94" i="5"/>
  <c r="D94" i="5"/>
  <c r="E94" i="5"/>
  <c r="F94" i="5"/>
  <c r="G94" i="5"/>
  <c r="H94" i="5"/>
  <c r="I94" i="5"/>
  <c r="J94" i="5"/>
  <c r="K94" i="5"/>
  <c r="L94" i="5"/>
  <c r="M94" i="5"/>
  <c r="N94" i="5"/>
  <c r="O94" i="5"/>
  <c r="P94" i="5"/>
  <c r="Q94" i="5"/>
  <c r="R94" i="5"/>
  <c r="S94" i="5"/>
  <c r="T94" i="5"/>
  <c r="U94" i="5"/>
  <c r="V94" i="5"/>
  <c r="W94" i="5"/>
  <c r="C95" i="5"/>
  <c r="D95" i="5"/>
  <c r="E95" i="5"/>
  <c r="F95" i="5"/>
  <c r="G95" i="5"/>
  <c r="H95" i="5"/>
  <c r="I95" i="5"/>
  <c r="J95" i="5"/>
  <c r="K95" i="5"/>
  <c r="L95" i="5"/>
  <c r="M95" i="5"/>
  <c r="N95" i="5"/>
  <c r="O95" i="5"/>
  <c r="P95" i="5"/>
  <c r="Q95" i="5"/>
  <c r="R95" i="5"/>
  <c r="S95" i="5"/>
  <c r="T95" i="5"/>
  <c r="U95" i="5"/>
  <c r="V95" i="5"/>
  <c r="W95" i="5"/>
  <c r="C96" i="5"/>
  <c r="D96" i="5"/>
  <c r="E96" i="5"/>
  <c r="F96" i="5"/>
  <c r="G96" i="5"/>
  <c r="H96" i="5"/>
  <c r="I96" i="5"/>
  <c r="J96" i="5"/>
  <c r="J97" i="5" s="1"/>
  <c r="J98" i="5" s="1"/>
  <c r="K96" i="5"/>
  <c r="L96" i="5"/>
  <c r="M96" i="5"/>
  <c r="N96" i="5"/>
  <c r="O96" i="5"/>
  <c r="P96" i="5"/>
  <c r="Q96" i="5"/>
  <c r="R96" i="5"/>
  <c r="S96" i="5"/>
  <c r="T96" i="5"/>
  <c r="U96" i="5"/>
  <c r="V96" i="5"/>
  <c r="W96" i="5"/>
  <c r="B96" i="5"/>
  <c r="B95" i="5"/>
  <c r="B94" i="5"/>
  <c r="B97" i="5" l="1"/>
  <c r="B98" i="5" s="1"/>
  <c r="R97" i="5"/>
  <c r="R98" i="5" s="1"/>
  <c r="N97" i="5"/>
  <c r="N98" i="5" s="1"/>
  <c r="F97" i="5"/>
  <c r="F98" i="5" s="1"/>
  <c r="V97" i="5"/>
  <c r="U97" i="5"/>
  <c r="U98" i="5" s="1"/>
  <c r="Q97" i="5"/>
  <c r="Q98" i="5" s="1"/>
  <c r="M97" i="5"/>
  <c r="M98" i="5" s="1"/>
  <c r="I97" i="5"/>
  <c r="I98" i="5" s="1"/>
  <c r="E97" i="5"/>
  <c r="E98" i="5" s="1"/>
  <c r="W97" i="5"/>
  <c r="W98" i="5" s="1"/>
  <c r="S97" i="5"/>
  <c r="S98" i="5" s="1"/>
  <c r="O97" i="5"/>
  <c r="O98" i="5" s="1"/>
  <c r="K97" i="5"/>
  <c r="K98" i="5" s="1"/>
  <c r="G97" i="5"/>
  <c r="G98" i="5" s="1"/>
  <c r="C97" i="5"/>
  <c r="C98" i="5" s="1"/>
  <c r="T97" i="5"/>
  <c r="T98" i="5" s="1"/>
  <c r="P97" i="5"/>
  <c r="P98" i="5" s="1"/>
  <c r="L97" i="5"/>
  <c r="L98" i="5" s="1"/>
  <c r="H97" i="5"/>
  <c r="H98" i="5" s="1"/>
  <c r="D97" i="5"/>
  <c r="D98" i="5" s="1"/>
  <c r="I37" i="21"/>
  <c r="G37" i="21"/>
  <c r="F37" i="21"/>
  <c r="D37" i="21"/>
  <c r="I36" i="21"/>
  <c r="G36" i="21"/>
  <c r="F36" i="21"/>
  <c r="D36" i="21"/>
  <c r="I35" i="21"/>
  <c r="G35" i="21"/>
  <c r="F35" i="21"/>
  <c r="D35" i="21"/>
  <c r="I34" i="21"/>
  <c r="G34" i="21"/>
  <c r="F34" i="21"/>
  <c r="D34" i="21"/>
  <c r="I33" i="21"/>
  <c r="G33" i="21"/>
  <c r="F33" i="21"/>
  <c r="D33" i="21"/>
  <c r="I32" i="21"/>
  <c r="G32" i="21"/>
  <c r="F32" i="21"/>
  <c r="D32" i="21"/>
  <c r="I31" i="21"/>
  <c r="G31" i="21"/>
  <c r="F31" i="21"/>
  <c r="D31" i="21"/>
  <c r="I30" i="21"/>
  <c r="G30" i="21"/>
  <c r="F30" i="21"/>
  <c r="D30" i="21"/>
  <c r="I29" i="21"/>
  <c r="G29" i="21"/>
  <c r="F29" i="21"/>
  <c r="D29" i="21"/>
  <c r="I28" i="21"/>
  <c r="G28" i="21"/>
  <c r="F28" i="21"/>
  <c r="D28" i="21"/>
  <c r="I27" i="21"/>
  <c r="G27" i="21"/>
  <c r="F27" i="21"/>
  <c r="D27" i="21"/>
  <c r="I26" i="21"/>
  <c r="G26" i="21"/>
  <c r="F26" i="21"/>
  <c r="D26" i="21"/>
  <c r="I25" i="21"/>
  <c r="G25" i="21"/>
  <c r="F25" i="21"/>
  <c r="D25" i="21"/>
  <c r="I24" i="21"/>
  <c r="G24" i="21"/>
  <c r="F24" i="21"/>
  <c r="D24" i="21"/>
  <c r="I21" i="21"/>
  <c r="G21" i="21"/>
  <c r="F21" i="21"/>
  <c r="D21" i="21"/>
  <c r="I20" i="21"/>
  <c r="G20" i="21"/>
  <c r="F20" i="21"/>
  <c r="D20" i="21"/>
  <c r="I19" i="21"/>
  <c r="G19" i="21"/>
  <c r="F19" i="21"/>
  <c r="D19" i="21"/>
  <c r="I18" i="21"/>
  <c r="G18" i="21"/>
  <c r="F18" i="21"/>
  <c r="D18" i="21"/>
  <c r="I17" i="21"/>
  <c r="G17" i="21"/>
  <c r="F17" i="21"/>
  <c r="D17" i="21"/>
  <c r="I16" i="21"/>
  <c r="G16" i="21"/>
  <c r="F16" i="21"/>
  <c r="D16" i="21"/>
  <c r="I15" i="21"/>
  <c r="G15" i="21"/>
  <c r="F15" i="21"/>
  <c r="D15" i="21"/>
  <c r="I14" i="21"/>
  <c r="G14" i="21"/>
  <c r="F14" i="21"/>
  <c r="D14" i="21"/>
  <c r="I13" i="21"/>
  <c r="G13" i="21"/>
  <c r="F13" i="21"/>
  <c r="D13" i="21"/>
  <c r="I12" i="21"/>
  <c r="G12" i="21"/>
  <c r="F12" i="21"/>
  <c r="D12" i="21"/>
  <c r="I11" i="21"/>
  <c r="G11" i="21"/>
  <c r="F11" i="21"/>
  <c r="D11" i="21"/>
  <c r="I10" i="21"/>
  <c r="G10" i="21"/>
  <c r="F10" i="21"/>
  <c r="D10" i="21"/>
  <c r="I9" i="21"/>
  <c r="G9" i="21"/>
  <c r="F9" i="21"/>
  <c r="D9" i="21"/>
  <c r="I8" i="21"/>
  <c r="G8" i="21"/>
  <c r="F8" i="21"/>
  <c r="D8" i="21"/>
  <c r="I5" i="21"/>
  <c r="K4" i="21"/>
  <c r="K29" i="21"/>
  <c r="J4" i="21"/>
  <c r="E4" i="21"/>
  <c r="E18" i="21"/>
  <c r="J37" i="21"/>
  <c r="J36" i="21"/>
  <c r="J35" i="21"/>
  <c r="J34" i="21"/>
  <c r="J33" i="21"/>
  <c r="J32" i="21"/>
  <c r="J31" i="21"/>
  <c r="J30" i="21"/>
  <c r="J29" i="21"/>
  <c r="J28" i="21"/>
  <c r="J27" i="21"/>
  <c r="J26" i="21"/>
  <c r="J25" i="21"/>
  <c r="J24" i="21"/>
  <c r="J40" i="21"/>
  <c r="J21" i="21"/>
  <c r="J20" i="21"/>
  <c r="J19" i="21"/>
  <c r="L4" i="21"/>
  <c r="J5" i="21"/>
  <c r="E8" i="21"/>
  <c r="J8" i="21"/>
  <c r="E9" i="21"/>
  <c r="J9" i="21"/>
  <c r="E10" i="21"/>
  <c r="J10" i="21"/>
  <c r="E11" i="21"/>
  <c r="J11" i="21"/>
  <c r="E12" i="21"/>
  <c r="J12" i="21"/>
  <c r="E13" i="21"/>
  <c r="J13" i="21"/>
  <c r="E14" i="21"/>
  <c r="J14" i="21"/>
  <c r="K43" i="21"/>
  <c r="E15" i="21"/>
  <c r="J15" i="21"/>
  <c r="E16" i="21"/>
  <c r="J16" i="21"/>
  <c r="E17" i="21"/>
  <c r="J17" i="21"/>
  <c r="J18" i="21"/>
  <c r="K19" i="21"/>
  <c r="K20" i="21"/>
  <c r="K21" i="21"/>
  <c r="K24" i="21"/>
  <c r="K25" i="21"/>
  <c r="K26" i="21"/>
  <c r="K27" i="21"/>
  <c r="K28" i="21"/>
  <c r="E37" i="21"/>
  <c r="E36" i="21"/>
  <c r="E35" i="21"/>
  <c r="E34" i="21"/>
  <c r="E33" i="21"/>
  <c r="E32" i="21"/>
  <c r="E31" i="21"/>
  <c r="E30" i="21"/>
  <c r="E29" i="21"/>
  <c r="E28" i="21"/>
  <c r="E27" i="21"/>
  <c r="E26" i="21"/>
  <c r="E25" i="21"/>
  <c r="E24" i="21"/>
  <c r="E21" i="21"/>
  <c r="E20" i="21"/>
  <c r="E19" i="21"/>
  <c r="K37" i="21"/>
  <c r="K36" i="21"/>
  <c r="K35" i="21"/>
  <c r="K48" i="21"/>
  <c r="K34" i="21"/>
  <c r="K33" i="21"/>
  <c r="K32" i="21"/>
  <c r="K30" i="21"/>
  <c r="K31" i="21"/>
  <c r="K5" i="21"/>
  <c r="K8" i="21"/>
  <c r="K9" i="21"/>
  <c r="K10" i="21"/>
  <c r="K11" i="21"/>
  <c r="K12" i="21"/>
  <c r="K13" i="21"/>
  <c r="K14" i="21"/>
  <c r="K15" i="21"/>
  <c r="K16" i="21"/>
  <c r="K17" i="21"/>
  <c r="K18" i="21"/>
  <c r="I40" i="21"/>
  <c r="I41" i="21"/>
  <c r="I42" i="21"/>
  <c r="I43" i="21"/>
  <c r="I44" i="21"/>
  <c r="I45" i="21"/>
  <c r="I46" i="21"/>
  <c r="I48" i="21"/>
  <c r="K45" i="21"/>
  <c r="K41" i="21"/>
  <c r="J41" i="21"/>
  <c r="J43" i="21"/>
  <c r="J45" i="21"/>
  <c r="J46" i="21"/>
  <c r="J48" i="21"/>
  <c r="K44" i="21"/>
  <c r="K46" i="21"/>
  <c r="K42" i="21"/>
  <c r="K40" i="21"/>
  <c r="L37" i="21"/>
  <c r="L36" i="21"/>
  <c r="L35" i="21"/>
  <c r="L34" i="21"/>
  <c r="L33" i="21"/>
  <c r="L32" i="21"/>
  <c r="L31" i="21"/>
  <c r="L30" i="21"/>
  <c r="L29" i="21"/>
  <c r="L28" i="21"/>
  <c r="L27" i="21"/>
  <c r="L26" i="21"/>
  <c r="L25" i="21"/>
  <c r="L24" i="21"/>
  <c r="L21" i="21"/>
  <c r="L20" i="21"/>
  <c r="L19" i="21"/>
  <c r="M4" i="21"/>
  <c r="L18" i="21"/>
  <c r="L17" i="21"/>
  <c r="L16" i="21"/>
  <c r="L15" i="21"/>
  <c r="L14" i="21"/>
  <c r="L13" i="21"/>
  <c r="L12" i="21"/>
  <c r="L11" i="21"/>
  <c r="L10" i="21"/>
  <c r="L9" i="21"/>
  <c r="L8" i="21"/>
  <c r="L5" i="21"/>
  <c r="J42" i="21"/>
  <c r="J44" i="21"/>
  <c r="L41" i="21"/>
  <c r="L43" i="21"/>
  <c r="L45" i="21"/>
  <c r="L46" i="21"/>
  <c r="L48" i="21"/>
  <c r="M37" i="21"/>
  <c r="M36" i="21"/>
  <c r="M35" i="21"/>
  <c r="M34" i="21"/>
  <c r="M33" i="21"/>
  <c r="M32" i="21"/>
  <c r="M31" i="21"/>
  <c r="M30" i="21"/>
  <c r="M29" i="21"/>
  <c r="M28" i="21"/>
  <c r="M27" i="21"/>
  <c r="M26" i="21"/>
  <c r="M25" i="21"/>
  <c r="M24" i="21"/>
  <c r="M21" i="21"/>
  <c r="M20" i="21"/>
  <c r="M19" i="21"/>
  <c r="M18" i="21"/>
  <c r="M17" i="21"/>
  <c r="M16" i="21"/>
  <c r="M15" i="21"/>
  <c r="M14" i="21"/>
  <c r="M13" i="21"/>
  <c r="M12" i="21"/>
  <c r="M11" i="21"/>
  <c r="M10" i="21"/>
  <c r="M9" i="21"/>
  <c r="M8" i="21"/>
  <c r="M5" i="21"/>
  <c r="N4" i="21"/>
  <c r="L40" i="21"/>
  <c r="L42" i="21"/>
  <c r="L44" i="21"/>
  <c r="M41" i="21"/>
  <c r="M43" i="21"/>
  <c r="M45" i="21"/>
  <c r="M46" i="21"/>
  <c r="M48" i="21"/>
  <c r="N37" i="21"/>
  <c r="N36" i="21"/>
  <c r="N35" i="21"/>
  <c r="N34" i="21"/>
  <c r="N33" i="21"/>
  <c r="N32" i="21"/>
  <c r="N31" i="21"/>
  <c r="N30" i="21"/>
  <c r="N29" i="21"/>
  <c r="N28" i="21"/>
  <c r="N27" i="21"/>
  <c r="N26" i="21"/>
  <c r="N25" i="21"/>
  <c r="N24" i="21"/>
  <c r="N21" i="21"/>
  <c r="N20" i="21"/>
  <c r="N19" i="21"/>
  <c r="N18" i="21"/>
  <c r="O4" i="21"/>
  <c r="N17" i="21"/>
  <c r="N16" i="21"/>
  <c r="N15" i="21"/>
  <c r="N14" i="21"/>
  <c r="N13" i="21"/>
  <c r="N12" i="21"/>
  <c r="N11" i="21"/>
  <c r="N10" i="21"/>
  <c r="N9" i="21"/>
  <c r="N8" i="21"/>
  <c r="N5" i="21"/>
  <c r="M40" i="21"/>
  <c r="M42" i="21"/>
  <c r="M44" i="21"/>
  <c r="O37" i="21"/>
  <c r="O36" i="21"/>
  <c r="O35" i="21"/>
  <c r="O34" i="21"/>
  <c r="O33" i="21"/>
  <c r="O32" i="21"/>
  <c r="O31" i="21"/>
  <c r="O30" i="21"/>
  <c r="O17" i="21"/>
  <c r="O16" i="21"/>
  <c r="O15" i="21"/>
  <c r="O14" i="21"/>
  <c r="O13" i="21"/>
  <c r="O12" i="21"/>
  <c r="O11" i="21"/>
  <c r="O10" i="21"/>
  <c r="O9" i="21"/>
  <c r="O8" i="21"/>
  <c r="O5" i="21"/>
  <c r="O29" i="21"/>
  <c r="O28" i="21"/>
  <c r="O27" i="21"/>
  <c r="O26" i="21"/>
  <c r="O25" i="21"/>
  <c r="O24" i="21"/>
  <c r="O21" i="21"/>
  <c r="O20" i="21"/>
  <c r="O19" i="21"/>
  <c r="O18" i="21"/>
  <c r="P4" i="21"/>
  <c r="N41" i="21"/>
  <c r="N43" i="21"/>
  <c r="N45" i="21"/>
  <c r="N46" i="21"/>
  <c r="N48" i="21"/>
  <c r="N40" i="21"/>
  <c r="N42" i="21"/>
  <c r="N44" i="21"/>
  <c r="P37" i="21"/>
  <c r="P36" i="21"/>
  <c r="P35" i="21"/>
  <c r="P34" i="21"/>
  <c r="P33" i="21"/>
  <c r="P32" i="21"/>
  <c r="P31" i="21"/>
  <c r="P30" i="21"/>
  <c r="P29" i="21"/>
  <c r="P28" i="21"/>
  <c r="P27" i="21"/>
  <c r="P26" i="21"/>
  <c r="P25" i="21"/>
  <c r="P24" i="21"/>
  <c r="P21" i="21"/>
  <c r="P20" i="21"/>
  <c r="P19" i="21"/>
  <c r="P18" i="21"/>
  <c r="Q4" i="21"/>
  <c r="P17" i="21"/>
  <c r="P16" i="21"/>
  <c r="P15" i="21"/>
  <c r="P14" i="21"/>
  <c r="P13" i="21"/>
  <c r="P12" i="21"/>
  <c r="P11" i="21"/>
  <c r="P10" i="21"/>
  <c r="P9" i="21"/>
  <c r="P8" i="21"/>
  <c r="P5" i="21"/>
  <c r="Q37" i="21"/>
  <c r="Q36" i="21"/>
  <c r="Q35" i="21"/>
  <c r="Q34" i="21"/>
  <c r="Q33" i="21"/>
  <c r="Q32" i="21"/>
  <c r="Q31" i="21"/>
  <c r="Q30" i="21"/>
  <c r="Q29" i="21"/>
  <c r="Q28" i="21"/>
  <c r="Q27" i="21"/>
  <c r="Q26" i="21"/>
  <c r="Q25" i="21"/>
  <c r="Q24" i="21"/>
  <c r="Q21" i="21"/>
  <c r="Q20" i="21"/>
  <c r="Q19" i="21"/>
  <c r="Q18" i="21"/>
  <c r="Q17" i="21"/>
  <c r="Q16" i="21"/>
  <c r="Q15" i="21"/>
  <c r="Q14" i="21"/>
  <c r="Q13" i="21"/>
  <c r="Q12" i="21"/>
  <c r="Q11" i="21"/>
  <c r="Q10" i="21"/>
  <c r="Q9" i="21"/>
  <c r="Q8" i="21"/>
  <c r="Q5" i="21"/>
  <c r="R4" i="21"/>
  <c r="R37" i="21"/>
  <c r="R36" i="21"/>
  <c r="R35" i="21"/>
  <c r="R34" i="21"/>
  <c r="R33" i="21"/>
  <c r="R32" i="21"/>
  <c r="R31" i="21"/>
  <c r="R30" i="21"/>
  <c r="R29" i="21"/>
  <c r="R28" i="21"/>
  <c r="R27" i="21"/>
  <c r="R26" i="21"/>
  <c r="R25" i="21"/>
  <c r="R24" i="21"/>
  <c r="R21" i="21"/>
  <c r="R20" i="21"/>
  <c r="R19" i="21"/>
  <c r="R18" i="21"/>
  <c r="S4" i="21"/>
  <c r="R17" i="21"/>
  <c r="R16" i="21"/>
  <c r="R15" i="21"/>
  <c r="R14" i="21"/>
  <c r="R13" i="21"/>
  <c r="R12" i="21"/>
  <c r="R11" i="21"/>
  <c r="R10" i="21"/>
  <c r="R9" i="21"/>
  <c r="R8" i="21"/>
  <c r="R5" i="21"/>
  <c r="S37" i="21"/>
  <c r="S36" i="21"/>
  <c r="S35" i="21"/>
  <c r="S34" i="21"/>
  <c r="S33" i="21"/>
  <c r="S32" i="21"/>
  <c r="S31" i="21"/>
  <c r="S30" i="21"/>
  <c r="S17" i="21"/>
  <c r="S16" i="21"/>
  <c r="S15" i="21"/>
  <c r="S14" i="21"/>
  <c r="S13" i="21"/>
  <c r="S12" i="21"/>
  <c r="S11" i="21"/>
  <c r="S10" i="21"/>
  <c r="S9" i="21"/>
  <c r="S8" i="21"/>
  <c r="S5" i="21"/>
  <c r="S29" i="21"/>
  <c r="S28" i="21"/>
  <c r="S27" i="21"/>
  <c r="S26" i="21"/>
  <c r="S25" i="21"/>
  <c r="S24" i="21"/>
  <c r="S21" i="21"/>
  <c r="S20" i="21"/>
  <c r="S19" i="21"/>
  <c r="S18" i="21"/>
  <c r="T4" i="21"/>
  <c r="T37" i="21"/>
  <c r="T36" i="21"/>
  <c r="T35" i="21"/>
  <c r="T34" i="21"/>
  <c r="T33" i="21"/>
  <c r="T32" i="21"/>
  <c r="T31" i="21"/>
  <c r="T30" i="21"/>
  <c r="T29" i="21"/>
  <c r="T28" i="21"/>
  <c r="T27" i="21"/>
  <c r="T26" i="21"/>
  <c r="T25" i="21"/>
  <c r="T24" i="21"/>
  <c r="T21" i="21"/>
  <c r="T20" i="21"/>
  <c r="T19" i="21"/>
  <c r="T18" i="21"/>
  <c r="T17" i="21"/>
  <c r="T16" i="21"/>
  <c r="T15" i="21"/>
  <c r="T14" i="21"/>
  <c r="T13" i="21"/>
  <c r="T12" i="21"/>
  <c r="T11" i="21"/>
  <c r="T10" i="21"/>
  <c r="T9" i="21"/>
  <c r="T8" i="21"/>
  <c r="T5" i="21"/>
  <c r="U4" i="21"/>
  <c r="U37" i="21"/>
  <c r="U36" i="21"/>
  <c r="U35" i="21"/>
  <c r="U34" i="21"/>
  <c r="U33" i="21"/>
  <c r="U32" i="21"/>
  <c r="U31" i="21"/>
  <c r="U30" i="21"/>
  <c r="U29" i="21"/>
  <c r="U28" i="21"/>
  <c r="U27" i="21"/>
  <c r="U26" i="21"/>
  <c r="U25" i="21"/>
  <c r="U24" i="21"/>
  <c r="U21" i="21"/>
  <c r="U20" i="21"/>
  <c r="U19" i="21"/>
  <c r="U18" i="21"/>
  <c r="U17" i="21"/>
  <c r="U16" i="21"/>
  <c r="U15" i="21"/>
  <c r="U14" i="21"/>
  <c r="U13" i="21"/>
  <c r="U12" i="21"/>
  <c r="U11" i="21"/>
  <c r="U10" i="21"/>
  <c r="U9" i="21"/>
  <c r="U8" i="21"/>
  <c r="U5" i="21"/>
  <c r="V4" i="21"/>
  <c r="V37" i="21"/>
  <c r="V36" i="21"/>
  <c r="V35" i="21"/>
  <c r="V34" i="21"/>
  <c r="V33" i="21"/>
  <c r="V32" i="21"/>
  <c r="V31" i="21"/>
  <c r="V30" i="21"/>
  <c r="V29" i="21"/>
  <c r="V28" i="21"/>
  <c r="V27" i="21"/>
  <c r="V26" i="21"/>
  <c r="V25" i="21"/>
  <c r="V24" i="21"/>
  <c r="V21" i="21"/>
  <c r="V20" i="21"/>
  <c r="V19" i="21"/>
  <c r="V18" i="21"/>
  <c r="V17" i="21"/>
  <c r="V16" i="21"/>
  <c r="V15" i="21"/>
  <c r="V14" i="21"/>
  <c r="V13" i="21"/>
  <c r="V12" i="21"/>
  <c r="V11" i="21"/>
  <c r="V10" i="21"/>
  <c r="V9" i="21"/>
  <c r="V8" i="21"/>
  <c r="V5" i="21"/>
  <c r="F8" i="9"/>
  <c r="F9" i="9"/>
  <c r="F10" i="9"/>
  <c r="F11" i="9"/>
  <c r="F12" i="9"/>
  <c r="F13" i="9"/>
  <c r="F14" i="9"/>
  <c r="F15" i="9"/>
  <c r="F16" i="9"/>
  <c r="F17" i="9"/>
  <c r="F18" i="9"/>
  <c r="F19" i="9"/>
  <c r="F20" i="9"/>
  <c r="F23" i="9"/>
  <c r="F24" i="9"/>
  <c r="F25" i="9"/>
  <c r="F26" i="9"/>
  <c r="F27" i="9"/>
  <c r="F28" i="9"/>
  <c r="F29" i="9"/>
  <c r="F30" i="9"/>
  <c r="F31" i="9"/>
  <c r="F32" i="9"/>
  <c r="F33" i="9"/>
  <c r="F34" i="9"/>
  <c r="F35" i="9"/>
  <c r="D8" i="9"/>
  <c r="D9" i="9"/>
  <c r="H32" i="9"/>
  <c r="H44" i="9"/>
  <c r="H33" i="9"/>
  <c r="H45" i="9"/>
  <c r="H34" i="9"/>
  <c r="H35" i="9"/>
  <c r="H31" i="9"/>
  <c r="H30" i="9"/>
  <c r="H43" i="9"/>
  <c r="H29" i="9"/>
  <c r="H42" i="9"/>
  <c r="H28" i="9"/>
  <c r="H41" i="9"/>
  <c r="H27" i="9"/>
  <c r="H40" i="9"/>
  <c r="H26" i="9"/>
  <c r="H25" i="9"/>
  <c r="H24" i="9"/>
  <c r="H39" i="9"/>
  <c r="H23" i="9"/>
  <c r="H38" i="9"/>
  <c r="H20" i="9"/>
  <c r="H19" i="9"/>
  <c r="H18" i="9"/>
  <c r="H17" i="9"/>
  <c r="H16" i="9"/>
  <c r="H15" i="9"/>
  <c r="H14" i="9"/>
  <c r="H13" i="9"/>
  <c r="H12" i="9"/>
  <c r="H11" i="9"/>
  <c r="H10" i="9"/>
  <c r="H9" i="9"/>
  <c r="H8" i="9"/>
  <c r="H5" i="9"/>
  <c r="I4" i="9"/>
  <c r="I11" i="9"/>
  <c r="I32" i="9"/>
  <c r="I44" i="9"/>
  <c r="I33" i="9"/>
  <c r="I45" i="9"/>
  <c r="D32" i="9"/>
  <c r="D34" i="9"/>
  <c r="D33" i="9"/>
  <c r="D35" i="9"/>
  <c r="E4" i="9"/>
  <c r="E12" i="9"/>
  <c r="I5" i="9"/>
  <c r="E8" i="9"/>
  <c r="E10" i="9"/>
  <c r="D11" i="9"/>
  <c r="I12" i="9"/>
  <c r="D13" i="9"/>
  <c r="E14" i="9"/>
  <c r="I14" i="9"/>
  <c r="D15" i="9"/>
  <c r="I16" i="9"/>
  <c r="D17" i="9"/>
  <c r="E18" i="9"/>
  <c r="I18" i="9"/>
  <c r="D19" i="9"/>
  <c r="E20" i="9"/>
  <c r="I20" i="9"/>
  <c r="D23" i="9"/>
  <c r="E24" i="9"/>
  <c r="I24" i="9"/>
  <c r="D25" i="9"/>
  <c r="E26" i="9"/>
  <c r="I26" i="9"/>
  <c r="D27" i="9"/>
  <c r="E28" i="9"/>
  <c r="I28" i="9"/>
  <c r="I41" i="9"/>
  <c r="D29" i="9"/>
  <c r="E30" i="9"/>
  <c r="I30" i="9"/>
  <c r="I43" i="9"/>
  <c r="D31" i="9"/>
  <c r="E9" i="9"/>
  <c r="D10" i="9"/>
  <c r="E11" i="9"/>
  <c r="D12" i="9"/>
  <c r="E13" i="9"/>
  <c r="I13" i="9"/>
  <c r="D14" i="9"/>
  <c r="E15" i="9"/>
  <c r="I15" i="9"/>
  <c r="D16" i="9"/>
  <c r="E17" i="9"/>
  <c r="I17" i="9"/>
  <c r="D18" i="9"/>
  <c r="E19" i="9"/>
  <c r="I19" i="9"/>
  <c r="D20" i="9"/>
  <c r="E23" i="9"/>
  <c r="I23" i="9"/>
  <c r="D24" i="9"/>
  <c r="E25" i="9"/>
  <c r="I25" i="9"/>
  <c r="D26" i="9"/>
  <c r="E27" i="9"/>
  <c r="I27" i="9"/>
  <c r="I40" i="9"/>
  <c r="D28" i="9"/>
  <c r="E29" i="9"/>
  <c r="I29" i="9"/>
  <c r="I42" i="9"/>
  <c r="D30" i="9"/>
  <c r="E31" i="9"/>
  <c r="I31" i="9"/>
  <c r="E33" i="9"/>
  <c r="E35" i="9"/>
  <c r="E32" i="9"/>
  <c r="E34" i="9"/>
  <c r="E16" i="9"/>
  <c r="I10" i="9"/>
  <c r="I8" i="9"/>
  <c r="I38" i="9"/>
  <c r="I9" i="9"/>
  <c r="I39" i="9"/>
  <c r="J4" i="9"/>
  <c r="I35" i="9"/>
  <c r="I34" i="9"/>
  <c r="J8" i="9"/>
  <c r="J12" i="9"/>
  <c r="J14" i="9"/>
  <c r="J16" i="9"/>
  <c r="J18" i="9"/>
  <c r="J20" i="9"/>
  <c r="J24" i="9"/>
  <c r="J26" i="9"/>
  <c r="J28" i="9"/>
  <c r="J41" i="9"/>
  <c r="J30" i="9"/>
  <c r="J43" i="9"/>
  <c r="J33" i="9"/>
  <c r="J45" i="9"/>
  <c r="J32" i="9"/>
  <c r="J23" i="9"/>
  <c r="J38" i="9"/>
  <c r="J17" i="9"/>
  <c r="J13" i="9"/>
  <c r="J9" i="9"/>
  <c r="J25" i="9"/>
  <c r="J27" i="9"/>
  <c r="J40" i="9"/>
  <c r="J29" i="9"/>
  <c r="J31" i="9"/>
  <c r="J10" i="9"/>
  <c r="K4" i="9"/>
  <c r="J35" i="9"/>
  <c r="J34" i="9"/>
  <c r="J19" i="9"/>
  <c r="J15" i="9"/>
  <c r="J11" i="9"/>
  <c r="J5" i="9"/>
  <c r="J42" i="9"/>
  <c r="J39" i="9"/>
  <c r="K31" i="9"/>
  <c r="K27" i="9"/>
  <c r="K23" i="9"/>
  <c r="K17" i="9"/>
  <c r="K13" i="9"/>
  <c r="K9" i="9"/>
  <c r="L4" i="9"/>
  <c r="K28" i="9"/>
  <c r="K24" i="9"/>
  <c r="K39" i="9"/>
  <c r="K18" i="9"/>
  <c r="K14" i="9"/>
  <c r="K10" i="9"/>
  <c r="K32" i="9"/>
  <c r="K44" i="9"/>
  <c r="K33" i="9"/>
  <c r="K45" i="9"/>
  <c r="K29" i="9"/>
  <c r="K25" i="9"/>
  <c r="K19" i="9"/>
  <c r="K15" i="9"/>
  <c r="K11" i="9"/>
  <c r="K5" i="9"/>
  <c r="K30" i="9"/>
  <c r="K26" i="9"/>
  <c r="K20" i="9"/>
  <c r="K16" i="9"/>
  <c r="K12" i="9"/>
  <c r="K8" i="9"/>
  <c r="K34" i="9"/>
  <c r="K35" i="9"/>
  <c r="J44" i="9"/>
  <c r="K41" i="9"/>
  <c r="K40" i="9"/>
  <c r="K43" i="9"/>
  <c r="K42" i="9"/>
  <c r="L33" i="9"/>
  <c r="L32" i="9"/>
  <c r="L30" i="9"/>
  <c r="L43" i="9"/>
  <c r="L26" i="9"/>
  <c r="L20" i="9"/>
  <c r="L16" i="9"/>
  <c r="L12" i="9"/>
  <c r="L8" i="9"/>
  <c r="L29" i="9"/>
  <c r="L42" i="9"/>
  <c r="L25" i="9"/>
  <c r="L19" i="9"/>
  <c r="L15" i="9"/>
  <c r="L11" i="9"/>
  <c r="L5" i="9"/>
  <c r="L35" i="9"/>
  <c r="L34" i="9"/>
  <c r="L28" i="9"/>
  <c r="L41" i="9"/>
  <c r="L24" i="9"/>
  <c r="L18" i="9"/>
  <c r="L14" i="9"/>
  <c r="L10" i="9"/>
  <c r="L31" i="9"/>
  <c r="L27" i="9"/>
  <c r="L40" i="9"/>
  <c r="L23" i="9"/>
  <c r="L38" i="9"/>
  <c r="L17" i="9"/>
  <c r="L13" i="9"/>
  <c r="L9" i="9"/>
  <c r="M4" i="9"/>
  <c r="K38" i="9"/>
  <c r="M32" i="9"/>
  <c r="M33" i="9"/>
  <c r="M31" i="9"/>
  <c r="M27" i="9"/>
  <c r="M23" i="9"/>
  <c r="M17" i="9"/>
  <c r="M13" i="9"/>
  <c r="M9" i="9"/>
  <c r="N4" i="9"/>
  <c r="M28" i="9"/>
  <c r="M24" i="9"/>
  <c r="M39" i="9"/>
  <c r="M18" i="9"/>
  <c r="M14" i="9"/>
  <c r="M10" i="9"/>
  <c r="M34" i="9"/>
  <c r="M35" i="9"/>
  <c r="M29" i="9"/>
  <c r="M42" i="9"/>
  <c r="M25" i="9"/>
  <c r="M19" i="9"/>
  <c r="M15" i="9"/>
  <c r="M11" i="9"/>
  <c r="M5" i="9"/>
  <c r="M30" i="9"/>
  <c r="M43" i="9"/>
  <c r="M26" i="9"/>
  <c r="M20" i="9"/>
  <c r="M16" i="9"/>
  <c r="M12" i="9"/>
  <c r="M8" i="9"/>
  <c r="L39" i="9"/>
  <c r="L44" i="9"/>
  <c r="L45" i="9"/>
  <c r="M41" i="9"/>
  <c r="M40" i="9"/>
  <c r="M45" i="9"/>
  <c r="N33" i="9"/>
  <c r="N32" i="9"/>
  <c r="N30" i="9"/>
  <c r="N26" i="9"/>
  <c r="N20" i="9"/>
  <c r="N16" i="9"/>
  <c r="N12" i="9"/>
  <c r="N8" i="9"/>
  <c r="N29" i="9"/>
  <c r="N25" i="9"/>
  <c r="N19" i="9"/>
  <c r="N15" i="9"/>
  <c r="N11" i="9"/>
  <c r="N5" i="9"/>
  <c r="N35" i="9"/>
  <c r="N34" i="9"/>
  <c r="N28" i="9"/>
  <c r="N24" i="9"/>
  <c r="N18" i="9"/>
  <c r="N14" i="9"/>
  <c r="N10" i="9"/>
  <c r="N31" i="9"/>
  <c r="N27" i="9"/>
  <c r="N23" i="9"/>
  <c r="N17" i="9"/>
  <c r="N13" i="9"/>
  <c r="N9" i="9"/>
  <c r="O4" i="9"/>
  <c r="M38" i="9"/>
  <c r="M44" i="9"/>
  <c r="O32" i="9"/>
  <c r="O33" i="9"/>
  <c r="O31" i="9"/>
  <c r="O27" i="9"/>
  <c r="O23" i="9"/>
  <c r="O17" i="9"/>
  <c r="O13" i="9"/>
  <c r="O9" i="9"/>
  <c r="P4" i="9"/>
  <c r="O28" i="9"/>
  <c r="O24" i="9"/>
  <c r="O18" i="9"/>
  <c r="O14" i="9"/>
  <c r="O10" i="9"/>
  <c r="O34" i="9"/>
  <c r="O35" i="9"/>
  <c r="O29" i="9"/>
  <c r="O25" i="9"/>
  <c r="O19" i="9"/>
  <c r="O15" i="9"/>
  <c r="O11" i="9"/>
  <c r="O5" i="9"/>
  <c r="O30" i="9"/>
  <c r="O26" i="9"/>
  <c r="O20" i="9"/>
  <c r="O16" i="9"/>
  <c r="O12" i="9"/>
  <c r="O8" i="9"/>
  <c r="P33" i="9"/>
  <c r="P32" i="9"/>
  <c r="P30" i="9"/>
  <c r="P26" i="9"/>
  <c r="P20" i="9"/>
  <c r="P16" i="9"/>
  <c r="P12" i="9"/>
  <c r="P8" i="9"/>
  <c r="P29" i="9"/>
  <c r="P25" i="9"/>
  <c r="P19" i="9"/>
  <c r="P15" i="9"/>
  <c r="P11" i="9"/>
  <c r="P5" i="9"/>
  <c r="P35" i="9"/>
  <c r="P34" i="9"/>
  <c r="P28" i="9"/>
  <c r="P24" i="9"/>
  <c r="P18" i="9"/>
  <c r="P14" i="9"/>
  <c r="P10" i="9"/>
  <c r="P31" i="9"/>
  <c r="P27" i="9"/>
  <c r="P23" i="9"/>
  <c r="P17" i="9"/>
  <c r="P13" i="9"/>
  <c r="P9" i="9"/>
  <c r="V98" i="5" l="1"/>
</calcChain>
</file>

<file path=xl/sharedStrings.xml><?xml version="1.0" encoding="utf-8"?>
<sst xmlns="http://schemas.openxmlformats.org/spreadsheetml/2006/main" count="289" uniqueCount="122">
  <si>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</si>
  <si>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</si>
  <si>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</si>
  <si>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</si>
  <si>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</si>
  <si>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</si>
  <si>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</si>
  <si>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</si>
  <si>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</si>
  <si>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</si>
  <si>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</si>
  <si>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</si>
  <si>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</si>
  <si>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</si>
  <si>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</si>
  <si>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</si>
  <si>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</si>
  <si>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</si>
  <si>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</si>
  <si>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</si>
  <si>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</si>
  <si>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</si>
  <si>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</si>
  <si>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</si>
  <si>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</si>
  <si>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</si>
  <si>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</si>
  <si>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</si>
  <si>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</si>
  <si>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</si>
  <si>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</si>
  <si>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</si>
  <si>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Offshore Wind</t>
  </si>
  <si>
    <t>Hydro</t>
  </si>
  <si>
    <t>Load Factors</t>
  </si>
  <si>
    <t>Animal Biomass</t>
  </si>
  <si>
    <t>Plant Biomass</t>
  </si>
  <si>
    <t>April</t>
  </si>
  <si>
    <t>May</t>
  </si>
  <si>
    <t>June</t>
  </si>
  <si>
    <t>July</t>
  </si>
  <si>
    <t>August</t>
  </si>
  <si>
    <t>September</t>
  </si>
  <si>
    <t>October</t>
  </si>
  <si>
    <t>November</t>
  </si>
  <si>
    <t>December</t>
  </si>
  <si>
    <t>January</t>
  </si>
  <si>
    <t>February</t>
  </si>
  <si>
    <t>March</t>
  </si>
  <si>
    <t>Great Britain</t>
  </si>
  <si>
    <t>TOTAL</t>
  </si>
  <si>
    <t>Northern Ireland</t>
  </si>
  <si>
    <t>United Kingdom</t>
  </si>
  <si>
    <t>Confirmed on Feed in Tariffs  &lt;= 50 kW</t>
  </si>
  <si>
    <t>Confirmed on Feed in Tariffs  &gt; 50 kW - 5 MW</t>
  </si>
  <si>
    <r>
      <t xml:space="preserve">MCS registered &lt;=50 kW </t>
    </r>
    <r>
      <rPr>
        <vertAlign val="superscript"/>
        <sz val="10"/>
        <rFont val="Arial"/>
        <family val="2"/>
      </rPr>
      <t>(2)</t>
    </r>
  </si>
  <si>
    <r>
      <t>ROOFIT accredited &gt;50 kW- 5 MW</t>
    </r>
    <r>
      <rPr>
        <vertAlign val="superscript"/>
        <sz val="10"/>
        <rFont val="Arial"/>
        <family val="2"/>
      </rPr>
      <t xml:space="preserve"> (3)</t>
    </r>
  </si>
  <si>
    <r>
      <t xml:space="preserve">Renewables Obligation accredited &gt; 50 kW - 5 MW </t>
    </r>
    <r>
      <rPr>
        <vertAlign val="superscript"/>
        <sz val="10"/>
        <rFont val="Arial"/>
        <family val="2"/>
      </rPr>
      <t>(4)</t>
    </r>
  </si>
  <si>
    <r>
      <t xml:space="preserve">Renewables Obligation accredited &gt; 5 MW </t>
    </r>
    <r>
      <rPr>
        <vertAlign val="superscript"/>
        <sz val="10"/>
        <rFont val="Arial"/>
        <family val="2"/>
      </rPr>
      <t>(4)</t>
    </r>
  </si>
  <si>
    <r>
      <t>Other unaccredited &gt; 50kW - &lt;=5 MW</t>
    </r>
    <r>
      <rPr>
        <vertAlign val="superscript"/>
        <sz val="10"/>
        <rFont val="Arial"/>
        <family val="2"/>
      </rPr>
      <t xml:space="preserve"> (5)</t>
    </r>
  </si>
  <si>
    <r>
      <t>Other unaccredited &gt; 5 MW</t>
    </r>
    <r>
      <rPr>
        <vertAlign val="superscript"/>
        <sz val="10"/>
        <rFont val="Arial"/>
        <family val="2"/>
      </rPr>
      <t xml:space="preserve"> (5)</t>
    </r>
  </si>
  <si>
    <r>
      <t>Pre-2009 PV unaccredited capacity estimate</t>
    </r>
    <r>
      <rPr>
        <vertAlign val="superscript"/>
        <sz val="10"/>
        <rFont val="Arial"/>
        <family val="2"/>
      </rPr>
      <t xml:space="preserve"> (6)</t>
    </r>
  </si>
  <si>
    <r>
      <t>of which, RO ground-mounted</t>
    </r>
    <r>
      <rPr>
        <i/>
        <vertAlign val="superscript"/>
        <sz val="10"/>
        <rFont val="Arial"/>
        <family val="2"/>
      </rPr>
      <t>(7)</t>
    </r>
  </si>
  <si>
    <r>
      <t xml:space="preserve">Northern Ireland </t>
    </r>
    <r>
      <rPr>
        <b/>
        <vertAlign val="superscript"/>
        <sz val="10"/>
        <rFont val="Arial"/>
        <family val="2"/>
      </rPr>
      <t>(8)</t>
    </r>
  </si>
  <si>
    <r>
      <t xml:space="preserve">Renewables Obligation accredited &lt;=50 kW </t>
    </r>
    <r>
      <rPr>
        <vertAlign val="superscript"/>
        <sz val="10"/>
        <rFont val="Arial"/>
        <family val="2"/>
      </rPr>
      <t>(4)</t>
    </r>
  </si>
  <si>
    <r>
      <t>MCS registered &lt;=50 kW</t>
    </r>
    <r>
      <rPr>
        <vertAlign val="superscript"/>
        <sz val="10"/>
        <rFont val="Arial"/>
        <family val="2"/>
      </rPr>
      <t xml:space="preserve"> (9)</t>
    </r>
  </si>
  <si>
    <r>
      <t xml:space="preserve">MCS registered &lt;=50 kW </t>
    </r>
    <r>
      <rPr>
        <vertAlign val="superscript"/>
        <sz val="10"/>
        <rFont val="Arial"/>
        <family val="2"/>
      </rPr>
      <t>(2) (9)</t>
    </r>
  </si>
  <si>
    <r>
      <t xml:space="preserve">MCS (NI) registered &lt;=50 kW </t>
    </r>
    <r>
      <rPr>
        <vertAlign val="superscript"/>
        <sz val="10"/>
        <rFont val="Arial"/>
        <family val="2"/>
      </rPr>
      <t>(9)</t>
    </r>
  </si>
  <si>
    <r>
      <t>Pre-2009 PV unaccredited estimate</t>
    </r>
    <r>
      <rPr>
        <vertAlign val="superscript"/>
        <sz val="10"/>
        <rFont val="Arial"/>
        <family val="2"/>
      </rPr>
      <t xml:space="preserve"> (6)</t>
    </r>
  </si>
  <si>
    <t>2. Sites registered on the Microgeneration Certification Scheme but not confirmed on the Feed in Tariff</t>
  </si>
  <si>
    <t>3. Sites accredited under ROO-FIT but not confirmed on the Feed in Tariff</t>
  </si>
  <si>
    <t>4. Capacity accredited under the Renewables Obligation.  Accredited capacity may differ from total installed capacity for some sites.  In Great Britain, the RO supports sites above 50 kW only.</t>
  </si>
  <si>
    <t>6. In previous years, solar PV capacity was modelled.  This figure represents the residual of this above what was commissioned under RO/FiTs in 2009.</t>
  </si>
  <si>
    <t>8. In Northern Ireland, all PV capacity sizes are eligible for support by the RO (including &lt;= 50 kW sites).  There is no Feed in Tariff.</t>
  </si>
  <si>
    <t>9. Sites registered on the Microgeneration Certification Scheme but not accredited on the Renewables Obligation.</t>
  </si>
  <si>
    <t>Biodegradable municipal solid waste combustion</t>
  </si>
  <si>
    <t>Animal Biomass (non-AD) 2</t>
  </si>
  <si>
    <t>Anaerobic Digestion</t>
  </si>
  <si>
    <t>Plant Biomass 3</t>
  </si>
  <si>
    <t>Biodegradable municipal solid waste combustion 6, 7</t>
  </si>
  <si>
    <t>Animal Biomass (non-AD) 6, 8</t>
  </si>
  <si>
    <t>Plant Biomass 6, 9</t>
  </si>
  <si>
    <r>
      <t xml:space="preserve">CUMULATIVE CAPACITY (MW, </t>
    </r>
    <r>
      <rPr>
        <b/>
        <i/>
        <u/>
        <sz val="10"/>
        <rFont val="Arial"/>
        <family val="2"/>
      </rPr>
      <t>commissioned</t>
    </r>
    <r>
      <rPr>
        <b/>
        <u/>
        <sz val="10"/>
        <rFont val="Arial"/>
        <family val="2"/>
      </rPr>
      <t xml:space="preserve"> as at end of month) </t>
    </r>
    <r>
      <rPr>
        <b/>
        <u/>
        <vertAlign val="superscript"/>
        <sz val="10"/>
        <rFont val="Arial"/>
        <family val="2"/>
      </rPr>
      <t>(1)</t>
    </r>
  </si>
  <si>
    <r>
      <t>CUMULATIVE COUNT</t>
    </r>
    <r>
      <rPr>
        <b/>
        <u/>
        <vertAlign val="superscript"/>
        <sz val="10"/>
        <rFont val="Arial"/>
        <family val="2"/>
      </rPr>
      <t xml:space="preserve"> (1)</t>
    </r>
  </si>
  <si>
    <t xml:space="preserve">1. Capacity figures are constrained to the quarterly and annual figures published in Energy Trends and DUKES.  Hence there are currently breaks in the series at the end of 2012 and the end of June 2013. </t>
  </si>
  <si>
    <t>5. Includes other sites not yet accredited under FiT, RO or ROO-FIT, from the Renewable Energy Planning Database.  Also includes any unaccredited part of capacity at RO sites.</t>
  </si>
  <si>
    <t>NOTE: These figures are produced according to when a site was commissioned.  This can be several months before a site has gained accreditation under the Renewables Obligation or confirmation on the Feed in Tariff (FiT) scheme - therefore these figures will differ from other statistics (e.g. the monthly Central Feed in Tariff register statistics) published on the DECC website.</t>
  </si>
  <si>
    <t>https://www.gov.uk/government/collections/renewables-statistics</t>
  </si>
  <si>
    <t>An article detailing the sources and methods used in this table can be found in the September 2013 edition of Energy Trends, at:</t>
  </si>
  <si>
    <t xml:space="preserve">7. Information on this is only available for RO sites commissioned from April 2013 onwards, since different RO bands are applicable to ground and roof mounted sites commissioned from this date. </t>
  </si>
  <si>
    <t xml:space="preserve">    It is also only available for those sites that have had ROCs issued (as information on RO band is only available from this data).</t>
  </si>
  <si>
    <t>Solar photovoltaics deployment</t>
  </si>
  <si>
    <t>Renewables Obligation accredited</t>
  </si>
  <si>
    <t>CUMULATIVE COUNT</t>
  </si>
  <si>
    <t>Latest month</t>
  </si>
  <si>
    <t>Transfers from Renewables Obligation to Feed in Tariffs</t>
  </si>
  <si>
    <t>Summary (MW)</t>
  </si>
  <si>
    <t>Feed in Tariff capacity</t>
  </si>
  <si>
    <t>Renewables Obligation capacity</t>
  </si>
  <si>
    <t>Unaccredited capacity</t>
  </si>
  <si>
    <t>Total capacity</t>
  </si>
  <si>
    <t>check</t>
  </si>
  <si>
    <t>Other Solar</t>
  </si>
  <si>
    <r>
      <t xml:space="preserve">CUMULATIVE CAPACITY (MW, </t>
    </r>
    <r>
      <rPr>
        <b/>
        <i/>
        <u/>
        <sz val="10"/>
        <rFont val="Arial"/>
        <family val="2"/>
      </rPr>
      <t>commissioned</t>
    </r>
    <r>
      <rPr>
        <b/>
        <u/>
        <sz val="10"/>
        <rFont val="Arial"/>
        <family val="2"/>
      </rPr>
      <t>, as at end of month)</t>
    </r>
  </si>
  <si>
    <t>ROO-FiT accredited (GB only)</t>
  </si>
  <si>
    <t>MCS registered (GB only)</t>
  </si>
  <si>
    <t>TOTAL UK</t>
  </si>
  <si>
    <t>Feed in Tariffs eligible</t>
  </si>
  <si>
    <t>Latest quarter (based on 'Quarter' worksheet)</t>
  </si>
  <si>
    <t>Latest year (based on 'Quarter' worksheet)</t>
  </si>
  <si>
    <t>Overall UK solar PV capacity at the end of July 2014 stood at 3,867 MW, across 589,596 installations, an increase of 1.1 per cent in capacity and 1.9 per cent in installations compared to the end of June 2014.</t>
  </si>
  <si>
    <t>Capacity accredited under the Renewables Obligation stood at 1,318 MW at the end of July 2014, across 5,817 installations.  In terms of both capacity and installations there was no change from June 2014.  Renewables Obligation capacity represents 34 per cent of total solar deployment.</t>
  </si>
  <si>
    <t>At the end of July 2014, capacity eligible for Feed in Tariffs (FiTs) (MCS, ROO-FIT and RO to FiT transfers) stood at 2,466 MW, across 574,950 installations.  This is a 1.6 per cent increase on the June 2014 figure for capacity and a 1.9 per cent increase in installations.  Capacity from FiT installations represents 64 per cent of total solar deployment.</t>
  </si>
  <si>
    <t>Other solar capacity represented 2.1 per cent of total solar deployment.</t>
  </si>
  <si>
    <t>Overall solar PV capacity at the end of 2014 Q2 stood at 3,823 MW, an increase of 4.6 per cent (168 MW) on that at the end of 2014 Q1.  This represented 571,960 installations in 2014 Q2, an increase of 5.3 per cent on that at the end of 2014 Q1.</t>
  </si>
  <si>
    <t>Capacity commissioned and accredited under the Renewables Obligation stood at 1,318 MW, which is a rise of 2.8 per cent (36 MW) from 2014 Q1.  Capacity accredited under the Renewables Obligation represents 34 per cent of total solar deployment.</t>
  </si>
  <si>
    <t>Capacity commissioned and accredited under the GB Feed in Tariff stood at 2,248 MW, an increase of 2.7 per cent (59 MW) on that at the end of 2014 Q2.  Capacity confirmed on GB Feed in Tariffs represents 59 per cent of total solar deployment.</t>
  </si>
  <si>
    <t>Unaccredited capacity represented 6.7 per cent of total solar deployment.</t>
  </si>
  <si>
    <t>Overall solar PV capacity at the end of 2013 stood at 2,805 MW, an increase of 59 per cent (1,041 MW) on that at the end of 2012.  This represented 508,222 installations in 2013, which is an increase of 26 per cent (105,547 installations) on that at the end of 2012.</t>
  </si>
  <si>
    <t>Capacity commissioned and accredited under the Renewables Obligation stood at 213 MW.  Capacity accredited under the Renewables Obligation represented 18 per cent of total solar deployment at the end of 2013.</t>
  </si>
  <si>
    <t>Capacity commissioned and accredited under the GB Feed in Tariff stood at 2,075 MW, an increase of 26 per cent (425 MW) on that at the end of 2012.   Capacity confirmed on GB Feed in Tariffs represented 74 per cent of total solar deployment at the end of 2013.</t>
  </si>
  <si>
    <t>Unaccredited capacity represented 7.6 per cent of total solar deployment.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</si>
</sst>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_-* #,##0_-;\-* #,##0_-;_-* &quot;-&quot;??_-;_-@_-"/>
    <numFmt numFmtId="166" formatCode="0.0%"/>
    <numFmt numFmtId="167" formatCode="#,##0\ ;\-#,##0\ ;&quot;-&quot;\ "/>
    <numFmt numFmtId="168" formatCode="#,##0\r;\-#,##0\r;&quot;-&quot;\ "/>
    <numFmt numFmtId="169" formatCode="[$-809]d\ mmmm\ yyyy;@"/>
  </numFmts>
  <fonts count="30" x14ac:knownFonts="1">
    <font>
      <sz val="10"/>
      <name val="Arial"/>
    </font>
    <font>
      <b/>
      <sz val="8"/>
      <name val="Arial"/>
      <family val="2"/>
    </font>
    <font>
      <b/>
      <sz val="22"/>
      <name val="Arial"/>
      <family val="2"/>
    </font>
    <font>
      <sz val="10"/>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sz val="12"/>
      <name val="MS Sans Serif"/>
      <family val="2"/>
    </font>
    <font>
      <b/>
      <sz val="12"/>
      <name val="MS Sans Serif"/>
      <family val="2"/>
    </font>
    <font>
      <sz val="8.5"/>
      <name val="MS Sans Serif"/>
      <family val="2"/>
    </font>
    <font>
      <sz val="10"/>
      <name val="Arial"/>
      <family val="2"/>
    </font>
    <font>
      <sz val="10"/>
      <name val="Arial"/>
      <family val="2"/>
    </font>
    <font>
      <i/>
      <sz val="10"/>
      <name val="Arial"/>
      <family val="2"/>
    </font>
    <font>
      <i/>
      <vertAlign val="superscript"/>
      <sz val="10"/>
      <name val="Arial"/>
      <family val="2"/>
    </font>
    <font>
      <b/>
      <vertAlign val="superscript"/>
      <sz val="10"/>
      <name val="Arial"/>
      <family val="2"/>
    </font>
    <font>
      <b/>
      <u/>
      <sz val="10"/>
      <name val="Arial"/>
      <family val="2"/>
    </font>
    <font>
      <b/>
      <i/>
      <u/>
      <sz val="10"/>
      <name val="Arial"/>
      <family val="2"/>
    </font>
    <font>
      <b/>
      <u/>
      <vertAlign val="superscript"/>
      <sz val="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b/>
      <sz val="14"/>
      <color theme="1"/>
      <name val="Arial"/>
      <family val="2"/>
    </font>
    <font>
      <b/>
      <sz val="8"/>
      <color theme="1"/>
      <name val="Arial"/>
      <family val="2"/>
    </font>
    <font>
      <u/>
      <sz val="12"/>
      <color theme="10"/>
      <name val="Arial"/>
      <family val="2"/>
    </font>
    <font>
      <sz val="12"/>
      <name val="Arial"/>
      <family val="2"/>
    </font>
    <font>
      <u/>
      <sz val="12"/>
      <name val="Arial"/>
      <family val="2"/>
    </font>
    <font>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s>
  <borders count="10">
    <border>
      <left/>
      <right/>
      <top/>
      <bottom/>
      <diagonal/>
    </border>
    <border>
      <left/>
      <right/>
      <top style="thin">
        <color indexed="64"/>
      </top>
      <bottom style="medium">
        <color indexed="64"/>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s>
  <cellStyleXfs count="10">
    <xf numFmtId="0" fontId="0" fillId="0"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1" fillId="0" borderId="0" applyNumberFormat="0" applyFill="0" applyBorder="0" applyAlignment="0" applyProtection="0">
      <alignment vertical="top"/>
      <protection locked="0"/>
    </xf>
    <xf numFmtId="0" fontId="3" fillId="0" borderId="0"/>
    <xf numFmtId="0" fontId="3" fillId="0" borderId="0"/>
    <xf numFmtId="9" fontId="12" fillId="0" borderId="0" applyFont="0" applyFill="0" applyBorder="0" applyAlignment="0" applyProtection="0"/>
    <xf numFmtId="9" fontId="3" fillId="0" borderId="0" applyFont="0" applyFill="0" applyBorder="0" applyAlignment="0" applyProtection="0"/>
    <xf numFmtId="0" fontId="3" fillId="0" borderId="0"/>
  </cellStyleXfs>
  <cellXfs count="100">
    <xf numFmtId="0" fontId="0" fillId="0" borderId="0" xfId="0"/>
    <xf numFmtId="0" fontId="2" fillId="2" borderId="0" xfId="0" applyFont="1" applyFill="1" applyBorder="1" applyAlignment="1">
      <alignment vertical="center"/>
    </xf>
    <xf numFmtId="0" fontId="4" fillId="2" borderId="0" xfId="0" applyFont="1" applyFill="1" applyBorder="1" applyAlignment="1"/>
    <xf numFmtId="0" fontId="22" fillId="0" borderId="0" xfId="0" applyFont="1"/>
    <xf numFmtId="0" fontId="0" fillId="0" borderId="0" xfId="0" applyFill="1" applyBorder="1"/>
    <xf numFmtId="0" fontId="5" fillId="0" borderId="0" xfId="0" applyFont="1" applyFill="1" applyBorder="1"/>
    <xf numFmtId="0" fontId="1" fillId="0" borderId="1" xfId="0" applyFont="1" applyFill="1" applyBorder="1" applyAlignment="1">
      <alignment horizontal="center" vertical="center" wrapText="1"/>
    </xf>
    <xf numFmtId="0" fontId="22" fillId="0" borderId="0" xfId="0" applyFont="1" applyAlignment="1">
      <alignment horizontal="right"/>
    </xf>
    <xf numFmtId="0" fontId="3" fillId="0" borderId="0" xfId="0" applyFont="1" applyFill="1" applyBorder="1"/>
    <xf numFmtId="0" fontId="6" fillId="0" borderId="0" xfId="0" applyFont="1" applyFill="1" applyBorder="1" applyAlignment="1"/>
    <xf numFmtId="0" fontId="22" fillId="0" borderId="0" xfId="0" applyFont="1" applyAlignment="1"/>
    <xf numFmtId="0" fontId="3" fillId="0" borderId="0" xfId="0" applyFont="1" applyAlignment="1"/>
    <xf numFmtId="0" fontId="5" fillId="0" borderId="2" xfId="0" applyFont="1" applyBorder="1" applyAlignment="1"/>
    <xf numFmtId="0" fontId="3" fillId="0" borderId="3" xfId="0" applyFont="1" applyBorder="1" applyAlignment="1"/>
    <xf numFmtId="164" fontId="5" fillId="0" borderId="4" xfId="0" applyNumberFormat="1" applyFont="1" applyFill="1" applyBorder="1" applyAlignment="1">
      <alignment horizontal="center"/>
    </xf>
    <xf numFmtId="0" fontId="3" fillId="0" borderId="0" xfId="5"/>
    <xf numFmtId="0" fontId="3" fillId="3" borderId="5" xfId="5" applyFill="1" applyBorder="1"/>
    <xf numFmtId="0" fontId="3" fillId="3" borderId="6" xfId="5" applyFill="1" applyBorder="1"/>
    <xf numFmtId="0" fontId="3" fillId="3" borderId="7" xfId="5" applyFill="1" applyBorder="1"/>
    <xf numFmtId="0" fontId="3" fillId="3" borderId="8" xfId="5" applyFill="1" applyBorder="1"/>
    <xf numFmtId="0" fontId="22" fillId="0" borderId="0" xfId="5" applyFont="1"/>
    <xf numFmtId="0" fontId="8" fillId="2" borderId="0" xfId="0" applyFont="1" applyFill="1" applyBorder="1"/>
    <xf numFmtId="168" fontId="11" fillId="0" borderId="0" xfId="0" applyNumberFormat="1" applyFont="1" applyFill="1" applyBorder="1"/>
    <xf numFmtId="166" fontId="0" fillId="0" borderId="0" xfId="7" applyNumberFormat="1" applyFont="1" applyFill="1" applyBorder="1"/>
    <xf numFmtId="167" fontId="11" fillId="0" borderId="0" xfId="0" applyNumberFormat="1" applyFont="1" applyFill="1" applyBorder="1"/>
    <xf numFmtId="0" fontId="3" fillId="0" borderId="0" xfId="6" applyFont="1" applyAlignment="1"/>
    <xf numFmtId="0" fontId="5" fillId="0" borderId="0" xfId="0" applyFont="1" applyFill="1" applyBorder="1" applyAlignment="1"/>
    <xf numFmtId="9" fontId="0" fillId="0" borderId="0" xfId="7" applyFont="1" applyAlignment="1"/>
    <xf numFmtId="0" fontId="3" fillId="0" borderId="0" xfId="6" applyFill="1" applyBorder="1"/>
    <xf numFmtId="165" fontId="3" fillId="0" borderId="0" xfId="1" applyNumberFormat="1" applyFont="1" applyFill="1" applyBorder="1"/>
    <xf numFmtId="0" fontId="5" fillId="0" borderId="0" xfId="0" applyFont="1" applyBorder="1" applyAlignment="1"/>
    <xf numFmtId="3" fontId="0" fillId="0" borderId="0" xfId="0" applyNumberFormat="1" applyFill="1" applyBorder="1"/>
    <xf numFmtId="165" fontId="0" fillId="0" borderId="0" xfId="0" applyNumberFormat="1" applyFill="1" applyBorder="1"/>
    <xf numFmtId="0" fontId="22" fillId="0" borderId="0" xfId="0" applyFont="1" applyFill="1" applyAlignment="1">
      <alignment horizontal="right"/>
    </xf>
    <xf numFmtId="0" fontId="1" fillId="0" borderId="1" xfId="0" applyNumberFormat="1" applyFont="1" applyFill="1" applyBorder="1" applyAlignment="1">
      <alignment horizontal="center" vertical="center" wrapText="1"/>
    </xf>
    <xf numFmtId="165" fontId="5" fillId="0" borderId="0" xfId="1" applyNumberFormat="1" applyFont="1" applyFill="1" applyBorder="1"/>
    <xf numFmtId="0" fontId="5" fillId="0" borderId="9" xfId="0" applyFont="1" applyFill="1" applyBorder="1"/>
    <xf numFmtId="0" fontId="14" fillId="0" borderId="0" xfId="0" applyFont="1" applyFill="1" applyBorder="1"/>
    <xf numFmtId="165" fontId="0" fillId="0" borderId="0" xfId="1" applyNumberFormat="1" applyFont="1" applyFill="1" applyBorder="1"/>
    <xf numFmtId="0" fontId="17" fillId="0" borderId="0" xfId="0" applyFont="1" applyFill="1" applyBorder="1"/>
    <xf numFmtId="0" fontId="3" fillId="0" borderId="0" xfId="5" applyFont="1" applyAlignment="1"/>
    <xf numFmtId="0" fontId="3" fillId="0" borderId="0" xfId="5" applyFont="1" applyBorder="1" applyAlignment="1"/>
    <xf numFmtId="0" fontId="3" fillId="0" borderId="0" xfId="5" applyFont="1" applyFill="1" applyBorder="1" applyAlignment="1"/>
    <xf numFmtId="0" fontId="5" fillId="0" borderId="2" xfId="5" applyFont="1" applyBorder="1" applyAlignment="1"/>
    <xf numFmtId="0" fontId="3" fillId="0" borderId="3" xfId="5" applyFont="1" applyBorder="1" applyAlignment="1"/>
    <xf numFmtId="0" fontId="6" fillId="0" borderId="0" xfId="5" applyFont="1" applyFill="1" applyBorder="1" applyAlignment="1"/>
    <xf numFmtId="0" fontId="22" fillId="0" borderId="0" xfId="5" applyFont="1" applyAlignment="1"/>
    <xf numFmtId="0" fontId="5" fillId="0" borderId="0" xfId="5" applyFont="1" applyFill="1" applyBorder="1" applyAlignment="1"/>
    <xf numFmtId="9" fontId="0" fillId="0" borderId="0" xfId="8" applyFont="1" applyAlignment="1"/>
    <xf numFmtId="168" fontId="11" fillId="0" borderId="0" xfId="5" applyNumberFormat="1" applyFont="1" applyFill="1" applyBorder="1"/>
    <xf numFmtId="167" fontId="11" fillId="0" borderId="0" xfId="5" applyNumberFormat="1" applyFont="1" applyFill="1" applyBorder="1"/>
    <xf numFmtId="0" fontId="3" fillId="0" borderId="0" xfId="0" applyFont="1" applyFill="1" applyBorder="1" applyAlignment="1">
      <alignment horizontal="left"/>
    </xf>
    <xf numFmtId="0" fontId="9" fillId="4" borderId="0" xfId="5" applyFont="1" applyFill="1"/>
    <xf numFmtId="0" fontId="3" fillId="4" borderId="0" xfId="5" applyFill="1"/>
    <xf numFmtId="0" fontId="10" fillId="4" borderId="0" xfId="5" applyFont="1" applyFill="1" applyAlignment="1">
      <alignment wrapText="1"/>
    </xf>
    <xf numFmtId="0" fontId="23" fillId="4" borderId="0" xfId="5" applyFont="1" applyFill="1"/>
    <xf numFmtId="1" fontId="0" fillId="0" borderId="0" xfId="7" applyNumberFormat="1" applyFont="1" applyFill="1" applyBorder="1"/>
    <xf numFmtId="0" fontId="10" fillId="4" borderId="0" xfId="5" applyFont="1" applyFill="1" applyBorder="1" applyAlignment="1">
      <alignment vertical="center"/>
    </xf>
    <xf numFmtId="0" fontId="2" fillId="2" borderId="0" xfId="0" applyFont="1" applyFill="1" applyBorder="1" applyAlignment="1"/>
    <xf numFmtId="0" fontId="26" fillId="4" borderId="0" xfId="4" applyFont="1" applyFill="1" applyAlignment="1" applyProtection="1">
      <alignment wrapText="1"/>
    </xf>
    <xf numFmtId="169" fontId="27" fillId="4" borderId="0" xfId="5" applyNumberFormat="1" applyFont="1" applyFill="1" applyAlignment="1">
      <alignment horizontal="right"/>
    </xf>
    <xf numFmtId="0" fontId="28" fillId="4" borderId="0" xfId="0" quotePrefix="1" applyFont="1" applyFill="1" applyAlignment="1">
      <alignment wrapText="1"/>
    </xf>
    <xf numFmtId="0" fontId="27" fillId="4" borderId="0" xfId="0" quotePrefix="1" applyFont="1" applyFill="1" applyAlignment="1">
      <alignment vertical="center" wrapText="1"/>
    </xf>
    <xf numFmtId="0" fontId="29" fillId="4" borderId="0" xfId="0" quotePrefix="1" applyFont="1" applyFill="1" applyAlignment="1">
      <alignment wrapText="1"/>
    </xf>
    <xf numFmtId="0" fontId="27" fillId="4" borderId="0" xfId="0" quotePrefix="1" applyFont="1" applyFill="1" applyAlignment="1">
      <alignment wrapText="1"/>
    </xf>
    <xf numFmtId="0" fontId="27" fillId="4" borderId="0" xfId="0" applyFont="1" applyFill="1" applyAlignment="1">
      <alignment wrapText="1"/>
    </xf>
    <xf numFmtId="0" fontId="28" fillId="4" borderId="0" xfId="5" applyFont="1" applyFill="1" applyAlignment="1">
      <alignment wrapText="1"/>
    </xf>
    <xf numFmtId="169" fontId="27" fillId="4" borderId="0" xfId="5" applyNumberFormat="1" applyFont="1" applyFill="1" applyAlignment="1">
      <alignment vertical="center" wrapText="1"/>
    </xf>
    <xf numFmtId="0" fontId="2" fillId="2" borderId="0" xfId="5" applyFont="1" applyFill="1" applyBorder="1" applyAlignment="1"/>
    <xf numFmtId="165" fontId="3" fillId="0" borderId="0" xfId="5" applyNumberFormat="1"/>
    <xf numFmtId="0" fontId="24" fillId="4" borderId="0" xfId="5" applyFont="1" applyFill="1"/>
    <xf numFmtId="0" fontId="24" fillId="4" borderId="3" xfId="5" applyFont="1" applyFill="1" applyBorder="1"/>
    <xf numFmtId="0" fontId="3" fillId="0" borderId="3" xfId="5" applyBorder="1"/>
    <xf numFmtId="0" fontId="3" fillId="0" borderId="0" xfId="5" applyBorder="1"/>
    <xf numFmtId="0" fontId="25" fillId="0" borderId="1" xfId="5" applyFont="1" applyBorder="1" applyAlignment="1">
      <alignment horizontal="right"/>
    </xf>
    <xf numFmtId="0" fontId="17" fillId="0" borderId="0" xfId="5" applyFont="1" applyFill="1" applyBorder="1"/>
    <xf numFmtId="0" fontId="3" fillId="0" borderId="0" xfId="5" applyFont="1" applyFill="1" applyBorder="1"/>
    <xf numFmtId="165" fontId="0" fillId="0" borderId="0" xfId="2" applyNumberFormat="1" applyFont="1" applyFill="1" applyBorder="1"/>
    <xf numFmtId="9" fontId="22" fillId="0" borderId="0" xfId="8" applyFont="1" applyFill="1" applyBorder="1"/>
    <xf numFmtId="0" fontId="20" fillId="0" borderId="0" xfId="5" applyFont="1"/>
    <xf numFmtId="9" fontId="0" fillId="0" borderId="0" xfId="8" applyFont="1"/>
    <xf numFmtId="0" fontId="3" fillId="0" borderId="0" xfId="5" applyFill="1"/>
    <xf numFmtId="9" fontId="0" fillId="0" borderId="0" xfId="8" applyFont="1" applyFill="1"/>
    <xf numFmtId="0" fontId="5" fillId="0" borderId="0" xfId="5" applyFont="1" applyFill="1" applyBorder="1"/>
    <xf numFmtId="3" fontId="22" fillId="0" borderId="0" xfId="5" applyNumberFormat="1" applyFont="1" applyBorder="1"/>
    <xf numFmtId="3" fontId="3" fillId="0" borderId="0" xfId="5" applyNumberFormat="1"/>
    <xf numFmtId="9" fontId="3" fillId="0" borderId="0" xfId="7" applyFont="1"/>
    <xf numFmtId="9" fontId="3" fillId="0" borderId="0" xfId="7" applyNumberFormat="1" applyFont="1"/>
    <xf numFmtId="165" fontId="5" fillId="0" borderId="0" xfId="2" applyNumberFormat="1" applyFont="1" applyFill="1" applyBorder="1"/>
    <xf numFmtId="166" fontId="3" fillId="0" borderId="0" xfId="7" applyNumberFormat="1" applyFont="1"/>
    <xf numFmtId="165" fontId="3" fillId="0" borderId="0" xfId="7" applyNumberFormat="1" applyFont="1"/>
    <xf numFmtId="166" fontId="3" fillId="0" borderId="0" xfId="7" applyNumberFormat="1" applyFont="1" applyFill="1"/>
    <xf numFmtId="166" fontId="0" fillId="0" borderId="0" xfId="8" applyNumberFormat="1" applyFont="1"/>
    <xf numFmtId="9" fontId="0" fillId="0" borderId="0" xfId="7" applyFont="1" applyFill="1" applyBorder="1"/>
    <xf numFmtId="3" fontId="0" fillId="0" borderId="0" xfId="1" applyNumberFormat="1" applyFont="1" applyFill="1" applyBorder="1"/>
    <xf numFmtId="10" fontId="3" fillId="0" borderId="0" xfId="7" applyNumberFormat="1" applyFont="1"/>
    <xf numFmtId="9" fontId="0" fillId="0" borderId="0" xfId="7" applyNumberFormat="1" applyFont="1" applyFill="1" applyBorder="1"/>
    <xf numFmtId="164" fontId="5" fillId="0" borderId="4" xfId="0" applyNumberFormat="1" applyFont="1" applyFill="1" applyBorder="1" applyAlignment="1">
      <alignment horizontal="center"/>
    </xf>
    <xf numFmtId="0" fontId="22" fillId="0" borderId="4" xfId="5" applyFont="1" applyBorder="1" applyAlignment="1">
      <alignment horizontal="center"/>
    </xf>
    <xf numFmtId="0" fontId="22" fillId="0" borderId="4" xfId="5" applyFont="1" applyBorder="1" applyAlignment="1">
      <alignment horizontal="center" wrapText="1"/>
    </xf>
  </cellXfs>
  <cellStyles count="10">
    <cellStyle name="Comma" xfId="1" builtinId="3"/>
    <cellStyle name="Comma 2" xfId="2"/>
    <cellStyle name="Comma 2 2" xfId="3"/>
    <cellStyle name="Hyperlink" xfId="4" builtinId="8"/>
    <cellStyle name="Normal" xfId="0" builtinId="0"/>
    <cellStyle name="Normal 2" xfId="5"/>
    <cellStyle name="Normal 2 2" xfId="9"/>
    <cellStyle name="Normal 3"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n-GB" sz="1400"/>
              <a:t>Solar Photovoltaics Deployment (quarters)</a:t>
            </a:r>
          </a:p>
        </c:rich>
      </c:tx>
      <c:layout>
        <c:manualLayout>
          <c:xMode val="edge"/>
          <c:yMode val="edge"/>
          <c:x val="0.20996163625086769"/>
          <c:y val="3.933146137281468E-2"/>
        </c:manualLayout>
      </c:layout>
      <c:overlay val="1"/>
    </c:title>
    <c:autoTitleDeleted val="0"/>
    <c:plotArea>
      <c:layout>
        <c:manualLayout>
          <c:layoutTarget val="inner"/>
          <c:xMode val="edge"/>
          <c:yMode val="edge"/>
          <c:x val="0.14361206609737162"/>
          <c:y val="0.12251130703425164"/>
          <c:w val="0.83746380294012546"/>
          <c:h val="0.56645983466530525"/>
        </c:manualLayout>
      </c:layout>
      <c:barChart>
        <c:barDir val="col"/>
        <c:grouping val="stacked"/>
        <c:varyColors val="0"/>
        <c:ser>
          <c:idx val="0"/>
          <c:order val="0"/>
          <c:tx>
            <c:strRef>
              <c:f>Quarter!$A$94</c:f>
              <c:strCache>
                <c:ptCount val="1"/>
                <c:pt idx="0">
                  <c:v>Feed in Tariff capacity</c:v>
                </c:pt>
              </c:strCache>
            </c:strRef>
          </c:tx>
          <c:invertIfNegative val="0"/>
          <c:cat>
            <c:multiLvlStrRef>
              <c:f>Quarter!$B$4:$X$5</c:f>
              <c:multiLvlStrCache>
                <c:ptCount val="23"/>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lvl>
                <c:lvl>
                  <c:pt idx="0">
                    <c:v>2008</c:v>
                  </c:pt>
                  <c:pt idx="1">
                    <c:v>2009</c:v>
                  </c:pt>
                  <c:pt idx="5">
                    <c:v>2010</c:v>
                  </c:pt>
                  <c:pt idx="9">
                    <c:v>2011</c:v>
                  </c:pt>
                  <c:pt idx="13">
                    <c:v>2012</c:v>
                  </c:pt>
                  <c:pt idx="17">
                    <c:v>2013</c:v>
                  </c:pt>
                  <c:pt idx="21">
                    <c:v>2014</c:v>
                  </c:pt>
                </c:lvl>
              </c:multiLvlStrCache>
            </c:multiLvlStrRef>
          </c:cat>
          <c:val>
            <c:numRef>
              <c:f>Quarter!$B$94:$X$94</c:f>
              <c:numCache>
                <c:formatCode>_-* #,##0_-;\-* #,##0_-;_-* "-"??_-;_-@_-</c:formatCode>
                <c:ptCount val="23"/>
                <c:pt idx="0">
                  <c:v>7.2294739999999988</c:v>
                </c:pt>
                <c:pt idx="1">
                  <c:v>7.8538689999999978</c:v>
                </c:pt>
                <c:pt idx="2">
                  <c:v>8.6300569999999972</c:v>
                </c:pt>
                <c:pt idx="3">
                  <c:v>10.210417999999997</c:v>
                </c:pt>
                <c:pt idx="4">
                  <c:v>12.178385999999996</c:v>
                </c:pt>
                <c:pt idx="5">
                  <c:v>15.875221999999994</c:v>
                </c:pt>
                <c:pt idx="6">
                  <c:v>26.922693999999993</c:v>
                </c:pt>
                <c:pt idx="7">
                  <c:v>44.179295999999979</c:v>
                </c:pt>
                <c:pt idx="8">
                  <c:v>69.543957999999989</c:v>
                </c:pt>
                <c:pt idx="9">
                  <c:v>110.63318800000005</c:v>
                </c:pt>
                <c:pt idx="10">
                  <c:v>184.42121200000008</c:v>
                </c:pt>
                <c:pt idx="11">
                  <c:v>467.96891399999987</c:v>
                </c:pt>
                <c:pt idx="12">
                  <c:v>942.96712100000025</c:v>
                </c:pt>
                <c:pt idx="13">
                  <c:v>1237.3928039999992</c:v>
                </c:pt>
                <c:pt idx="14">
                  <c:v>1347.4439509999991</c:v>
                </c:pt>
                <c:pt idx="15">
                  <c:v>1565.4361839999983</c:v>
                </c:pt>
                <c:pt idx="16">
                  <c:v>1650.4292879999985</c:v>
                </c:pt>
                <c:pt idx="17">
                  <c:v>1730.3138489999983</c:v>
                </c:pt>
                <c:pt idx="18">
                  <c:v>1875.5241219999984</c:v>
                </c:pt>
                <c:pt idx="19">
                  <c:v>1969.5741269999983</c:v>
                </c:pt>
                <c:pt idx="20">
                  <c:v>2074.9555249999985</c:v>
                </c:pt>
                <c:pt idx="21">
                  <c:v>2189.4586189999986</c:v>
                </c:pt>
                <c:pt idx="22">
                  <c:v>2248.1273589999987</c:v>
                </c:pt>
              </c:numCache>
            </c:numRef>
          </c:val>
        </c:ser>
        <c:ser>
          <c:idx val="1"/>
          <c:order val="1"/>
          <c:tx>
            <c:strRef>
              <c:f>Quarter!$A$95</c:f>
              <c:strCache>
                <c:ptCount val="1"/>
                <c:pt idx="0">
                  <c:v>Renewables Obligation capacity</c:v>
                </c:pt>
              </c:strCache>
            </c:strRef>
          </c:tx>
          <c:invertIfNegative val="0"/>
          <c:cat>
            <c:multiLvlStrRef>
              <c:f>Quarter!$B$4:$X$5</c:f>
              <c:multiLvlStrCache>
                <c:ptCount val="23"/>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lvl>
                <c:lvl>
                  <c:pt idx="0">
                    <c:v>2008</c:v>
                  </c:pt>
                  <c:pt idx="1">
                    <c:v>2009</c:v>
                  </c:pt>
                  <c:pt idx="5">
                    <c:v>2010</c:v>
                  </c:pt>
                  <c:pt idx="9">
                    <c:v>2011</c:v>
                  </c:pt>
                  <c:pt idx="13">
                    <c:v>2012</c:v>
                  </c:pt>
                  <c:pt idx="17">
                    <c:v>2013</c:v>
                  </c:pt>
                  <c:pt idx="21">
                    <c:v>2014</c:v>
                  </c:pt>
                </c:lvl>
              </c:multiLvlStrCache>
            </c:multiLvlStrRef>
          </c:cat>
          <c:val>
            <c:numRef>
              <c:f>Quarter!$B$95:$X$95</c:f>
              <c:numCache>
                <c:formatCode>_-* #,##0_-;\-* #,##0_-;_-* "-"??_-;_-@_-</c:formatCode>
                <c:ptCount val="23"/>
                <c:pt idx="0">
                  <c:v>1.9304700000000001</c:v>
                </c:pt>
                <c:pt idx="1">
                  <c:v>1.9352499999999999</c:v>
                </c:pt>
                <c:pt idx="2">
                  <c:v>1.96367</c:v>
                </c:pt>
                <c:pt idx="3">
                  <c:v>1.98681</c:v>
                </c:pt>
                <c:pt idx="4">
                  <c:v>2.0744299999999996</c:v>
                </c:pt>
                <c:pt idx="5">
                  <c:v>2.1075799999999996</c:v>
                </c:pt>
                <c:pt idx="6">
                  <c:v>2.1587199999999998</c:v>
                </c:pt>
                <c:pt idx="7">
                  <c:v>2.1906099999999995</c:v>
                </c:pt>
                <c:pt idx="8">
                  <c:v>2.2253999999999996</c:v>
                </c:pt>
                <c:pt idx="9">
                  <c:v>2.2422800000000001</c:v>
                </c:pt>
                <c:pt idx="10">
                  <c:v>2.3210299999999999</c:v>
                </c:pt>
                <c:pt idx="11">
                  <c:v>2.4210000000000003</c:v>
                </c:pt>
                <c:pt idx="12">
                  <c:v>7.2501000000000007</c:v>
                </c:pt>
                <c:pt idx="13">
                  <c:v>8.4095100000000009</c:v>
                </c:pt>
                <c:pt idx="14">
                  <c:v>8.6564300000000003</c:v>
                </c:pt>
                <c:pt idx="15">
                  <c:v>9.5122400000000003</c:v>
                </c:pt>
                <c:pt idx="16">
                  <c:v>11.54045</c:v>
                </c:pt>
                <c:pt idx="17">
                  <c:v>297.04884000000004</c:v>
                </c:pt>
                <c:pt idx="18">
                  <c:v>388.67791</c:v>
                </c:pt>
                <c:pt idx="19">
                  <c:v>421.76997000000006</c:v>
                </c:pt>
                <c:pt idx="20">
                  <c:v>516.71059000000002</c:v>
                </c:pt>
                <c:pt idx="21">
                  <c:v>1282.7095600000002</c:v>
                </c:pt>
                <c:pt idx="22">
                  <c:v>1318.4185600000001</c:v>
                </c:pt>
              </c:numCache>
            </c:numRef>
          </c:val>
        </c:ser>
        <c:ser>
          <c:idx val="2"/>
          <c:order val="2"/>
          <c:tx>
            <c:strRef>
              <c:f>Quarter!$A$96</c:f>
              <c:strCache>
                <c:ptCount val="1"/>
                <c:pt idx="0">
                  <c:v>Unaccredited capacity</c:v>
                </c:pt>
              </c:strCache>
            </c:strRef>
          </c:tx>
          <c:invertIfNegative val="0"/>
          <c:cat>
            <c:multiLvlStrRef>
              <c:f>Quarter!$B$4:$X$5</c:f>
              <c:multiLvlStrCache>
                <c:ptCount val="23"/>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pt idx="22">
                    <c:v>2nd quarter</c:v>
                  </c:pt>
                </c:lvl>
                <c:lvl>
                  <c:pt idx="0">
                    <c:v>2008</c:v>
                  </c:pt>
                  <c:pt idx="1">
                    <c:v>2009</c:v>
                  </c:pt>
                  <c:pt idx="5">
                    <c:v>2010</c:v>
                  </c:pt>
                  <c:pt idx="9">
                    <c:v>2011</c:v>
                  </c:pt>
                  <c:pt idx="13">
                    <c:v>2012</c:v>
                  </c:pt>
                  <c:pt idx="17">
                    <c:v>2013</c:v>
                  </c:pt>
                  <c:pt idx="21">
                    <c:v>2014</c:v>
                  </c:pt>
                </c:lvl>
              </c:multiLvlStrCache>
            </c:multiLvlStrRef>
          </c:cat>
          <c:val>
            <c:numRef>
              <c:f>Quarter!$B$96:$X$96</c:f>
              <c:numCache>
                <c:formatCode>_-* #,##0_-;\-* #,##0_-;_-* "-"??_-;_-@_-</c:formatCode>
                <c:ptCount val="23"/>
                <c:pt idx="0">
                  <c:v>14.67</c:v>
                </c:pt>
                <c:pt idx="1">
                  <c:v>14.67</c:v>
                </c:pt>
                <c:pt idx="2">
                  <c:v>14.67</c:v>
                </c:pt>
                <c:pt idx="3">
                  <c:v>14.6</c:v>
                </c:pt>
                <c:pt idx="4">
                  <c:v>14.6</c:v>
                </c:pt>
                <c:pt idx="5">
                  <c:v>15.0670158</c:v>
                </c:pt>
                <c:pt idx="6">
                  <c:v>16.527403199999995</c:v>
                </c:pt>
                <c:pt idx="7">
                  <c:v>18.498969200000023</c:v>
                </c:pt>
                <c:pt idx="8">
                  <c:v>21.121429300000006</c:v>
                </c:pt>
                <c:pt idx="9">
                  <c:v>24.239576959999887</c:v>
                </c:pt>
                <c:pt idx="10">
                  <c:v>31.617563339999762</c:v>
                </c:pt>
                <c:pt idx="11">
                  <c:v>37.261040789999967</c:v>
                </c:pt>
                <c:pt idx="12">
                  <c:v>47.884521280000804</c:v>
                </c:pt>
                <c:pt idx="13">
                  <c:v>67.815779870001478</c:v>
                </c:pt>
                <c:pt idx="14">
                  <c:v>81.400339480001463</c:v>
                </c:pt>
                <c:pt idx="15">
                  <c:v>96.041071460002314</c:v>
                </c:pt>
                <c:pt idx="16">
                  <c:v>101.75768636000248</c:v>
                </c:pt>
                <c:pt idx="17">
                  <c:v>196.63584172000262</c:v>
                </c:pt>
                <c:pt idx="18">
                  <c:v>224.25205915000248</c:v>
                </c:pt>
                <c:pt idx="19">
                  <c:v>227.9333375200026</c:v>
                </c:pt>
                <c:pt idx="20">
                  <c:v>212.97804503000245</c:v>
                </c:pt>
                <c:pt idx="21">
                  <c:v>183.01981327000215</c:v>
                </c:pt>
                <c:pt idx="22">
                  <c:v>256.87283826000214</c:v>
                </c:pt>
              </c:numCache>
            </c:numRef>
          </c:val>
        </c:ser>
        <c:dLbls>
          <c:showLegendKey val="0"/>
          <c:showVal val="0"/>
          <c:showCatName val="0"/>
          <c:showSerName val="0"/>
          <c:showPercent val="0"/>
          <c:showBubbleSize val="0"/>
        </c:dLbls>
        <c:gapWidth val="150"/>
        <c:overlap val="100"/>
        <c:axId val="166213504"/>
        <c:axId val="301413504"/>
      </c:barChart>
      <c:catAx>
        <c:axId val="166213504"/>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301413504"/>
        <c:crossesAt val="0"/>
        <c:auto val="1"/>
        <c:lblAlgn val="ctr"/>
        <c:lblOffset val="100"/>
        <c:noMultiLvlLbl val="0"/>
      </c:catAx>
      <c:valAx>
        <c:axId val="301413504"/>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GB"/>
                  <a:t>Installed Capacity (MW)</a:t>
                </a:r>
              </a:p>
            </c:rich>
          </c:tx>
          <c:layout>
            <c:manualLayout>
              <c:xMode val="edge"/>
              <c:yMode val="edge"/>
              <c:x val="9.961221317292419E-3"/>
              <c:y val="0.29256570668392479"/>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213504"/>
        <c:crosses val="autoZero"/>
        <c:crossBetween val="between"/>
      </c:valAx>
    </c:plotArea>
    <c:legend>
      <c:legendPos val="r"/>
      <c:layout>
        <c:manualLayout>
          <c:xMode val="edge"/>
          <c:yMode val="edge"/>
          <c:x val="0.17596580604463069"/>
          <c:y val="0.14223192991287048"/>
          <c:w val="0.26129312966780438"/>
          <c:h val="0.46013607713000965"/>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u="none"/>
            </a:pPr>
            <a:r>
              <a:rPr lang="en-US" sz="1200" u="none"/>
              <a:t>Cumulative solar photovoltaics deployment (monthly)</a:t>
            </a:r>
          </a:p>
        </c:rich>
      </c:tx>
      <c:layout/>
      <c:overlay val="1"/>
    </c:title>
    <c:autoTitleDeleted val="0"/>
    <c:plotArea>
      <c:layout>
        <c:manualLayout>
          <c:layoutTarget val="inner"/>
          <c:xMode val="edge"/>
          <c:yMode val="edge"/>
          <c:x val="0.15041537053238715"/>
          <c:y val="0.10438673184136357"/>
          <c:w val="0.82288325070477297"/>
          <c:h val="0.62425287287275266"/>
        </c:manualLayout>
      </c:layout>
      <c:barChart>
        <c:barDir val="col"/>
        <c:grouping val="stacked"/>
        <c:varyColors val="0"/>
        <c:ser>
          <c:idx val="0"/>
          <c:order val="0"/>
          <c:tx>
            <c:strRef>
              <c:f>Month!$A$23</c:f>
              <c:strCache>
                <c:ptCount val="1"/>
                <c:pt idx="0">
                  <c:v>Feed in Tariffs eligible</c:v>
                </c:pt>
              </c:strCache>
            </c:strRef>
          </c:tx>
          <c:invertIfNegative val="0"/>
          <c:cat>
            <c:multiLvlStrRef>
              <c:f>Month!$B$4:$BD$5</c:f>
              <c:multiLvlStrCache>
                <c:ptCount val="55"/>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pt idx="14">
                    <c:v>March</c:v>
                  </c:pt>
                  <c:pt idx="15">
                    <c:v>April</c:v>
                  </c:pt>
                  <c:pt idx="16">
                    <c:v>May</c:v>
                  </c:pt>
                  <c:pt idx="17">
                    <c:v>June</c:v>
                  </c:pt>
                  <c:pt idx="18">
                    <c:v>July</c:v>
                  </c:pt>
                  <c:pt idx="19">
                    <c:v>August</c:v>
                  </c:pt>
                  <c:pt idx="20">
                    <c:v>September</c:v>
                  </c:pt>
                  <c:pt idx="21">
                    <c:v>October</c:v>
                  </c:pt>
                  <c:pt idx="22">
                    <c:v>November</c:v>
                  </c:pt>
                  <c:pt idx="23">
                    <c:v>December</c:v>
                  </c:pt>
                  <c:pt idx="24">
                    <c:v>January</c:v>
                  </c:pt>
                  <c:pt idx="25">
                    <c:v>February</c:v>
                  </c:pt>
                  <c:pt idx="26">
                    <c:v>March</c:v>
                  </c:pt>
                  <c:pt idx="27">
                    <c:v>April</c:v>
                  </c:pt>
                  <c:pt idx="28">
                    <c:v>May</c:v>
                  </c:pt>
                  <c:pt idx="29">
                    <c:v>June</c:v>
                  </c:pt>
                  <c:pt idx="30">
                    <c:v>July</c:v>
                  </c:pt>
                  <c:pt idx="31">
                    <c:v>August</c:v>
                  </c:pt>
                  <c:pt idx="32">
                    <c:v>September</c:v>
                  </c:pt>
                  <c:pt idx="33">
                    <c:v>October</c:v>
                  </c:pt>
                  <c:pt idx="34">
                    <c:v>November</c:v>
                  </c:pt>
                  <c:pt idx="35">
                    <c:v>December</c:v>
                  </c:pt>
                  <c:pt idx="36">
                    <c:v>January</c:v>
                  </c:pt>
                  <c:pt idx="37">
                    <c:v>February</c:v>
                  </c:pt>
                  <c:pt idx="38">
                    <c:v>March</c:v>
                  </c:pt>
                  <c:pt idx="39">
                    <c:v>April</c:v>
                  </c:pt>
                  <c:pt idx="40">
                    <c:v>May</c:v>
                  </c:pt>
                  <c:pt idx="41">
                    <c:v>June</c:v>
                  </c:pt>
                  <c:pt idx="42">
                    <c:v>July</c:v>
                  </c:pt>
                  <c:pt idx="43">
                    <c:v>August</c:v>
                  </c:pt>
                  <c:pt idx="44">
                    <c:v>September</c:v>
                  </c:pt>
                  <c:pt idx="45">
                    <c:v>October</c:v>
                  </c:pt>
                  <c:pt idx="46">
                    <c:v>November</c:v>
                  </c:pt>
                  <c:pt idx="47">
                    <c:v>December</c:v>
                  </c:pt>
                  <c:pt idx="48">
                    <c:v>January</c:v>
                  </c:pt>
                  <c:pt idx="49">
                    <c:v>February</c:v>
                  </c:pt>
                  <c:pt idx="50">
                    <c:v>March</c:v>
                  </c:pt>
                  <c:pt idx="51">
                    <c:v>April</c:v>
                  </c:pt>
                  <c:pt idx="52">
                    <c:v>May</c:v>
                  </c:pt>
                  <c:pt idx="53">
                    <c:v>June</c:v>
                  </c:pt>
                  <c:pt idx="54">
                    <c:v>July</c:v>
                  </c:pt>
                </c:lvl>
                <c:lvl>
                  <c:pt idx="0">
                    <c:v>2010</c:v>
                  </c:pt>
                  <c:pt idx="12">
                    <c:v>2011</c:v>
                  </c:pt>
                  <c:pt idx="24">
                    <c:v>2012</c:v>
                  </c:pt>
                  <c:pt idx="36">
                    <c:v>2013</c:v>
                  </c:pt>
                  <c:pt idx="48">
                    <c:v>2014</c:v>
                  </c:pt>
                </c:lvl>
              </c:multiLvlStrCache>
            </c:multiLvlStrRef>
          </c:cat>
          <c:val>
            <c:numRef>
              <c:f>Month!$B$23:$BD$23</c:f>
              <c:numCache>
                <c:formatCode>_-* #,##0_-;\-* #,##0_-;_-* "-"??_-;_-@_-</c:formatCode>
                <c:ptCount val="55"/>
                <c:pt idx="0">
                  <c:v>14.962175999999996</c:v>
                </c:pt>
                <c:pt idx="1">
                  <c:v>16.347126799999995</c:v>
                </c:pt>
                <c:pt idx="2">
                  <c:v>18.867562799999995</c:v>
                </c:pt>
                <c:pt idx="3">
                  <c:v>21.50565919999999</c:v>
                </c:pt>
                <c:pt idx="4">
                  <c:v>25.806427199999987</c:v>
                </c:pt>
                <c:pt idx="5">
                  <c:v>31.383752199999989</c:v>
                </c:pt>
                <c:pt idx="6">
                  <c:v>37.287324299999987</c:v>
                </c:pt>
                <c:pt idx="7">
                  <c:v>43.081813499999996</c:v>
                </c:pt>
                <c:pt idx="8">
                  <c:v>50.611920200000007</c:v>
                </c:pt>
                <c:pt idx="9">
                  <c:v>59.987183200000018</c:v>
                </c:pt>
                <c:pt idx="10">
                  <c:v>70.570513200000022</c:v>
                </c:pt>
                <c:pt idx="11">
                  <c:v>78.599042300000022</c:v>
                </c:pt>
                <c:pt idx="12">
                  <c:v>89.794480700000008</c:v>
                </c:pt>
                <c:pt idx="13">
                  <c:v>102.73251725999998</c:v>
                </c:pt>
                <c:pt idx="14">
                  <c:v>122.53820995999997</c:v>
                </c:pt>
                <c:pt idx="15">
                  <c:v>141.70025677999996</c:v>
                </c:pt>
                <c:pt idx="16">
                  <c:v>165.20987745999994</c:v>
                </c:pt>
                <c:pt idx="17">
                  <c:v>203.97243033999993</c:v>
                </c:pt>
                <c:pt idx="18">
                  <c:v>392.00642357000004</c:v>
                </c:pt>
                <c:pt idx="19">
                  <c:v>436.75450276999982</c:v>
                </c:pt>
                <c:pt idx="20">
                  <c:v>493.1636097899999</c:v>
                </c:pt>
                <c:pt idx="21">
                  <c:v>560.37716130999991</c:v>
                </c:pt>
                <c:pt idx="22">
                  <c:v>757.38473896000085</c:v>
                </c:pt>
                <c:pt idx="23">
                  <c:v>945.04720728000109</c:v>
                </c:pt>
                <c:pt idx="24">
                  <c:v>969.47362278000094</c:v>
                </c:pt>
                <c:pt idx="25">
                  <c:v>1143.04425528</c:v>
                </c:pt>
                <c:pt idx="26">
                  <c:v>1253.7987538700004</c:v>
                </c:pt>
                <c:pt idx="27">
                  <c:v>1271.2113483700005</c:v>
                </c:pt>
                <c:pt idx="28">
                  <c:v>1307.2338534000007</c:v>
                </c:pt>
                <c:pt idx="29">
                  <c:v>1372.1669304800007</c:v>
                </c:pt>
                <c:pt idx="30">
                  <c:v>1571.1868285000007</c:v>
                </c:pt>
                <c:pt idx="31">
                  <c:v>1585.7354969000007</c:v>
                </c:pt>
                <c:pt idx="32">
                  <c:v>1604.4479304600006</c:v>
                </c:pt>
                <c:pt idx="33">
                  <c:v>1648.4238746100004</c:v>
                </c:pt>
                <c:pt idx="34">
                  <c:v>1674.3568716100006</c:v>
                </c:pt>
                <c:pt idx="35">
                  <c:v>1695.8936693600006</c:v>
                </c:pt>
                <c:pt idx="36">
                  <c:v>1720.5097555900006</c:v>
                </c:pt>
                <c:pt idx="37">
                  <c:v>1748.2069779900007</c:v>
                </c:pt>
                <c:pt idx="38">
                  <c:v>1781.8634824200008</c:v>
                </c:pt>
                <c:pt idx="39">
                  <c:v>1832.6518462000006</c:v>
                </c:pt>
                <c:pt idx="40">
                  <c:v>1869.3376146800006</c:v>
                </c:pt>
                <c:pt idx="41">
                  <c:v>1936.0346214500005</c:v>
                </c:pt>
                <c:pt idx="42">
                  <c:v>1964.2256413400005</c:v>
                </c:pt>
                <c:pt idx="43">
                  <c:v>2004.1240893100005</c:v>
                </c:pt>
                <c:pt idx="44">
                  <c:v>2040.0648048200005</c:v>
                </c:pt>
                <c:pt idx="45">
                  <c:v>2083.5393555700002</c:v>
                </c:pt>
                <c:pt idx="46">
                  <c:v>2126.3598705900004</c:v>
                </c:pt>
                <c:pt idx="47">
                  <c:v>2166.8484453300002</c:v>
                </c:pt>
                <c:pt idx="48">
                  <c:v>2200.1708624800003</c:v>
                </c:pt>
                <c:pt idx="49">
                  <c:v>2241.1421716100003</c:v>
                </c:pt>
                <c:pt idx="50">
                  <c:v>2321.4653765700004</c:v>
                </c:pt>
                <c:pt idx="51">
                  <c:v>2355.7504417700002</c:v>
                </c:pt>
                <c:pt idx="52">
                  <c:v>2389.0508657700002</c:v>
                </c:pt>
                <c:pt idx="53">
                  <c:v>2427.1411865600003</c:v>
                </c:pt>
                <c:pt idx="54">
                  <c:v>2466.2791613100003</c:v>
                </c:pt>
              </c:numCache>
            </c:numRef>
          </c:val>
        </c:ser>
        <c:ser>
          <c:idx val="1"/>
          <c:order val="1"/>
          <c:tx>
            <c:strRef>
              <c:f>Month!$A$24</c:f>
              <c:strCache>
                <c:ptCount val="1"/>
                <c:pt idx="0">
                  <c:v>Renewables Obligation accredited</c:v>
                </c:pt>
              </c:strCache>
            </c:strRef>
          </c:tx>
          <c:invertIfNegative val="0"/>
          <c:cat>
            <c:multiLvlStrRef>
              <c:f>Month!$B$4:$BD$5</c:f>
              <c:multiLvlStrCache>
                <c:ptCount val="55"/>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pt idx="14">
                    <c:v>March</c:v>
                  </c:pt>
                  <c:pt idx="15">
                    <c:v>April</c:v>
                  </c:pt>
                  <c:pt idx="16">
                    <c:v>May</c:v>
                  </c:pt>
                  <c:pt idx="17">
                    <c:v>June</c:v>
                  </c:pt>
                  <c:pt idx="18">
                    <c:v>July</c:v>
                  </c:pt>
                  <c:pt idx="19">
                    <c:v>August</c:v>
                  </c:pt>
                  <c:pt idx="20">
                    <c:v>September</c:v>
                  </c:pt>
                  <c:pt idx="21">
                    <c:v>October</c:v>
                  </c:pt>
                  <c:pt idx="22">
                    <c:v>November</c:v>
                  </c:pt>
                  <c:pt idx="23">
                    <c:v>December</c:v>
                  </c:pt>
                  <c:pt idx="24">
                    <c:v>January</c:v>
                  </c:pt>
                  <c:pt idx="25">
                    <c:v>February</c:v>
                  </c:pt>
                  <c:pt idx="26">
                    <c:v>March</c:v>
                  </c:pt>
                  <c:pt idx="27">
                    <c:v>April</c:v>
                  </c:pt>
                  <c:pt idx="28">
                    <c:v>May</c:v>
                  </c:pt>
                  <c:pt idx="29">
                    <c:v>June</c:v>
                  </c:pt>
                  <c:pt idx="30">
                    <c:v>July</c:v>
                  </c:pt>
                  <c:pt idx="31">
                    <c:v>August</c:v>
                  </c:pt>
                  <c:pt idx="32">
                    <c:v>September</c:v>
                  </c:pt>
                  <c:pt idx="33">
                    <c:v>October</c:v>
                  </c:pt>
                  <c:pt idx="34">
                    <c:v>November</c:v>
                  </c:pt>
                  <c:pt idx="35">
                    <c:v>December</c:v>
                  </c:pt>
                  <c:pt idx="36">
                    <c:v>January</c:v>
                  </c:pt>
                  <c:pt idx="37">
                    <c:v>February</c:v>
                  </c:pt>
                  <c:pt idx="38">
                    <c:v>March</c:v>
                  </c:pt>
                  <c:pt idx="39">
                    <c:v>April</c:v>
                  </c:pt>
                  <c:pt idx="40">
                    <c:v>May</c:v>
                  </c:pt>
                  <c:pt idx="41">
                    <c:v>June</c:v>
                  </c:pt>
                  <c:pt idx="42">
                    <c:v>July</c:v>
                  </c:pt>
                  <c:pt idx="43">
                    <c:v>August</c:v>
                  </c:pt>
                  <c:pt idx="44">
                    <c:v>September</c:v>
                  </c:pt>
                  <c:pt idx="45">
                    <c:v>October</c:v>
                  </c:pt>
                  <c:pt idx="46">
                    <c:v>November</c:v>
                  </c:pt>
                  <c:pt idx="47">
                    <c:v>December</c:v>
                  </c:pt>
                  <c:pt idx="48">
                    <c:v>January</c:v>
                  </c:pt>
                  <c:pt idx="49">
                    <c:v>February</c:v>
                  </c:pt>
                  <c:pt idx="50">
                    <c:v>March</c:v>
                  </c:pt>
                  <c:pt idx="51">
                    <c:v>April</c:v>
                  </c:pt>
                  <c:pt idx="52">
                    <c:v>May</c:v>
                  </c:pt>
                  <c:pt idx="53">
                    <c:v>June</c:v>
                  </c:pt>
                  <c:pt idx="54">
                    <c:v>July</c:v>
                  </c:pt>
                </c:lvl>
                <c:lvl>
                  <c:pt idx="0">
                    <c:v>2010</c:v>
                  </c:pt>
                  <c:pt idx="12">
                    <c:v>2011</c:v>
                  </c:pt>
                  <c:pt idx="24">
                    <c:v>2012</c:v>
                  </c:pt>
                  <c:pt idx="36">
                    <c:v>2013</c:v>
                  </c:pt>
                  <c:pt idx="48">
                    <c:v>2014</c:v>
                  </c:pt>
                </c:lvl>
              </c:multiLvlStrCache>
            </c:multiLvlStrRef>
          </c:cat>
          <c:val>
            <c:numRef>
              <c:f>Month!$B$24:$BD$24</c:f>
              <c:numCache>
                <c:formatCode>_-* #,##0_-;\-* #,##0_-;_-* "-"??_-;_-@_-</c:formatCode>
                <c:ptCount val="55"/>
                <c:pt idx="0">
                  <c:v>2.0810099999999996</c:v>
                </c:pt>
                <c:pt idx="1">
                  <c:v>2.0902799999999999</c:v>
                </c:pt>
                <c:pt idx="2">
                  <c:v>2.1133799999999998</c:v>
                </c:pt>
                <c:pt idx="3">
                  <c:v>2.1350799999999999</c:v>
                </c:pt>
                <c:pt idx="4">
                  <c:v>2.1471799999999996</c:v>
                </c:pt>
                <c:pt idx="5">
                  <c:v>2.1645199999999996</c:v>
                </c:pt>
                <c:pt idx="6">
                  <c:v>2.1834600000000002</c:v>
                </c:pt>
                <c:pt idx="7">
                  <c:v>2.1902999999999997</c:v>
                </c:pt>
                <c:pt idx="8">
                  <c:v>2.1964099999999998</c:v>
                </c:pt>
                <c:pt idx="9">
                  <c:v>2.2070999999999996</c:v>
                </c:pt>
                <c:pt idx="10">
                  <c:v>2.2187699999999997</c:v>
                </c:pt>
                <c:pt idx="11">
                  <c:v>2.2311999999999999</c:v>
                </c:pt>
                <c:pt idx="12">
                  <c:v>2.2311999999999999</c:v>
                </c:pt>
                <c:pt idx="13">
                  <c:v>2.2311999999999999</c:v>
                </c:pt>
                <c:pt idx="14">
                  <c:v>2.2480799999999999</c:v>
                </c:pt>
                <c:pt idx="15">
                  <c:v>2.2562600000000002</c:v>
                </c:pt>
                <c:pt idx="16">
                  <c:v>2.2940299999999998</c:v>
                </c:pt>
                <c:pt idx="17">
                  <c:v>2.3268299999999997</c:v>
                </c:pt>
                <c:pt idx="18">
                  <c:v>2.3440799999999999</c:v>
                </c:pt>
                <c:pt idx="19">
                  <c:v>2.3736199999999998</c:v>
                </c:pt>
                <c:pt idx="20">
                  <c:v>2.4268000000000001</c:v>
                </c:pt>
                <c:pt idx="21">
                  <c:v>2.5191999999999997</c:v>
                </c:pt>
                <c:pt idx="22">
                  <c:v>2.61483</c:v>
                </c:pt>
                <c:pt idx="23">
                  <c:v>7.2559000000000005</c:v>
                </c:pt>
                <c:pt idx="24">
                  <c:v>7.3865100000000004</c:v>
                </c:pt>
                <c:pt idx="25">
                  <c:v>7.4423399999999997</c:v>
                </c:pt>
                <c:pt idx="26">
                  <c:v>8.4153100000000016</c:v>
                </c:pt>
                <c:pt idx="27">
                  <c:v>8.505370000000001</c:v>
                </c:pt>
                <c:pt idx="28">
                  <c:v>8.5595800000000004</c:v>
                </c:pt>
                <c:pt idx="29">
                  <c:v>8.6622299999999992</c:v>
                </c:pt>
                <c:pt idx="30">
                  <c:v>8.7401300000000006</c:v>
                </c:pt>
                <c:pt idx="31">
                  <c:v>9.1368399999999994</c:v>
                </c:pt>
                <c:pt idx="32">
                  <c:v>9.5180400000000009</c:v>
                </c:pt>
                <c:pt idx="33">
                  <c:v>10.238440000000001</c:v>
                </c:pt>
                <c:pt idx="34">
                  <c:v>11.026050000000001</c:v>
                </c:pt>
                <c:pt idx="35">
                  <c:v>11.546250000000001</c:v>
                </c:pt>
                <c:pt idx="36">
                  <c:v>14.73832</c:v>
                </c:pt>
                <c:pt idx="37">
                  <c:v>26.369509999999998</c:v>
                </c:pt>
                <c:pt idx="38">
                  <c:v>297.05464000000001</c:v>
                </c:pt>
                <c:pt idx="39">
                  <c:v>323.87331000000006</c:v>
                </c:pt>
                <c:pt idx="40">
                  <c:v>375.85586000000006</c:v>
                </c:pt>
                <c:pt idx="41">
                  <c:v>388.68371000000002</c:v>
                </c:pt>
                <c:pt idx="42">
                  <c:v>395.70826</c:v>
                </c:pt>
                <c:pt idx="43">
                  <c:v>419.30859999999996</c:v>
                </c:pt>
                <c:pt idx="44">
                  <c:v>424.49737000000005</c:v>
                </c:pt>
                <c:pt idx="45">
                  <c:v>426.87028000000004</c:v>
                </c:pt>
                <c:pt idx="46">
                  <c:v>463.66340000000002</c:v>
                </c:pt>
                <c:pt idx="47">
                  <c:v>516.71639000000005</c:v>
                </c:pt>
                <c:pt idx="48">
                  <c:v>573.9923500000001</c:v>
                </c:pt>
                <c:pt idx="49">
                  <c:v>651.99606000000017</c:v>
                </c:pt>
                <c:pt idx="50">
                  <c:v>1282.7153600000001</c:v>
                </c:pt>
                <c:pt idx="51">
                  <c:v>1295.5540100000003</c:v>
                </c:pt>
                <c:pt idx="52">
                  <c:v>1296.2431300000003</c:v>
                </c:pt>
                <c:pt idx="53">
                  <c:v>1318.4243600000004</c:v>
                </c:pt>
                <c:pt idx="54">
                  <c:v>1318.4243600000004</c:v>
                </c:pt>
              </c:numCache>
            </c:numRef>
          </c:val>
        </c:ser>
        <c:ser>
          <c:idx val="2"/>
          <c:order val="2"/>
          <c:tx>
            <c:strRef>
              <c:f>Month!$A$25</c:f>
              <c:strCache>
                <c:ptCount val="1"/>
                <c:pt idx="0">
                  <c:v>Other Solar</c:v>
                </c:pt>
              </c:strCache>
            </c:strRef>
          </c:tx>
          <c:invertIfNegative val="0"/>
          <c:cat>
            <c:multiLvlStrRef>
              <c:f>Month!$B$4:$BD$5</c:f>
              <c:multiLvlStrCache>
                <c:ptCount val="55"/>
                <c:lvl>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pt idx="12">
                    <c:v>January</c:v>
                  </c:pt>
                  <c:pt idx="13">
                    <c:v>February</c:v>
                  </c:pt>
                  <c:pt idx="14">
                    <c:v>March</c:v>
                  </c:pt>
                  <c:pt idx="15">
                    <c:v>April</c:v>
                  </c:pt>
                  <c:pt idx="16">
                    <c:v>May</c:v>
                  </c:pt>
                  <c:pt idx="17">
                    <c:v>June</c:v>
                  </c:pt>
                  <c:pt idx="18">
                    <c:v>July</c:v>
                  </c:pt>
                  <c:pt idx="19">
                    <c:v>August</c:v>
                  </c:pt>
                  <c:pt idx="20">
                    <c:v>September</c:v>
                  </c:pt>
                  <c:pt idx="21">
                    <c:v>October</c:v>
                  </c:pt>
                  <c:pt idx="22">
                    <c:v>November</c:v>
                  </c:pt>
                  <c:pt idx="23">
                    <c:v>December</c:v>
                  </c:pt>
                  <c:pt idx="24">
                    <c:v>January</c:v>
                  </c:pt>
                  <c:pt idx="25">
                    <c:v>February</c:v>
                  </c:pt>
                  <c:pt idx="26">
                    <c:v>March</c:v>
                  </c:pt>
                  <c:pt idx="27">
                    <c:v>April</c:v>
                  </c:pt>
                  <c:pt idx="28">
                    <c:v>May</c:v>
                  </c:pt>
                  <c:pt idx="29">
                    <c:v>June</c:v>
                  </c:pt>
                  <c:pt idx="30">
                    <c:v>July</c:v>
                  </c:pt>
                  <c:pt idx="31">
                    <c:v>August</c:v>
                  </c:pt>
                  <c:pt idx="32">
                    <c:v>September</c:v>
                  </c:pt>
                  <c:pt idx="33">
                    <c:v>October</c:v>
                  </c:pt>
                  <c:pt idx="34">
                    <c:v>November</c:v>
                  </c:pt>
                  <c:pt idx="35">
                    <c:v>December</c:v>
                  </c:pt>
                  <c:pt idx="36">
                    <c:v>January</c:v>
                  </c:pt>
                  <c:pt idx="37">
                    <c:v>February</c:v>
                  </c:pt>
                  <c:pt idx="38">
                    <c:v>March</c:v>
                  </c:pt>
                  <c:pt idx="39">
                    <c:v>April</c:v>
                  </c:pt>
                  <c:pt idx="40">
                    <c:v>May</c:v>
                  </c:pt>
                  <c:pt idx="41">
                    <c:v>June</c:v>
                  </c:pt>
                  <c:pt idx="42">
                    <c:v>July</c:v>
                  </c:pt>
                  <c:pt idx="43">
                    <c:v>August</c:v>
                  </c:pt>
                  <c:pt idx="44">
                    <c:v>September</c:v>
                  </c:pt>
                  <c:pt idx="45">
                    <c:v>October</c:v>
                  </c:pt>
                  <c:pt idx="46">
                    <c:v>November</c:v>
                  </c:pt>
                  <c:pt idx="47">
                    <c:v>December</c:v>
                  </c:pt>
                  <c:pt idx="48">
                    <c:v>January</c:v>
                  </c:pt>
                  <c:pt idx="49">
                    <c:v>February</c:v>
                  </c:pt>
                  <c:pt idx="50">
                    <c:v>March</c:v>
                  </c:pt>
                  <c:pt idx="51">
                    <c:v>April</c:v>
                  </c:pt>
                  <c:pt idx="52">
                    <c:v>May</c:v>
                  </c:pt>
                  <c:pt idx="53">
                    <c:v>June</c:v>
                  </c:pt>
                  <c:pt idx="54">
                    <c:v>July</c:v>
                  </c:pt>
                </c:lvl>
                <c:lvl>
                  <c:pt idx="0">
                    <c:v>2010</c:v>
                  </c:pt>
                  <c:pt idx="12">
                    <c:v>2011</c:v>
                  </c:pt>
                  <c:pt idx="24">
                    <c:v>2012</c:v>
                  </c:pt>
                  <c:pt idx="36">
                    <c:v>2013</c:v>
                  </c:pt>
                  <c:pt idx="48">
                    <c:v>2014</c:v>
                  </c:pt>
                </c:lvl>
              </c:multiLvlStrCache>
            </c:multiLvlStrRef>
          </c:cat>
          <c:val>
            <c:numRef>
              <c:f>Month!$B$25:$BD$25</c:f>
              <c:numCache>
                <c:formatCode>_-* #,##0_-;\-* #,##0_-;_-* "-"??_-;_-@_-</c:formatCode>
                <c:ptCount val="55"/>
                <c:pt idx="0">
                  <c:v>14.6</c:v>
                </c:pt>
                <c:pt idx="1">
                  <c:v>14.6</c:v>
                </c:pt>
                <c:pt idx="2">
                  <c:v>14.6</c:v>
                </c:pt>
                <c:pt idx="3">
                  <c:v>14.6</c:v>
                </c:pt>
                <c:pt idx="4">
                  <c:v>14.6</c:v>
                </c:pt>
                <c:pt idx="5">
                  <c:v>14.6</c:v>
                </c:pt>
                <c:pt idx="6">
                  <c:v>14.6</c:v>
                </c:pt>
                <c:pt idx="7">
                  <c:v>14.6</c:v>
                </c:pt>
                <c:pt idx="8">
                  <c:v>14.6</c:v>
                </c:pt>
                <c:pt idx="9">
                  <c:v>14.6</c:v>
                </c:pt>
                <c:pt idx="10">
                  <c:v>14.6</c:v>
                </c:pt>
                <c:pt idx="11">
                  <c:v>14.6</c:v>
                </c:pt>
                <c:pt idx="12">
                  <c:v>14.6</c:v>
                </c:pt>
                <c:pt idx="13">
                  <c:v>14.6</c:v>
                </c:pt>
                <c:pt idx="14">
                  <c:v>14.6</c:v>
                </c:pt>
                <c:pt idx="15">
                  <c:v>14.6</c:v>
                </c:pt>
                <c:pt idx="16">
                  <c:v>14.6</c:v>
                </c:pt>
                <c:pt idx="17">
                  <c:v>14.6</c:v>
                </c:pt>
                <c:pt idx="18">
                  <c:v>14.6</c:v>
                </c:pt>
                <c:pt idx="19">
                  <c:v>14.6</c:v>
                </c:pt>
                <c:pt idx="20">
                  <c:v>14.6</c:v>
                </c:pt>
                <c:pt idx="21">
                  <c:v>14.6</c:v>
                </c:pt>
                <c:pt idx="22">
                  <c:v>14.6</c:v>
                </c:pt>
                <c:pt idx="23">
                  <c:v>14.6</c:v>
                </c:pt>
                <c:pt idx="24">
                  <c:v>20.6</c:v>
                </c:pt>
                <c:pt idx="25">
                  <c:v>20.6</c:v>
                </c:pt>
                <c:pt idx="26">
                  <c:v>20.6</c:v>
                </c:pt>
                <c:pt idx="27">
                  <c:v>20.6</c:v>
                </c:pt>
                <c:pt idx="28">
                  <c:v>20.6</c:v>
                </c:pt>
                <c:pt idx="29">
                  <c:v>26.1</c:v>
                </c:pt>
                <c:pt idx="30">
                  <c:v>26.1</c:v>
                </c:pt>
                <c:pt idx="31">
                  <c:v>31.5</c:v>
                </c:pt>
                <c:pt idx="32">
                  <c:v>31.5</c:v>
                </c:pt>
                <c:pt idx="33">
                  <c:v>31.5</c:v>
                </c:pt>
                <c:pt idx="34">
                  <c:v>31.5</c:v>
                </c:pt>
                <c:pt idx="35">
                  <c:v>31.5</c:v>
                </c:pt>
                <c:pt idx="36">
                  <c:v>31.5</c:v>
                </c:pt>
                <c:pt idx="37">
                  <c:v>38.22</c:v>
                </c:pt>
                <c:pt idx="38">
                  <c:v>120.83624329999988</c:v>
                </c:pt>
                <c:pt idx="39">
                  <c:v>114.33037469999988</c:v>
                </c:pt>
                <c:pt idx="40">
                  <c:v>101.19596469999988</c:v>
                </c:pt>
                <c:pt idx="41">
                  <c:v>141.90011469999985</c:v>
                </c:pt>
                <c:pt idx="42">
                  <c:v>136.84882469999985</c:v>
                </c:pt>
                <c:pt idx="43">
                  <c:v>137.44747469999984</c:v>
                </c:pt>
                <c:pt idx="44">
                  <c:v>137.74395469999985</c:v>
                </c:pt>
                <c:pt idx="45">
                  <c:v>138.05977969999984</c:v>
                </c:pt>
                <c:pt idx="46">
                  <c:v>138.88407969999986</c:v>
                </c:pt>
                <c:pt idx="47">
                  <c:v>110.72053969999982</c:v>
                </c:pt>
                <c:pt idx="48">
                  <c:v>132.85498969999981</c:v>
                </c:pt>
                <c:pt idx="49">
                  <c:v>86.007400699999764</c:v>
                </c:pt>
                <c:pt idx="50">
                  <c:v>53.546710699999501</c:v>
                </c:pt>
                <c:pt idx="51">
                  <c:v>57.361075699999475</c:v>
                </c:pt>
                <c:pt idx="52">
                  <c:v>100.27197569999947</c:v>
                </c:pt>
                <c:pt idx="53">
                  <c:v>80.392665699999469</c:v>
                </c:pt>
                <c:pt idx="54">
                  <c:v>82.270865699999476</c:v>
                </c:pt>
              </c:numCache>
            </c:numRef>
          </c:val>
        </c:ser>
        <c:dLbls>
          <c:showLegendKey val="0"/>
          <c:showVal val="0"/>
          <c:showCatName val="0"/>
          <c:showSerName val="0"/>
          <c:showPercent val="0"/>
          <c:showBubbleSize val="0"/>
        </c:dLbls>
        <c:gapWidth val="150"/>
        <c:overlap val="100"/>
        <c:axId val="38603392"/>
        <c:axId val="38605184"/>
      </c:barChart>
      <c:catAx>
        <c:axId val="38603392"/>
        <c:scaling>
          <c:orientation val="minMax"/>
        </c:scaling>
        <c:delete val="0"/>
        <c:axPos val="b"/>
        <c:majorTickMark val="out"/>
        <c:minorTickMark val="none"/>
        <c:tickLblPos val="nextTo"/>
        <c:crossAx val="38605184"/>
        <c:crosses val="autoZero"/>
        <c:auto val="1"/>
        <c:lblAlgn val="ctr"/>
        <c:lblOffset val="100"/>
        <c:noMultiLvlLbl val="0"/>
      </c:catAx>
      <c:valAx>
        <c:axId val="38605184"/>
        <c:scaling>
          <c:orientation val="minMax"/>
        </c:scaling>
        <c:delete val="0"/>
        <c:axPos val="l"/>
        <c:majorGridlines/>
        <c:title>
          <c:tx>
            <c:rich>
              <a:bodyPr rot="-5400000" vert="horz"/>
              <a:lstStyle/>
              <a:p>
                <a:pPr>
                  <a:defRPr sz="1200"/>
                </a:pPr>
                <a:r>
                  <a:rPr lang="en-US" sz="1200"/>
                  <a:t>Installed Capacity (MW)</a:t>
                </a:r>
              </a:p>
            </c:rich>
          </c:tx>
          <c:layout>
            <c:manualLayout>
              <c:xMode val="edge"/>
              <c:yMode val="edge"/>
              <c:x val="1.2149012033873122E-2"/>
              <c:y val="0.22355715549368482"/>
            </c:manualLayout>
          </c:layout>
          <c:overlay val="0"/>
        </c:title>
        <c:numFmt formatCode="_-* #,##0_-;\-* #,##0_-;_-* &quot;-&quot;??_-;_-@_-" sourceLinked="1"/>
        <c:majorTickMark val="out"/>
        <c:minorTickMark val="none"/>
        <c:tickLblPos val="nextTo"/>
        <c:crossAx val="38603392"/>
        <c:crosses val="autoZero"/>
        <c:crossBetween val="between"/>
      </c:valAx>
    </c:plotArea>
    <c:legend>
      <c:legendPos val="r"/>
      <c:layout>
        <c:manualLayout>
          <c:xMode val="edge"/>
          <c:yMode val="edge"/>
          <c:x val="0.14481951330157805"/>
          <c:y val="0.1663693971955163"/>
          <c:w val="0.25283009901470627"/>
          <c:h val="0.5252120763910036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30480</xdr:colOff>
      <xdr:row>13</xdr:row>
      <xdr:rowOff>83820</xdr:rowOff>
    </xdr:from>
    <xdr:to>
      <xdr:col>6</xdr:col>
      <xdr:colOff>685800</xdr:colOff>
      <xdr:row>21</xdr:row>
      <xdr:rowOff>243840</xdr:rowOff>
    </xdr:to>
    <xdr:graphicFrame macro="">
      <xdr:nvGraphicFramePr>
        <xdr:cNvPr id="12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15240</xdr:colOff>
      <xdr:row>2</xdr:row>
      <xdr:rowOff>129540</xdr:rowOff>
    </xdr:from>
    <xdr:to>
      <xdr:col>6</xdr:col>
      <xdr:colOff>632460</xdr:colOff>
      <xdr:row>11</xdr:row>
      <xdr:rowOff>99060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renewables-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36"/>
  <sheetViews>
    <sheetView tabSelected="1" workbookViewId="0">
      <selection activeCell="B3" sqref="B3"/>
    </sheetView>
  </sheetViews>
  <sheetFormatPr defaultColWidth="9.109375" defaultRowHeight="13.2" x14ac:dyDescent="0.25"/>
  <cols>
    <col min="1" max="1" width="5.88671875" style="53" customWidth="1"/>
    <col min="2" max="2" width="94.5546875" style="53" customWidth="1"/>
    <col min="3" max="4" width="14.44140625" style="53" customWidth="1"/>
    <col min="5" max="5" width="15.44140625" style="53" customWidth="1"/>
    <col min="6" max="6" width="17.33203125" style="53" customWidth="1"/>
    <col min="7" max="7" width="12.88671875" style="53" customWidth="1"/>
    <col min="8" max="16384" width="9.109375" style="53"/>
  </cols>
  <sheetData>
    <row r="1" spans="2:5" ht="28.2" x14ac:dyDescent="0.5">
      <c r="B1" s="58" t="s">
        <v>91</v>
      </c>
      <c r="C1" s="52"/>
      <c r="D1" s="52"/>
      <c r="E1" s="52"/>
    </row>
    <row r="2" spans="2:5" s="52" customFormat="1" ht="15.6" x14ac:dyDescent="0.3">
      <c r="B2" s="57"/>
    </row>
    <row r="3" spans="2:5" s="52" customFormat="1" ht="15.6" x14ac:dyDescent="0.3">
      <c r="B3" s="60">
        <v>41879</v>
      </c>
    </row>
    <row r="4" spans="2:5" s="52" customFormat="1" ht="15.6" x14ac:dyDescent="0.3">
      <c r="B4" s="61" t="s">
        <v>94</v>
      </c>
    </row>
    <row r="5" spans="2:5" s="52" customFormat="1" ht="6" customHeight="1" x14ac:dyDescent="0.3">
      <c r="B5" s="60"/>
    </row>
    <row r="6" spans="2:5" s="52" customFormat="1" ht="45" x14ac:dyDescent="0.3">
      <c r="B6" s="67" t="s">
        <v>110</v>
      </c>
    </row>
    <row r="7" spans="2:5" s="52" customFormat="1" ht="6.6" customHeight="1" x14ac:dyDescent="0.3">
      <c r="B7" s="60"/>
    </row>
    <row r="8" spans="2:5" s="52" customFormat="1" ht="60" x14ac:dyDescent="0.3">
      <c r="B8" s="67" t="s">
        <v>111</v>
      </c>
    </row>
    <row r="9" spans="2:5" s="52" customFormat="1" ht="5.4" customHeight="1" x14ac:dyDescent="0.3">
      <c r="B9" s="60"/>
    </row>
    <row r="10" spans="2:5" s="52" customFormat="1" ht="60" x14ac:dyDescent="0.3">
      <c r="B10" s="67" t="s">
        <v>112</v>
      </c>
    </row>
    <row r="11" spans="2:5" s="52" customFormat="1" ht="5.4" customHeight="1" x14ac:dyDescent="0.3">
      <c r="B11" s="67"/>
    </row>
    <row r="12" spans="2:5" s="52" customFormat="1" ht="15.6" x14ac:dyDescent="0.3">
      <c r="B12" s="62" t="s">
        <v>113</v>
      </c>
    </row>
    <row r="13" spans="2:5" s="52" customFormat="1" ht="5.4" customHeight="1" x14ac:dyDescent="0.3">
      <c r="B13" s="62"/>
    </row>
    <row r="14" spans="2:5" s="52" customFormat="1" ht="20.25" customHeight="1" x14ac:dyDescent="0.3">
      <c r="B14" s="61" t="s">
        <v>108</v>
      </c>
    </row>
    <row r="15" spans="2:5" s="52" customFormat="1" ht="55.2" customHeight="1" x14ac:dyDescent="0.3">
      <c r="B15" s="62" t="s">
        <v>114</v>
      </c>
    </row>
    <row r="16" spans="2:5" s="52" customFormat="1" ht="5.0999999999999996" customHeight="1" x14ac:dyDescent="0.3">
      <c r="B16" s="63"/>
    </row>
    <row r="17" spans="2:2" s="52" customFormat="1" ht="45" customHeight="1" x14ac:dyDescent="0.3">
      <c r="B17" s="62" t="s">
        <v>115</v>
      </c>
    </row>
    <row r="18" spans="2:2" s="52" customFormat="1" ht="5.0999999999999996" customHeight="1" x14ac:dyDescent="0.3">
      <c r="B18" s="63"/>
    </row>
    <row r="19" spans="2:2" s="52" customFormat="1" ht="47.4" customHeight="1" x14ac:dyDescent="0.3">
      <c r="B19" s="62" t="s">
        <v>116</v>
      </c>
    </row>
    <row r="20" spans="2:2" s="52" customFormat="1" ht="15" customHeight="1" x14ac:dyDescent="0.3">
      <c r="B20" s="62" t="s">
        <v>117</v>
      </c>
    </row>
    <row r="21" spans="2:2" s="52" customFormat="1" ht="4.2" customHeight="1" x14ac:dyDescent="0.3">
      <c r="B21" s="62"/>
    </row>
    <row r="22" spans="2:2" s="52" customFormat="1" ht="21" customHeight="1" x14ac:dyDescent="0.3">
      <c r="B22" s="61" t="s">
        <v>109</v>
      </c>
    </row>
    <row r="23" spans="2:2" s="52" customFormat="1" ht="52.2" customHeight="1" x14ac:dyDescent="0.3">
      <c r="B23" s="64" t="s">
        <v>118</v>
      </c>
    </row>
    <row r="24" spans="2:2" s="52" customFormat="1" ht="5.0999999999999996" customHeight="1" x14ac:dyDescent="0.3">
      <c r="B24" s="63"/>
    </row>
    <row r="25" spans="2:2" s="52" customFormat="1" ht="59.4" customHeight="1" x14ac:dyDescent="0.3">
      <c r="B25" s="62" t="s">
        <v>119</v>
      </c>
    </row>
    <row r="26" spans="2:2" s="52" customFormat="1" ht="5.0999999999999996" customHeight="1" x14ac:dyDescent="0.3">
      <c r="B26" s="63"/>
    </row>
    <row r="27" spans="2:2" s="52" customFormat="1" ht="49.95" customHeight="1" x14ac:dyDescent="0.3">
      <c r="B27" s="62" t="s">
        <v>120</v>
      </c>
    </row>
    <row r="28" spans="2:2" s="52" customFormat="1" ht="15.75" customHeight="1" x14ac:dyDescent="0.3">
      <c r="B28" s="62" t="s">
        <v>121</v>
      </c>
    </row>
    <row r="29" spans="2:2" s="52" customFormat="1" ht="8.4" customHeight="1" x14ac:dyDescent="0.3">
      <c r="B29" s="62"/>
    </row>
    <row r="30" spans="2:2" s="52" customFormat="1" ht="30" customHeight="1" x14ac:dyDescent="0.3">
      <c r="B30" s="65" t="s">
        <v>88</v>
      </c>
    </row>
    <row r="31" spans="2:2" s="52" customFormat="1" ht="15.6" x14ac:dyDescent="0.3">
      <c r="B31" s="59" t="s">
        <v>87</v>
      </c>
    </row>
    <row r="32" spans="2:2" s="52" customFormat="1" ht="78.599999999999994" customHeight="1" x14ac:dyDescent="0.3">
      <c r="B32" s="66" t="s">
        <v>86</v>
      </c>
    </row>
    <row r="33" spans="2:2" s="52" customFormat="1" ht="15.6" x14ac:dyDescent="0.3">
      <c r="B33" s="54"/>
    </row>
    <row r="34" spans="2:2" s="52" customFormat="1" ht="15.6" x14ac:dyDescent="0.3">
      <c r="B34" s="55"/>
    </row>
    <row r="35" spans="2:2" s="52" customFormat="1" ht="15.6" x14ac:dyDescent="0.3">
      <c r="B35" s="54"/>
    </row>
    <row r="36" spans="2:2" s="52" customFormat="1" ht="15.6" x14ac:dyDescent="0.3">
      <c r="B36" s="53"/>
    </row>
  </sheetData>
  <hyperlinks>
    <hyperlink ref="B31" r:id="rId1"/>
  </hyperlinks>
  <pageMargins left="0.74803149606299213" right="0.74803149606299213" top="0.43307086614173229" bottom="0.51181102362204722" header="0.27559055118110237" footer="0.35433070866141736"/>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E109"/>
  <sheetViews>
    <sheetView zoomScale="70" zoomScaleNormal="70" workbookViewId="0">
      <pane xSplit="1" ySplit="7" topLeftCell="M74" activePane="bottomRight" state="frozen"/>
      <selection pane="topRight" activeCell="B1" sqref="B1"/>
      <selection pane="bottomLeft" activeCell="A8" sqref="A8"/>
      <selection pane="bottomRight" activeCell="AA102" sqref="AA102"/>
    </sheetView>
  </sheetViews>
  <sheetFormatPr defaultColWidth="9.109375" defaultRowHeight="13.2" x14ac:dyDescent="0.25"/>
  <cols>
    <col min="1" max="1" width="55.5546875" style="4" customWidth="1"/>
    <col min="2" max="6" width="12.33203125" style="4" customWidth="1"/>
    <col min="7" max="7" width="12.44140625" style="4" customWidth="1"/>
    <col min="8" max="10" width="10.6640625" style="4" customWidth="1"/>
    <col min="11" max="24" width="11.6640625" style="4" customWidth="1"/>
    <col min="25" max="30" width="9.109375" style="4" customWidth="1"/>
    <col min="31" max="31" width="7.6640625" style="4" customWidth="1"/>
    <col min="32" max="34" width="9.109375" style="4" customWidth="1"/>
    <col min="35" max="16384" width="9.109375" style="4"/>
  </cols>
  <sheetData>
    <row r="1" spans="1:24" ht="24.75" customHeight="1" x14ac:dyDescent="0.5">
      <c r="A1" s="58" t="s">
        <v>91</v>
      </c>
      <c r="B1" s="1"/>
      <c r="C1" s="1"/>
      <c r="D1" s="1"/>
      <c r="E1" s="1"/>
      <c r="F1" s="1"/>
      <c r="G1" s="1"/>
    </row>
    <row r="2" spans="1:24" ht="17.399999999999999" x14ac:dyDescent="0.3">
      <c r="A2" s="2"/>
      <c r="B2" s="2"/>
      <c r="C2" s="2"/>
      <c r="D2" s="2"/>
      <c r="E2" s="2"/>
      <c r="F2" s="2"/>
      <c r="G2" s="2"/>
      <c r="H2" s="23"/>
      <c r="I2" s="23"/>
      <c r="J2" s="23"/>
      <c r="K2" s="23"/>
      <c r="L2" s="23"/>
      <c r="M2" s="23"/>
      <c r="N2" s="23"/>
    </row>
    <row r="3" spans="1:24" ht="13.8" thickBot="1" x14ac:dyDescent="0.3"/>
    <row r="4" spans="1:24" ht="13.8" thickTop="1" x14ac:dyDescent="0.25">
      <c r="A4" s="36"/>
      <c r="B4" s="14">
        <v>2008</v>
      </c>
      <c r="C4" s="97">
        <v>2009</v>
      </c>
      <c r="D4" s="97"/>
      <c r="E4" s="97"/>
      <c r="F4" s="97"/>
      <c r="G4" s="97">
        <v>2010</v>
      </c>
      <c r="H4" s="97"/>
      <c r="I4" s="97"/>
      <c r="J4" s="97"/>
      <c r="K4" s="97">
        <v>2011</v>
      </c>
      <c r="L4" s="97"/>
      <c r="M4" s="97"/>
      <c r="N4" s="97"/>
      <c r="O4" s="97">
        <v>2012</v>
      </c>
      <c r="P4" s="97"/>
      <c r="Q4" s="97"/>
      <c r="R4" s="97"/>
      <c r="S4" s="97">
        <v>2013</v>
      </c>
      <c r="T4" s="97"/>
      <c r="U4" s="97"/>
      <c r="V4" s="97"/>
      <c r="W4" s="97">
        <v>2014</v>
      </c>
      <c r="X4" s="97"/>
    </row>
    <row r="5" spans="1:24" ht="12.75" customHeight="1" thickBot="1" x14ac:dyDescent="0.3">
      <c r="A5" s="5"/>
      <c r="B5" s="6" t="s">
        <v>4</v>
      </c>
      <c r="C5" s="6" t="s">
        <v>5</v>
      </c>
      <c r="D5" s="6" t="s">
        <v>2</v>
      </c>
      <c r="E5" s="6" t="s">
        <v>3</v>
      </c>
      <c r="F5" s="6" t="s">
        <v>4</v>
      </c>
      <c r="G5" s="6" t="s">
        <v>5</v>
      </c>
      <c r="H5" s="6" t="s">
        <v>2</v>
      </c>
      <c r="I5" s="6" t="s">
        <v>3</v>
      </c>
      <c r="J5" s="6" t="s">
        <v>4</v>
      </c>
      <c r="K5" s="6" t="s">
        <v>5</v>
      </c>
      <c r="L5" s="6" t="s">
        <v>2</v>
      </c>
      <c r="M5" s="6" t="s">
        <v>3</v>
      </c>
      <c r="N5" s="6" t="s">
        <v>4</v>
      </c>
      <c r="O5" s="6" t="s">
        <v>5</v>
      </c>
      <c r="P5" s="6" t="s">
        <v>2</v>
      </c>
      <c r="Q5" s="34" t="s">
        <v>3</v>
      </c>
      <c r="R5" s="34" t="s">
        <v>4</v>
      </c>
      <c r="S5" s="34" t="s">
        <v>5</v>
      </c>
      <c r="T5" s="6" t="s">
        <v>2</v>
      </c>
      <c r="U5" s="6" t="s">
        <v>3</v>
      </c>
      <c r="V5" s="6" t="s">
        <v>4</v>
      </c>
      <c r="W5" s="6" t="s">
        <v>5</v>
      </c>
      <c r="X5" s="6" t="s">
        <v>2</v>
      </c>
    </row>
    <row r="6" spans="1:24" ht="15.6" x14ac:dyDescent="0.25">
      <c r="A6" s="39" t="s">
        <v>82</v>
      </c>
      <c r="L6" s="7"/>
      <c r="M6" s="7"/>
      <c r="N6" s="7"/>
      <c r="S6" s="33"/>
    </row>
    <row r="7" spans="1:24" x14ac:dyDescent="0.25">
      <c r="A7" s="5" t="s">
        <v>49</v>
      </c>
      <c r="B7" s="5"/>
      <c r="C7" s="5"/>
      <c r="D7" s="5"/>
      <c r="E7" s="5"/>
      <c r="F7" s="5"/>
      <c r="L7" s="7"/>
      <c r="M7" s="7"/>
      <c r="N7" s="7"/>
      <c r="S7" s="33"/>
    </row>
    <row r="8" spans="1:24" x14ac:dyDescent="0.25">
      <c r="A8" s="8" t="s">
        <v>53</v>
      </c>
      <c r="B8" s="38">
        <v>7.1701439999999987</v>
      </c>
      <c r="C8" s="38">
        <v>7.7945389999999977</v>
      </c>
      <c r="D8" s="38">
        <v>8.570726999999998</v>
      </c>
      <c r="E8" s="38">
        <v>10.081087999999998</v>
      </c>
      <c r="F8" s="38">
        <v>12.049055999999997</v>
      </c>
      <c r="G8" s="38">
        <v>15.745891999999994</v>
      </c>
      <c r="H8" s="38">
        <v>25.825983999999991</v>
      </c>
      <c r="I8" s="38">
        <v>43.031735999999981</v>
      </c>
      <c r="J8" s="38">
        <v>67.89124799999999</v>
      </c>
      <c r="K8" s="38">
        <v>107.63927800000005</v>
      </c>
      <c r="L8" s="38">
        <v>173.71613200000007</v>
      </c>
      <c r="M8" s="38">
        <v>305.30484899999982</v>
      </c>
      <c r="N8" s="38">
        <v>737.1175810000002</v>
      </c>
      <c r="O8" s="38">
        <v>1021.8720589999991</v>
      </c>
      <c r="P8" s="38">
        <v>1115.313345999999</v>
      </c>
      <c r="Q8" s="38">
        <v>1258.6983639999983</v>
      </c>
      <c r="R8" s="38">
        <v>1334.2656779999982</v>
      </c>
      <c r="S8" s="38">
        <v>1409.748298999998</v>
      </c>
      <c r="T8" s="38">
        <v>1535.6462419999982</v>
      </c>
      <c r="U8" s="38">
        <v>1614.9433969999982</v>
      </c>
      <c r="V8" s="38">
        <v>1708.0843049999983</v>
      </c>
      <c r="W8" s="38">
        <v>1819.0197089999983</v>
      </c>
      <c r="X8" s="38">
        <v>1871.5628389999986</v>
      </c>
    </row>
    <row r="9" spans="1:24" x14ac:dyDescent="0.25">
      <c r="A9" s="8" t="s">
        <v>54</v>
      </c>
      <c r="B9" s="38">
        <v>5.9330000000000001E-2</v>
      </c>
      <c r="C9" s="38">
        <v>5.9330000000000001E-2</v>
      </c>
      <c r="D9" s="38">
        <v>5.9330000000000001E-2</v>
      </c>
      <c r="E9" s="38">
        <v>0.12932999999999997</v>
      </c>
      <c r="F9" s="38">
        <v>0.12932999999999997</v>
      </c>
      <c r="G9" s="38">
        <v>0.12932999999999997</v>
      </c>
      <c r="H9" s="38">
        <v>1.0967100000000001</v>
      </c>
      <c r="I9" s="38">
        <v>1.1475599999999999</v>
      </c>
      <c r="J9" s="38">
        <v>1.6527099999999999</v>
      </c>
      <c r="K9" s="38">
        <v>2.9939100000000001</v>
      </c>
      <c r="L9" s="38">
        <v>10.705079999999999</v>
      </c>
      <c r="M9" s="38">
        <v>162.66406500000005</v>
      </c>
      <c r="N9" s="38">
        <v>205.84954000000005</v>
      </c>
      <c r="O9" s="38">
        <v>215.52074500000006</v>
      </c>
      <c r="P9" s="38">
        <v>232.13060500000003</v>
      </c>
      <c r="Q9" s="38">
        <v>306.73782000000011</v>
      </c>
      <c r="R9" s="38">
        <v>316.16361000000018</v>
      </c>
      <c r="S9" s="38">
        <v>320.56555000000014</v>
      </c>
      <c r="T9" s="38">
        <v>339.87788000000018</v>
      </c>
      <c r="U9" s="38">
        <v>354.63073000000014</v>
      </c>
      <c r="V9" s="38">
        <v>366.87122000000016</v>
      </c>
      <c r="W9" s="38">
        <v>370.43891000000013</v>
      </c>
      <c r="X9" s="38">
        <v>376.56452000000013</v>
      </c>
    </row>
    <row r="10" spans="1:24" ht="15.6" x14ac:dyDescent="0.25">
      <c r="A10" s="8" t="s">
        <v>55</v>
      </c>
      <c r="B10" s="38">
        <v>0</v>
      </c>
      <c r="C10" s="38">
        <v>0</v>
      </c>
      <c r="D10" s="38">
        <v>0</v>
      </c>
      <c r="E10" s="38">
        <v>0</v>
      </c>
      <c r="F10" s="38">
        <v>0</v>
      </c>
      <c r="G10" s="38">
        <v>0.46701580000000104</v>
      </c>
      <c r="H10" s="38">
        <v>1.927403199999997</v>
      </c>
      <c r="I10" s="38">
        <v>3.7991492000000218</v>
      </c>
      <c r="J10" s="38">
        <v>6.3413393000000067</v>
      </c>
      <c r="K10" s="38">
        <v>9.6395769599998893</v>
      </c>
      <c r="L10" s="38">
        <v>12.284473339999764</v>
      </c>
      <c r="M10" s="38">
        <v>16.796905790000046</v>
      </c>
      <c r="N10" s="38">
        <v>33.284521280000803</v>
      </c>
      <c r="O10" s="38">
        <v>47.215779870001484</v>
      </c>
      <c r="P10" s="38">
        <v>55.300339480001476</v>
      </c>
      <c r="Q10" s="38">
        <v>64.541071460002328</v>
      </c>
      <c r="R10" s="38">
        <v>70.257686360002495</v>
      </c>
      <c r="S10" s="38">
        <v>75.799598420002724</v>
      </c>
      <c r="T10" s="38">
        <v>82.351944450002634</v>
      </c>
      <c r="U10" s="38">
        <v>90.189382820002734</v>
      </c>
      <c r="V10" s="38">
        <v>102.25750533000263</v>
      </c>
      <c r="W10" s="38">
        <v>128.89152257000282</v>
      </c>
      <c r="X10" s="38">
        <v>174.69729256000278</v>
      </c>
    </row>
    <row r="11" spans="1:24" ht="15.6" x14ac:dyDescent="0.25">
      <c r="A11" s="8" t="s">
        <v>56</v>
      </c>
      <c r="B11" s="38">
        <v>6.9999999999999979E-2</v>
      </c>
      <c r="C11" s="38">
        <v>6.9999999999999979E-2</v>
      </c>
      <c r="D11" s="38">
        <v>6.9999999999999979E-2</v>
      </c>
      <c r="E11" s="38">
        <v>0</v>
      </c>
      <c r="F11" s="38">
        <v>0</v>
      </c>
      <c r="G11" s="38">
        <v>0</v>
      </c>
      <c r="H11" s="38">
        <v>0</v>
      </c>
      <c r="I11" s="38">
        <v>9.9820000000000159E-2</v>
      </c>
      <c r="J11" s="38">
        <v>0.18009000000000036</v>
      </c>
      <c r="K11" s="38">
        <v>0</v>
      </c>
      <c r="L11" s="38">
        <v>4.7330900000000016</v>
      </c>
      <c r="M11" s="38">
        <v>5.8641349999999219</v>
      </c>
      <c r="N11" s="38">
        <v>0</v>
      </c>
      <c r="O11" s="38">
        <v>0</v>
      </c>
      <c r="P11" s="38">
        <v>0</v>
      </c>
      <c r="Q11" s="38">
        <v>0</v>
      </c>
      <c r="R11" s="38">
        <v>0</v>
      </c>
      <c r="S11" s="38">
        <v>0</v>
      </c>
      <c r="T11" s="38">
        <v>0</v>
      </c>
      <c r="U11" s="38">
        <v>0</v>
      </c>
      <c r="V11" s="38">
        <v>0</v>
      </c>
      <c r="W11" s="38">
        <v>0.58157999999984167</v>
      </c>
      <c r="X11" s="38">
        <v>1.7828799999998299</v>
      </c>
    </row>
    <row r="12" spans="1:24" ht="15.6" x14ac:dyDescent="0.25">
      <c r="A12" s="8" t="s">
        <v>57</v>
      </c>
      <c r="B12" s="38">
        <v>1.0435000000000001</v>
      </c>
      <c r="C12" s="38">
        <v>1.0435000000000001</v>
      </c>
      <c r="D12" s="38">
        <v>1.0435000000000001</v>
      </c>
      <c r="E12" s="38">
        <v>1.0435000000000001</v>
      </c>
      <c r="F12" s="38">
        <v>1.113</v>
      </c>
      <c r="G12" s="38">
        <v>1.113</v>
      </c>
      <c r="H12" s="38">
        <v>1.113</v>
      </c>
      <c r="I12" s="38">
        <v>1.113</v>
      </c>
      <c r="J12" s="38">
        <v>1.113</v>
      </c>
      <c r="K12" s="38">
        <v>1.113</v>
      </c>
      <c r="L12" s="38">
        <v>1.113</v>
      </c>
      <c r="M12" s="38">
        <v>1.113</v>
      </c>
      <c r="N12" s="38">
        <v>5.5885200000000008</v>
      </c>
      <c r="O12" s="38">
        <v>6.4924800000000005</v>
      </c>
      <c r="P12" s="38">
        <v>6.5541600000000004</v>
      </c>
      <c r="Q12" s="38">
        <v>6.5541600000000004</v>
      </c>
      <c r="R12" s="38">
        <v>6.5541600000000004</v>
      </c>
      <c r="S12" s="38">
        <v>163.05533</v>
      </c>
      <c r="T12" s="38">
        <v>212.63757999999999</v>
      </c>
      <c r="U12" s="38">
        <v>221.02557999999999</v>
      </c>
      <c r="V12" s="38">
        <v>223.79777999999999</v>
      </c>
      <c r="W12" s="38">
        <v>308.60122999999999</v>
      </c>
      <c r="X12" s="38">
        <v>308.60122999999999</v>
      </c>
    </row>
    <row r="13" spans="1:24" ht="15.6" x14ac:dyDescent="0.25">
      <c r="A13" s="8" t="s">
        <v>58</v>
      </c>
      <c r="B13" s="38">
        <v>0</v>
      </c>
      <c r="C13" s="38">
        <v>0</v>
      </c>
      <c r="D13" s="38">
        <v>0</v>
      </c>
      <c r="E13" s="38">
        <v>0</v>
      </c>
      <c r="F13" s="38">
        <v>0</v>
      </c>
      <c r="G13" s="38">
        <v>0</v>
      </c>
      <c r="H13" s="38">
        <v>0</v>
      </c>
      <c r="I13" s="38">
        <v>0</v>
      </c>
      <c r="J13" s="38">
        <v>0</v>
      </c>
      <c r="K13" s="38">
        <v>0</v>
      </c>
      <c r="L13" s="38">
        <v>0</v>
      </c>
      <c r="M13" s="38">
        <v>0</v>
      </c>
      <c r="N13" s="38">
        <v>0</v>
      </c>
      <c r="O13" s="38">
        <v>0</v>
      </c>
      <c r="P13" s="38">
        <v>0</v>
      </c>
      <c r="Q13" s="38">
        <v>0</v>
      </c>
      <c r="R13" s="38">
        <v>0</v>
      </c>
      <c r="S13" s="38">
        <v>127.12791000000003</v>
      </c>
      <c r="T13" s="38">
        <v>166.78891000000004</v>
      </c>
      <c r="U13" s="38">
        <v>185.41618000000003</v>
      </c>
      <c r="V13" s="38">
        <v>270.37618000000003</v>
      </c>
      <c r="W13" s="38">
        <v>944.8408800000002</v>
      </c>
      <c r="X13" s="38">
        <v>978.65603000000021</v>
      </c>
    </row>
    <row r="14" spans="1:24" ht="15.6" x14ac:dyDescent="0.25">
      <c r="A14" s="8" t="s">
        <v>59</v>
      </c>
      <c r="B14" s="38">
        <v>0</v>
      </c>
      <c r="C14" s="38">
        <v>0</v>
      </c>
      <c r="D14" s="38">
        <v>0</v>
      </c>
      <c r="E14" s="38">
        <v>0</v>
      </c>
      <c r="F14" s="38">
        <v>0</v>
      </c>
      <c r="G14" s="38">
        <v>0</v>
      </c>
      <c r="H14" s="38">
        <v>0</v>
      </c>
      <c r="I14" s="38">
        <v>0</v>
      </c>
      <c r="J14" s="38">
        <v>0</v>
      </c>
      <c r="K14" s="38">
        <v>0</v>
      </c>
      <c r="L14" s="38">
        <v>0</v>
      </c>
      <c r="M14" s="38">
        <v>0</v>
      </c>
      <c r="N14" s="38">
        <v>0</v>
      </c>
      <c r="O14" s="38">
        <v>0</v>
      </c>
      <c r="P14" s="38">
        <v>0</v>
      </c>
      <c r="Q14" s="38">
        <v>0</v>
      </c>
      <c r="R14" s="38">
        <v>0</v>
      </c>
      <c r="S14" s="38">
        <v>0</v>
      </c>
      <c r="T14" s="38">
        <v>0</v>
      </c>
      <c r="U14" s="38">
        <v>0</v>
      </c>
      <c r="V14" s="38">
        <v>0</v>
      </c>
      <c r="W14" s="38">
        <v>0</v>
      </c>
      <c r="X14" s="38">
        <v>0</v>
      </c>
    </row>
    <row r="15" spans="1:24" ht="15.6" x14ac:dyDescent="0.25">
      <c r="A15" s="8" t="s">
        <v>60</v>
      </c>
      <c r="B15" s="38">
        <v>0</v>
      </c>
      <c r="C15" s="38">
        <v>0</v>
      </c>
      <c r="D15" s="38">
        <v>0</v>
      </c>
      <c r="E15" s="38">
        <v>0</v>
      </c>
      <c r="F15" s="38">
        <v>0</v>
      </c>
      <c r="G15" s="38">
        <v>0</v>
      </c>
      <c r="H15" s="38">
        <v>0</v>
      </c>
      <c r="I15" s="38">
        <v>0</v>
      </c>
      <c r="J15" s="38">
        <v>0</v>
      </c>
      <c r="K15" s="38">
        <v>0</v>
      </c>
      <c r="L15" s="38">
        <v>0</v>
      </c>
      <c r="M15" s="38">
        <v>0</v>
      </c>
      <c r="N15" s="38">
        <v>0</v>
      </c>
      <c r="O15" s="38">
        <v>6</v>
      </c>
      <c r="P15" s="38">
        <v>11.5</v>
      </c>
      <c r="Q15" s="38">
        <v>16.899999999999999</v>
      </c>
      <c r="R15" s="38">
        <v>16.899999999999999</v>
      </c>
      <c r="S15" s="38">
        <v>106.12708999999988</v>
      </c>
      <c r="T15" s="38">
        <v>126.36608999999986</v>
      </c>
      <c r="U15" s="38">
        <v>121.14881999999986</v>
      </c>
      <c r="V15" s="38">
        <v>93.048819999999836</v>
      </c>
      <c r="W15" s="38">
        <v>27.374119999999529</v>
      </c>
      <c r="X15" s="38">
        <v>49.758969999999508</v>
      </c>
    </row>
    <row r="16" spans="1:24" ht="15.6" x14ac:dyDescent="0.25">
      <c r="A16" s="8" t="s">
        <v>61</v>
      </c>
      <c r="B16" s="38">
        <v>14.6</v>
      </c>
      <c r="C16" s="38">
        <v>14.6</v>
      </c>
      <c r="D16" s="38">
        <v>14.6</v>
      </c>
      <c r="E16" s="38">
        <v>14.6</v>
      </c>
      <c r="F16" s="38">
        <v>14.6</v>
      </c>
      <c r="G16" s="38">
        <v>14.6</v>
      </c>
      <c r="H16" s="38">
        <v>14.6</v>
      </c>
      <c r="I16" s="38">
        <v>14.6</v>
      </c>
      <c r="J16" s="38">
        <v>14.6</v>
      </c>
      <c r="K16" s="38">
        <v>14.6</v>
      </c>
      <c r="L16" s="38">
        <v>14.6</v>
      </c>
      <c r="M16" s="38">
        <v>14.6</v>
      </c>
      <c r="N16" s="38">
        <v>14.6</v>
      </c>
      <c r="O16" s="38">
        <v>14.6</v>
      </c>
      <c r="P16" s="38">
        <v>14.6</v>
      </c>
      <c r="Q16" s="38">
        <v>14.6</v>
      </c>
      <c r="R16" s="38">
        <v>14.6</v>
      </c>
      <c r="S16" s="38">
        <v>14.6</v>
      </c>
      <c r="T16" s="38">
        <v>14.6</v>
      </c>
      <c r="U16" s="38">
        <v>14.6</v>
      </c>
      <c r="V16" s="38">
        <v>14.6</v>
      </c>
      <c r="W16" s="38">
        <v>14.6</v>
      </c>
      <c r="X16" s="38">
        <v>14.6</v>
      </c>
    </row>
    <row r="17" spans="1:27" x14ac:dyDescent="0.25">
      <c r="A17" s="5" t="s">
        <v>50</v>
      </c>
      <c r="B17" s="35">
        <f>SUM(B8:B16)</f>
        <v>22.942974</v>
      </c>
      <c r="C17" s="35">
        <f t="shared" ref="C17:X17" si="0">SUM(C8:C16)</f>
        <v>23.567368999999999</v>
      </c>
      <c r="D17" s="35">
        <f t="shared" si="0"/>
        <v>24.343556999999997</v>
      </c>
      <c r="E17" s="35">
        <f t="shared" si="0"/>
        <v>25.853917999999997</v>
      </c>
      <c r="F17" s="35">
        <f t="shared" si="0"/>
        <v>27.891385999999997</v>
      </c>
      <c r="G17" s="35">
        <f t="shared" si="0"/>
        <v>32.055237799999993</v>
      </c>
      <c r="H17" s="35">
        <f t="shared" si="0"/>
        <v>44.563097199999987</v>
      </c>
      <c r="I17" s="35">
        <f t="shared" si="0"/>
        <v>63.791265200000005</v>
      </c>
      <c r="J17" s="35">
        <f t="shared" si="0"/>
        <v>91.778387299999991</v>
      </c>
      <c r="K17" s="35">
        <f t="shared" si="0"/>
        <v>135.98576495999993</v>
      </c>
      <c r="L17" s="35">
        <f t="shared" si="0"/>
        <v>217.15177533999983</v>
      </c>
      <c r="M17" s="35">
        <f t="shared" si="0"/>
        <v>506.34295478999985</v>
      </c>
      <c r="N17" s="35">
        <f t="shared" si="0"/>
        <v>996.44016228000112</v>
      </c>
      <c r="O17" s="35">
        <f t="shared" si="0"/>
        <v>1311.7010638700003</v>
      </c>
      <c r="P17" s="35">
        <f t="shared" si="0"/>
        <v>1435.3984504800003</v>
      </c>
      <c r="Q17" s="35">
        <f t="shared" si="0"/>
        <v>1668.0314154600005</v>
      </c>
      <c r="R17" s="35">
        <f t="shared" si="0"/>
        <v>1758.7411343600008</v>
      </c>
      <c r="S17" s="35">
        <f t="shared" si="0"/>
        <v>2217.0237774200009</v>
      </c>
      <c r="T17" s="35">
        <f t="shared" si="0"/>
        <v>2478.2686464500011</v>
      </c>
      <c r="U17" s="35">
        <f t="shared" si="0"/>
        <v>2601.9540898200012</v>
      </c>
      <c r="V17" s="35">
        <f t="shared" si="0"/>
        <v>2779.0358103300009</v>
      </c>
      <c r="W17" s="35">
        <f t="shared" si="0"/>
        <v>3614.347951570001</v>
      </c>
      <c r="X17" s="35">
        <f t="shared" si="0"/>
        <v>3776.2237615600006</v>
      </c>
      <c r="Y17" s="56"/>
      <c r="Z17" s="23"/>
      <c r="AA17" s="32"/>
    </row>
    <row r="18" spans="1:27" ht="15" x14ac:dyDescent="0.25">
      <c r="A18" s="37" t="s">
        <v>62</v>
      </c>
      <c r="B18" s="35">
        <v>0</v>
      </c>
      <c r="C18" s="35">
        <v>0</v>
      </c>
      <c r="D18" s="35">
        <v>0</v>
      </c>
      <c r="E18" s="35">
        <v>0</v>
      </c>
      <c r="F18" s="35">
        <v>0</v>
      </c>
      <c r="G18" s="35">
        <v>0</v>
      </c>
      <c r="H18" s="35">
        <v>0</v>
      </c>
      <c r="I18" s="35">
        <v>0</v>
      </c>
      <c r="J18" s="35">
        <v>0</v>
      </c>
      <c r="K18" s="35">
        <v>0</v>
      </c>
      <c r="L18" s="29">
        <v>0</v>
      </c>
      <c r="M18" s="29">
        <v>0</v>
      </c>
      <c r="N18" s="29">
        <v>0</v>
      </c>
      <c r="O18" s="29">
        <v>0</v>
      </c>
      <c r="P18" s="29">
        <v>0</v>
      </c>
      <c r="Q18" s="29">
        <v>0</v>
      </c>
      <c r="R18" s="29">
        <v>0</v>
      </c>
      <c r="S18" s="29">
        <v>15.3</v>
      </c>
      <c r="T18" s="29">
        <v>47.364000000000004</v>
      </c>
      <c r="U18" s="29">
        <v>84.063000000000002</v>
      </c>
      <c r="V18" s="29">
        <v>159.82300000000001</v>
      </c>
      <c r="W18" s="29">
        <v>719.02499999999998</v>
      </c>
      <c r="X18" s="29">
        <v>719.02499999999998</v>
      </c>
    </row>
    <row r="19" spans="1:27" x14ac:dyDescent="0.25">
      <c r="B19" s="38"/>
      <c r="C19" s="38"/>
      <c r="D19" s="38"/>
      <c r="E19" s="38"/>
      <c r="F19" s="38"/>
      <c r="G19" s="38"/>
      <c r="H19" s="38"/>
      <c r="I19" s="38"/>
      <c r="J19" s="38"/>
      <c r="K19" s="38"/>
      <c r="L19" s="38"/>
      <c r="M19" s="38"/>
      <c r="N19" s="38"/>
      <c r="O19" s="38"/>
      <c r="P19" s="38"/>
      <c r="Q19" s="38"/>
      <c r="R19" s="38"/>
      <c r="S19" s="38"/>
      <c r="T19" s="38"/>
      <c r="U19" s="31"/>
    </row>
    <row r="20" spans="1:27" ht="15.6" x14ac:dyDescent="0.25">
      <c r="A20" s="5" t="s">
        <v>63</v>
      </c>
      <c r="B20" s="35"/>
      <c r="C20" s="35"/>
      <c r="D20" s="35"/>
      <c r="E20" s="35"/>
      <c r="F20" s="35"/>
      <c r="G20" s="35"/>
      <c r="H20" s="35"/>
      <c r="I20" s="35"/>
      <c r="J20" s="35"/>
      <c r="K20" s="35"/>
      <c r="L20" s="35"/>
      <c r="M20" s="35"/>
      <c r="N20" s="35"/>
      <c r="O20" s="35"/>
      <c r="P20" s="35"/>
      <c r="Q20" s="35"/>
      <c r="R20" s="35"/>
      <c r="S20" s="35"/>
      <c r="T20" s="35"/>
      <c r="U20" s="31"/>
    </row>
    <row r="21" spans="1:27" ht="15.6" x14ac:dyDescent="0.25">
      <c r="A21" s="8" t="s">
        <v>64</v>
      </c>
      <c r="B21" s="38">
        <v>0.88696999999999993</v>
      </c>
      <c r="C21" s="38">
        <v>0.89174999999999993</v>
      </c>
      <c r="D21" s="38">
        <v>0.92016999999999982</v>
      </c>
      <c r="E21" s="38">
        <v>0.94330999999999987</v>
      </c>
      <c r="F21" s="38">
        <v>0.96142999999999978</v>
      </c>
      <c r="G21" s="38">
        <v>0.9945799999999998</v>
      </c>
      <c r="H21" s="38">
        <v>1.0457199999999998</v>
      </c>
      <c r="I21" s="38">
        <v>1.0776099999999997</v>
      </c>
      <c r="J21" s="38">
        <v>1.1123999999999998</v>
      </c>
      <c r="K21" s="38">
        <v>1.1292800000000001</v>
      </c>
      <c r="L21" s="38">
        <v>1.2080299999999999</v>
      </c>
      <c r="M21" s="38">
        <v>1.3080000000000001</v>
      </c>
      <c r="N21" s="38">
        <v>1.6615800000000001</v>
      </c>
      <c r="O21" s="38">
        <v>1.91703</v>
      </c>
      <c r="P21" s="38">
        <v>2.1022699999999994</v>
      </c>
      <c r="Q21" s="38">
        <v>2.9580799999999998</v>
      </c>
      <c r="R21" s="38">
        <v>4.9862900000000003</v>
      </c>
      <c r="S21" s="38">
        <v>6.8655999999999997</v>
      </c>
      <c r="T21" s="38">
        <v>9.2514199999999995</v>
      </c>
      <c r="U21" s="31">
        <v>15.328210000000004</v>
      </c>
      <c r="V21" s="31">
        <v>22.536630000000009</v>
      </c>
      <c r="W21" s="31">
        <v>29.267450000000011</v>
      </c>
      <c r="X21" s="31">
        <v>31.161300000000011</v>
      </c>
    </row>
    <row r="22" spans="1:27" ht="15.6" x14ac:dyDescent="0.25">
      <c r="A22" s="8" t="s">
        <v>57</v>
      </c>
      <c r="B22" s="38">
        <v>0</v>
      </c>
      <c r="C22" s="38">
        <v>0</v>
      </c>
      <c r="D22" s="38">
        <v>0</v>
      </c>
      <c r="E22" s="38">
        <v>0</v>
      </c>
      <c r="F22" s="38">
        <v>0</v>
      </c>
      <c r="G22" s="38">
        <v>0</v>
      </c>
      <c r="H22" s="38">
        <v>0</v>
      </c>
      <c r="I22" s="38">
        <v>0</v>
      </c>
      <c r="J22" s="38">
        <v>0</v>
      </c>
      <c r="K22" s="38">
        <v>0</v>
      </c>
      <c r="L22" s="38">
        <v>0</v>
      </c>
      <c r="M22" s="38">
        <v>0</v>
      </c>
      <c r="N22" s="38">
        <v>0</v>
      </c>
      <c r="O22" s="38">
        <v>0</v>
      </c>
      <c r="P22" s="38">
        <v>0</v>
      </c>
      <c r="Q22" s="38">
        <v>0</v>
      </c>
      <c r="R22" s="38">
        <v>0</v>
      </c>
      <c r="S22" s="38">
        <v>0</v>
      </c>
      <c r="T22" s="38">
        <v>0</v>
      </c>
      <c r="U22" s="38">
        <v>0</v>
      </c>
      <c r="V22" s="38">
        <v>0</v>
      </c>
      <c r="W22" s="38">
        <v>0</v>
      </c>
      <c r="X22" s="38">
        <v>0</v>
      </c>
    </row>
    <row r="23" spans="1:27" ht="15.6" x14ac:dyDescent="0.25">
      <c r="A23" s="8" t="s">
        <v>58</v>
      </c>
      <c r="B23" s="38">
        <v>0</v>
      </c>
      <c r="C23" s="38">
        <v>0</v>
      </c>
      <c r="D23" s="38">
        <v>0</v>
      </c>
      <c r="E23" s="38">
        <v>0</v>
      </c>
      <c r="F23" s="38">
        <v>0</v>
      </c>
      <c r="G23" s="38">
        <v>0</v>
      </c>
      <c r="H23" s="38">
        <v>0</v>
      </c>
      <c r="I23" s="38">
        <v>0</v>
      </c>
      <c r="J23" s="38">
        <v>0</v>
      </c>
      <c r="K23" s="38">
        <v>0</v>
      </c>
      <c r="L23" s="38">
        <v>0</v>
      </c>
      <c r="M23" s="38">
        <v>0</v>
      </c>
      <c r="N23" s="38">
        <v>0</v>
      </c>
      <c r="O23" s="38">
        <v>0</v>
      </c>
      <c r="P23" s="38">
        <v>0</v>
      </c>
      <c r="Q23" s="38">
        <v>0</v>
      </c>
      <c r="R23" s="38">
        <v>0</v>
      </c>
      <c r="S23" s="38">
        <v>0</v>
      </c>
      <c r="T23" s="38">
        <v>0</v>
      </c>
      <c r="U23" s="38">
        <v>0</v>
      </c>
      <c r="V23" s="38">
        <v>0</v>
      </c>
      <c r="W23" s="38">
        <v>0</v>
      </c>
      <c r="X23" s="38">
        <v>0</v>
      </c>
    </row>
    <row r="24" spans="1:27" ht="15.6" x14ac:dyDescent="0.25">
      <c r="A24" s="8" t="s">
        <v>65</v>
      </c>
      <c r="B24" s="38">
        <v>0</v>
      </c>
      <c r="C24" s="38">
        <v>0</v>
      </c>
      <c r="D24" s="38">
        <v>0</v>
      </c>
      <c r="E24" s="38">
        <v>0</v>
      </c>
      <c r="F24" s="38">
        <v>0</v>
      </c>
      <c r="G24" s="38">
        <v>0</v>
      </c>
      <c r="H24" s="38">
        <v>0</v>
      </c>
      <c r="I24" s="38">
        <v>0</v>
      </c>
      <c r="J24" s="38">
        <v>0</v>
      </c>
      <c r="K24" s="38">
        <v>0</v>
      </c>
      <c r="L24" s="38">
        <v>0</v>
      </c>
      <c r="M24" s="38">
        <v>0</v>
      </c>
      <c r="N24" s="38">
        <v>0</v>
      </c>
      <c r="O24" s="38">
        <v>0</v>
      </c>
      <c r="P24" s="38">
        <v>0</v>
      </c>
      <c r="Q24" s="38">
        <v>0</v>
      </c>
      <c r="R24" s="38">
        <v>0</v>
      </c>
      <c r="S24" s="38">
        <v>0.10915330000000086</v>
      </c>
      <c r="T24" s="38">
        <v>0.93402469999999993</v>
      </c>
      <c r="U24" s="38">
        <v>1.9951346999999933</v>
      </c>
      <c r="V24" s="38">
        <v>3.0717196999999867</v>
      </c>
      <c r="W24" s="38">
        <v>11.572590699999971</v>
      </c>
      <c r="X24" s="38">
        <v>16.033695699999967</v>
      </c>
    </row>
    <row r="25" spans="1:27" ht="15.6" x14ac:dyDescent="0.25">
      <c r="A25" s="8" t="s">
        <v>59</v>
      </c>
      <c r="B25" s="38">
        <v>0</v>
      </c>
      <c r="C25" s="38">
        <v>0</v>
      </c>
      <c r="D25" s="38">
        <v>0</v>
      </c>
      <c r="E25" s="38">
        <v>0</v>
      </c>
      <c r="F25" s="38">
        <v>0</v>
      </c>
      <c r="G25" s="38">
        <v>0</v>
      </c>
      <c r="H25" s="38">
        <v>0</v>
      </c>
      <c r="I25" s="38">
        <v>0</v>
      </c>
      <c r="J25" s="38">
        <v>0</v>
      </c>
      <c r="K25" s="38">
        <v>0</v>
      </c>
      <c r="L25" s="38">
        <v>0</v>
      </c>
      <c r="M25" s="38">
        <v>0</v>
      </c>
      <c r="N25" s="38">
        <v>0</v>
      </c>
      <c r="O25" s="38">
        <v>0</v>
      </c>
      <c r="P25" s="38">
        <v>0</v>
      </c>
      <c r="Q25" s="38">
        <v>0</v>
      </c>
      <c r="R25" s="38">
        <v>0</v>
      </c>
      <c r="S25" s="38">
        <v>0</v>
      </c>
      <c r="T25" s="38">
        <v>0</v>
      </c>
      <c r="U25" s="38">
        <v>0</v>
      </c>
      <c r="V25" s="38">
        <v>0</v>
      </c>
      <c r="W25" s="38">
        <v>0</v>
      </c>
      <c r="X25" s="38">
        <v>0</v>
      </c>
    </row>
    <row r="26" spans="1:27" ht="15.6" x14ac:dyDescent="0.25">
      <c r="A26" s="8" t="s">
        <v>60</v>
      </c>
      <c r="B26" s="38">
        <v>0</v>
      </c>
      <c r="C26" s="38">
        <v>0</v>
      </c>
      <c r="D26" s="38">
        <v>0</v>
      </c>
      <c r="E26" s="38">
        <v>0</v>
      </c>
      <c r="F26" s="38">
        <v>0</v>
      </c>
      <c r="G26" s="38">
        <v>0</v>
      </c>
      <c r="H26" s="38">
        <v>0</v>
      </c>
      <c r="I26" s="38">
        <v>0</v>
      </c>
      <c r="J26" s="38">
        <v>0</v>
      </c>
      <c r="K26" s="38">
        <v>0</v>
      </c>
      <c r="L26" s="38">
        <v>0</v>
      </c>
      <c r="M26" s="38">
        <v>0</v>
      </c>
      <c r="N26" s="38">
        <v>0</v>
      </c>
      <c r="O26" s="38">
        <v>0</v>
      </c>
      <c r="P26" s="38">
        <v>0</v>
      </c>
      <c r="Q26" s="38">
        <v>0</v>
      </c>
      <c r="R26" s="38">
        <v>0</v>
      </c>
      <c r="S26" s="38">
        <v>0</v>
      </c>
      <c r="T26" s="38">
        <v>0</v>
      </c>
      <c r="U26" s="38">
        <v>0</v>
      </c>
      <c r="V26" s="38">
        <v>0</v>
      </c>
      <c r="W26" s="38">
        <v>0</v>
      </c>
      <c r="X26" s="38">
        <v>0</v>
      </c>
    </row>
    <row r="27" spans="1:27" x14ac:dyDescent="0.25">
      <c r="A27" s="5" t="s">
        <v>50</v>
      </c>
      <c r="B27" s="35">
        <f>SUM(B21:B26)</f>
        <v>0.88696999999999993</v>
      </c>
      <c r="C27" s="35">
        <f t="shared" ref="C27:X27" si="1">SUM(C21:C26)</f>
        <v>0.89174999999999993</v>
      </c>
      <c r="D27" s="35">
        <f t="shared" si="1"/>
        <v>0.92016999999999982</v>
      </c>
      <c r="E27" s="35">
        <f t="shared" si="1"/>
        <v>0.94330999999999987</v>
      </c>
      <c r="F27" s="35">
        <f t="shared" si="1"/>
        <v>0.96142999999999978</v>
      </c>
      <c r="G27" s="35">
        <f t="shared" si="1"/>
        <v>0.9945799999999998</v>
      </c>
      <c r="H27" s="35">
        <f t="shared" si="1"/>
        <v>1.0457199999999998</v>
      </c>
      <c r="I27" s="35">
        <f t="shared" si="1"/>
        <v>1.0776099999999997</v>
      </c>
      <c r="J27" s="35">
        <f t="shared" si="1"/>
        <v>1.1123999999999998</v>
      </c>
      <c r="K27" s="35">
        <f t="shared" si="1"/>
        <v>1.1292800000000001</v>
      </c>
      <c r="L27" s="35">
        <f t="shared" si="1"/>
        <v>1.2080299999999999</v>
      </c>
      <c r="M27" s="35">
        <f t="shared" si="1"/>
        <v>1.3080000000000001</v>
      </c>
      <c r="N27" s="35">
        <f t="shared" si="1"/>
        <v>1.6615800000000001</v>
      </c>
      <c r="O27" s="35">
        <f t="shared" si="1"/>
        <v>1.91703</v>
      </c>
      <c r="P27" s="35">
        <f t="shared" si="1"/>
        <v>2.1022699999999994</v>
      </c>
      <c r="Q27" s="35">
        <f t="shared" si="1"/>
        <v>2.9580799999999998</v>
      </c>
      <c r="R27" s="35">
        <f t="shared" si="1"/>
        <v>4.9862900000000003</v>
      </c>
      <c r="S27" s="35">
        <f t="shared" si="1"/>
        <v>6.9747533000000006</v>
      </c>
      <c r="T27" s="35">
        <f t="shared" si="1"/>
        <v>10.1854447</v>
      </c>
      <c r="U27" s="35">
        <f t="shared" si="1"/>
        <v>17.323344699999996</v>
      </c>
      <c r="V27" s="35">
        <f t="shared" si="1"/>
        <v>25.608349699999998</v>
      </c>
      <c r="W27" s="35">
        <f t="shared" si="1"/>
        <v>40.840040699999982</v>
      </c>
      <c r="X27" s="35">
        <f t="shared" si="1"/>
        <v>47.194995699999978</v>
      </c>
    </row>
    <row r="28" spans="1:27" ht="15" x14ac:dyDescent="0.25">
      <c r="A28" s="37" t="s">
        <v>62</v>
      </c>
      <c r="B28" s="38">
        <v>0</v>
      </c>
      <c r="C28" s="38">
        <v>0</v>
      </c>
      <c r="D28" s="38">
        <v>0</v>
      </c>
      <c r="E28" s="38">
        <v>0</v>
      </c>
      <c r="F28" s="38">
        <v>0</v>
      </c>
      <c r="G28" s="38">
        <v>0</v>
      </c>
      <c r="H28" s="38">
        <v>0</v>
      </c>
      <c r="I28" s="38">
        <v>0</v>
      </c>
      <c r="J28" s="38">
        <v>0</v>
      </c>
      <c r="K28" s="38">
        <v>0</v>
      </c>
      <c r="L28" s="38">
        <v>0</v>
      </c>
      <c r="M28" s="38">
        <v>0</v>
      </c>
      <c r="N28" s="38">
        <v>0</v>
      </c>
      <c r="O28" s="38">
        <v>0</v>
      </c>
      <c r="P28" s="38">
        <v>0</v>
      </c>
      <c r="Q28" s="38">
        <v>0</v>
      </c>
      <c r="R28" s="38">
        <v>0</v>
      </c>
      <c r="S28" s="38">
        <v>0</v>
      </c>
      <c r="T28" s="38">
        <v>0</v>
      </c>
      <c r="U28" s="38">
        <v>0</v>
      </c>
      <c r="V28" s="38">
        <v>0</v>
      </c>
      <c r="W28" s="38">
        <v>0</v>
      </c>
      <c r="X28" s="38">
        <v>0</v>
      </c>
    </row>
    <row r="29" spans="1:27" x14ac:dyDescent="0.25">
      <c r="B29" s="38"/>
      <c r="C29" s="38"/>
      <c r="D29" s="38"/>
      <c r="E29" s="38"/>
      <c r="F29" s="38"/>
      <c r="G29" s="38"/>
      <c r="H29" s="38"/>
      <c r="I29" s="38"/>
      <c r="J29" s="38"/>
      <c r="K29" s="38"/>
      <c r="L29" s="38"/>
      <c r="M29" s="38"/>
      <c r="N29" s="38"/>
      <c r="O29" s="38"/>
      <c r="P29" s="38"/>
      <c r="Q29" s="38"/>
      <c r="R29" s="38"/>
      <c r="S29" s="38"/>
      <c r="T29" s="38"/>
      <c r="U29" s="31"/>
    </row>
    <row r="30" spans="1:27" x14ac:dyDescent="0.25">
      <c r="A30" s="5" t="s">
        <v>52</v>
      </c>
      <c r="B30" s="35"/>
      <c r="C30" s="35"/>
      <c r="D30" s="35"/>
      <c r="E30" s="35"/>
      <c r="F30" s="35"/>
      <c r="G30" s="35"/>
      <c r="H30" s="35"/>
      <c r="I30" s="35"/>
      <c r="J30" s="35"/>
      <c r="K30" s="35"/>
      <c r="L30" s="35"/>
      <c r="M30" s="35"/>
      <c r="N30" s="35"/>
      <c r="O30" s="35"/>
      <c r="P30" s="35"/>
      <c r="Q30" s="35"/>
      <c r="R30" s="35"/>
      <c r="S30" s="35"/>
      <c r="T30" s="35"/>
      <c r="U30" s="31"/>
    </row>
    <row r="31" spans="1:27" x14ac:dyDescent="0.25">
      <c r="A31" s="8" t="s">
        <v>53</v>
      </c>
      <c r="B31" s="29">
        <f>B8</f>
        <v>7.1701439999999987</v>
      </c>
      <c r="C31" s="29">
        <f t="shared" ref="C31:X31" si="2">C8</f>
        <v>7.7945389999999977</v>
      </c>
      <c r="D31" s="29">
        <f t="shared" si="2"/>
        <v>8.570726999999998</v>
      </c>
      <c r="E31" s="29">
        <f t="shared" si="2"/>
        <v>10.081087999999998</v>
      </c>
      <c r="F31" s="29">
        <f t="shared" si="2"/>
        <v>12.049055999999997</v>
      </c>
      <c r="G31" s="29">
        <f t="shared" si="2"/>
        <v>15.745891999999994</v>
      </c>
      <c r="H31" s="29">
        <f t="shared" si="2"/>
        <v>25.825983999999991</v>
      </c>
      <c r="I31" s="29">
        <f t="shared" si="2"/>
        <v>43.031735999999981</v>
      </c>
      <c r="J31" s="29">
        <f t="shared" si="2"/>
        <v>67.89124799999999</v>
      </c>
      <c r="K31" s="29">
        <f t="shared" si="2"/>
        <v>107.63927800000005</v>
      </c>
      <c r="L31" s="29">
        <f t="shared" si="2"/>
        <v>173.71613200000007</v>
      </c>
      <c r="M31" s="29">
        <f t="shared" si="2"/>
        <v>305.30484899999982</v>
      </c>
      <c r="N31" s="29">
        <f t="shared" si="2"/>
        <v>737.1175810000002</v>
      </c>
      <c r="O31" s="29">
        <f t="shared" si="2"/>
        <v>1021.8720589999991</v>
      </c>
      <c r="P31" s="29">
        <f t="shared" si="2"/>
        <v>1115.313345999999</v>
      </c>
      <c r="Q31" s="29">
        <f t="shared" si="2"/>
        <v>1258.6983639999983</v>
      </c>
      <c r="R31" s="29">
        <f t="shared" si="2"/>
        <v>1334.2656779999982</v>
      </c>
      <c r="S31" s="29">
        <f t="shared" si="2"/>
        <v>1409.748298999998</v>
      </c>
      <c r="T31" s="29">
        <f t="shared" si="2"/>
        <v>1535.6462419999982</v>
      </c>
      <c r="U31" s="29">
        <f t="shared" si="2"/>
        <v>1614.9433969999982</v>
      </c>
      <c r="V31" s="29">
        <f t="shared" si="2"/>
        <v>1708.0843049999983</v>
      </c>
      <c r="W31" s="29">
        <f t="shared" si="2"/>
        <v>1819.0197089999983</v>
      </c>
      <c r="X31" s="29">
        <f t="shared" si="2"/>
        <v>1871.5628389999986</v>
      </c>
    </row>
    <row r="32" spans="1:27" x14ac:dyDescent="0.25">
      <c r="A32" s="8" t="s">
        <v>54</v>
      </c>
      <c r="B32" s="29">
        <f>B9</f>
        <v>5.9330000000000001E-2</v>
      </c>
      <c r="C32" s="29">
        <f t="shared" ref="C32:X34" si="3">C9</f>
        <v>5.9330000000000001E-2</v>
      </c>
      <c r="D32" s="29">
        <f t="shared" si="3"/>
        <v>5.9330000000000001E-2</v>
      </c>
      <c r="E32" s="29">
        <f t="shared" si="3"/>
        <v>0.12932999999999997</v>
      </c>
      <c r="F32" s="29">
        <f t="shared" si="3"/>
        <v>0.12932999999999997</v>
      </c>
      <c r="G32" s="29">
        <f t="shared" si="3"/>
        <v>0.12932999999999997</v>
      </c>
      <c r="H32" s="29">
        <f t="shared" si="3"/>
        <v>1.0967100000000001</v>
      </c>
      <c r="I32" s="29">
        <f t="shared" si="3"/>
        <v>1.1475599999999999</v>
      </c>
      <c r="J32" s="29">
        <f t="shared" si="3"/>
        <v>1.6527099999999999</v>
      </c>
      <c r="K32" s="29">
        <f t="shared" si="3"/>
        <v>2.9939100000000001</v>
      </c>
      <c r="L32" s="29">
        <f t="shared" si="3"/>
        <v>10.705079999999999</v>
      </c>
      <c r="M32" s="29">
        <f t="shared" si="3"/>
        <v>162.66406500000005</v>
      </c>
      <c r="N32" s="29">
        <f t="shared" si="3"/>
        <v>205.84954000000005</v>
      </c>
      <c r="O32" s="29">
        <f t="shared" si="3"/>
        <v>215.52074500000006</v>
      </c>
      <c r="P32" s="29">
        <f t="shared" si="3"/>
        <v>232.13060500000003</v>
      </c>
      <c r="Q32" s="29">
        <f t="shared" si="3"/>
        <v>306.73782000000011</v>
      </c>
      <c r="R32" s="29">
        <f t="shared" si="3"/>
        <v>316.16361000000018</v>
      </c>
      <c r="S32" s="29">
        <f t="shared" si="3"/>
        <v>320.56555000000014</v>
      </c>
      <c r="T32" s="29">
        <f t="shared" si="3"/>
        <v>339.87788000000018</v>
      </c>
      <c r="U32" s="29">
        <f t="shared" si="3"/>
        <v>354.63073000000014</v>
      </c>
      <c r="V32" s="29">
        <f t="shared" si="3"/>
        <v>366.87122000000016</v>
      </c>
      <c r="W32" s="29">
        <f t="shared" si="3"/>
        <v>370.43891000000013</v>
      </c>
      <c r="X32" s="29">
        <f t="shared" si="3"/>
        <v>376.56452000000013</v>
      </c>
    </row>
    <row r="33" spans="1:30" ht="15.6" x14ac:dyDescent="0.25">
      <c r="A33" s="8" t="s">
        <v>66</v>
      </c>
      <c r="B33" s="29">
        <f t="shared" ref="B33:Q34" si="4">B10</f>
        <v>0</v>
      </c>
      <c r="C33" s="29">
        <f t="shared" si="4"/>
        <v>0</v>
      </c>
      <c r="D33" s="29">
        <f t="shared" si="4"/>
        <v>0</v>
      </c>
      <c r="E33" s="29">
        <f t="shared" si="4"/>
        <v>0</v>
      </c>
      <c r="F33" s="29">
        <f t="shared" si="4"/>
        <v>0</v>
      </c>
      <c r="G33" s="29">
        <f t="shared" si="4"/>
        <v>0.46701580000000104</v>
      </c>
      <c r="H33" s="29">
        <f t="shared" si="4"/>
        <v>1.927403199999997</v>
      </c>
      <c r="I33" s="29">
        <f t="shared" si="4"/>
        <v>3.7991492000000218</v>
      </c>
      <c r="J33" s="29">
        <f t="shared" si="4"/>
        <v>6.3413393000000067</v>
      </c>
      <c r="K33" s="29">
        <f t="shared" si="4"/>
        <v>9.6395769599998893</v>
      </c>
      <c r="L33" s="29">
        <f t="shared" si="4"/>
        <v>12.284473339999764</v>
      </c>
      <c r="M33" s="29">
        <f t="shared" si="4"/>
        <v>16.796905790000046</v>
      </c>
      <c r="N33" s="29">
        <f t="shared" si="4"/>
        <v>33.284521280000803</v>
      </c>
      <c r="O33" s="29">
        <f t="shared" si="4"/>
        <v>47.215779870001484</v>
      </c>
      <c r="P33" s="29">
        <f t="shared" si="4"/>
        <v>55.300339480001476</v>
      </c>
      <c r="Q33" s="29">
        <f t="shared" si="4"/>
        <v>64.541071460002328</v>
      </c>
      <c r="R33" s="29">
        <f t="shared" si="3"/>
        <v>70.257686360002495</v>
      </c>
      <c r="S33" s="29">
        <f t="shared" si="3"/>
        <v>75.799598420002724</v>
      </c>
      <c r="T33" s="29">
        <f t="shared" si="3"/>
        <v>82.351944450002634</v>
      </c>
      <c r="U33" s="29">
        <f t="shared" si="3"/>
        <v>90.189382820002734</v>
      </c>
      <c r="V33" s="29">
        <f t="shared" si="3"/>
        <v>102.25750533000263</v>
      </c>
      <c r="W33" s="29">
        <f t="shared" si="3"/>
        <v>128.89152257000282</v>
      </c>
      <c r="X33" s="29">
        <f t="shared" si="3"/>
        <v>174.69729256000278</v>
      </c>
    </row>
    <row r="34" spans="1:30" ht="15.6" x14ac:dyDescent="0.25">
      <c r="A34" s="8" t="s">
        <v>56</v>
      </c>
      <c r="B34" s="29">
        <f t="shared" si="4"/>
        <v>6.9999999999999979E-2</v>
      </c>
      <c r="C34" s="29">
        <f t="shared" si="3"/>
        <v>6.9999999999999979E-2</v>
      </c>
      <c r="D34" s="29">
        <f t="shared" si="3"/>
        <v>6.9999999999999979E-2</v>
      </c>
      <c r="E34" s="29">
        <f t="shared" si="3"/>
        <v>0</v>
      </c>
      <c r="F34" s="29">
        <f t="shared" si="3"/>
        <v>0</v>
      </c>
      <c r="G34" s="29">
        <f t="shared" si="3"/>
        <v>0</v>
      </c>
      <c r="H34" s="29">
        <f t="shared" si="3"/>
        <v>0</v>
      </c>
      <c r="I34" s="29">
        <f t="shared" si="3"/>
        <v>9.9820000000000159E-2</v>
      </c>
      <c r="J34" s="29">
        <f t="shared" si="3"/>
        <v>0.18009000000000036</v>
      </c>
      <c r="K34" s="29">
        <f t="shared" si="3"/>
        <v>0</v>
      </c>
      <c r="L34" s="29">
        <f t="shared" si="3"/>
        <v>4.7330900000000016</v>
      </c>
      <c r="M34" s="29">
        <f t="shared" si="3"/>
        <v>5.8641349999999219</v>
      </c>
      <c r="N34" s="29">
        <f t="shared" si="3"/>
        <v>0</v>
      </c>
      <c r="O34" s="29">
        <f t="shared" si="3"/>
        <v>0</v>
      </c>
      <c r="P34" s="29">
        <f t="shared" si="3"/>
        <v>0</v>
      </c>
      <c r="Q34" s="29">
        <f t="shared" si="3"/>
        <v>0</v>
      </c>
      <c r="R34" s="29">
        <f t="shared" si="3"/>
        <v>0</v>
      </c>
      <c r="S34" s="29">
        <f t="shared" si="3"/>
        <v>0</v>
      </c>
      <c r="T34" s="29">
        <f t="shared" si="3"/>
        <v>0</v>
      </c>
      <c r="U34" s="29">
        <f t="shared" si="3"/>
        <v>0</v>
      </c>
      <c r="V34" s="29">
        <f t="shared" si="3"/>
        <v>0</v>
      </c>
      <c r="W34" s="29">
        <f t="shared" si="3"/>
        <v>0.58157999999984167</v>
      </c>
      <c r="X34" s="29">
        <f t="shared" si="3"/>
        <v>1.7828799999998299</v>
      </c>
    </row>
    <row r="35" spans="1:30" ht="15.6" x14ac:dyDescent="0.25">
      <c r="A35" s="8" t="s">
        <v>64</v>
      </c>
      <c r="B35" s="29">
        <f>B21</f>
        <v>0.88696999999999993</v>
      </c>
      <c r="C35" s="29">
        <f t="shared" ref="C35:X35" si="5">C21</f>
        <v>0.89174999999999993</v>
      </c>
      <c r="D35" s="29">
        <f t="shared" si="5"/>
        <v>0.92016999999999982</v>
      </c>
      <c r="E35" s="29">
        <f t="shared" si="5"/>
        <v>0.94330999999999987</v>
      </c>
      <c r="F35" s="29">
        <f t="shared" si="5"/>
        <v>0.96142999999999978</v>
      </c>
      <c r="G35" s="29">
        <f t="shared" si="5"/>
        <v>0.9945799999999998</v>
      </c>
      <c r="H35" s="29">
        <f t="shared" si="5"/>
        <v>1.0457199999999998</v>
      </c>
      <c r="I35" s="29">
        <f t="shared" si="5"/>
        <v>1.0776099999999997</v>
      </c>
      <c r="J35" s="29">
        <f t="shared" si="5"/>
        <v>1.1123999999999998</v>
      </c>
      <c r="K35" s="29">
        <f t="shared" si="5"/>
        <v>1.1292800000000001</v>
      </c>
      <c r="L35" s="29">
        <f t="shared" si="5"/>
        <v>1.2080299999999999</v>
      </c>
      <c r="M35" s="29">
        <f t="shared" si="5"/>
        <v>1.3080000000000001</v>
      </c>
      <c r="N35" s="29">
        <f t="shared" si="5"/>
        <v>1.6615800000000001</v>
      </c>
      <c r="O35" s="29">
        <f t="shared" si="5"/>
        <v>1.91703</v>
      </c>
      <c r="P35" s="29">
        <f t="shared" si="5"/>
        <v>2.1022699999999994</v>
      </c>
      <c r="Q35" s="29">
        <f t="shared" si="5"/>
        <v>2.9580799999999998</v>
      </c>
      <c r="R35" s="29">
        <f t="shared" si="5"/>
        <v>4.9862900000000003</v>
      </c>
      <c r="S35" s="29">
        <f t="shared" si="5"/>
        <v>6.8655999999999997</v>
      </c>
      <c r="T35" s="29">
        <f t="shared" si="5"/>
        <v>9.2514199999999995</v>
      </c>
      <c r="U35" s="29">
        <f t="shared" si="5"/>
        <v>15.328210000000004</v>
      </c>
      <c r="V35" s="29">
        <f t="shared" si="5"/>
        <v>22.536630000000009</v>
      </c>
      <c r="W35" s="29">
        <f t="shared" si="5"/>
        <v>29.267450000000011</v>
      </c>
      <c r="X35" s="29">
        <f t="shared" si="5"/>
        <v>31.161300000000011</v>
      </c>
    </row>
    <row r="36" spans="1:30" ht="15.6" x14ac:dyDescent="0.25">
      <c r="A36" s="8" t="s">
        <v>57</v>
      </c>
      <c r="B36" s="29">
        <f>B12+B22</f>
        <v>1.0435000000000001</v>
      </c>
      <c r="C36" s="29">
        <f t="shared" ref="C36:X36" si="6">C12+C22</f>
        <v>1.0435000000000001</v>
      </c>
      <c r="D36" s="29">
        <f t="shared" si="6"/>
        <v>1.0435000000000001</v>
      </c>
      <c r="E36" s="29">
        <f t="shared" si="6"/>
        <v>1.0435000000000001</v>
      </c>
      <c r="F36" s="29">
        <f t="shared" si="6"/>
        <v>1.113</v>
      </c>
      <c r="G36" s="29">
        <f t="shared" si="6"/>
        <v>1.113</v>
      </c>
      <c r="H36" s="29">
        <f t="shared" si="6"/>
        <v>1.113</v>
      </c>
      <c r="I36" s="29">
        <f t="shared" si="6"/>
        <v>1.113</v>
      </c>
      <c r="J36" s="29">
        <f t="shared" si="6"/>
        <v>1.113</v>
      </c>
      <c r="K36" s="29">
        <f t="shared" si="6"/>
        <v>1.113</v>
      </c>
      <c r="L36" s="29">
        <f t="shared" si="6"/>
        <v>1.113</v>
      </c>
      <c r="M36" s="29">
        <f t="shared" si="6"/>
        <v>1.113</v>
      </c>
      <c r="N36" s="29">
        <f t="shared" si="6"/>
        <v>5.5885200000000008</v>
      </c>
      <c r="O36" s="29">
        <f t="shared" si="6"/>
        <v>6.4924800000000005</v>
      </c>
      <c r="P36" s="29">
        <f t="shared" si="6"/>
        <v>6.5541600000000004</v>
      </c>
      <c r="Q36" s="29">
        <f t="shared" si="6"/>
        <v>6.5541600000000004</v>
      </c>
      <c r="R36" s="29">
        <f t="shared" si="6"/>
        <v>6.5541600000000004</v>
      </c>
      <c r="S36" s="29">
        <f t="shared" si="6"/>
        <v>163.05533</v>
      </c>
      <c r="T36" s="29">
        <f t="shared" si="6"/>
        <v>212.63757999999999</v>
      </c>
      <c r="U36" s="29">
        <f t="shared" si="6"/>
        <v>221.02557999999999</v>
      </c>
      <c r="V36" s="29">
        <f t="shared" si="6"/>
        <v>223.79777999999999</v>
      </c>
      <c r="W36" s="29">
        <f t="shared" si="6"/>
        <v>308.60122999999999</v>
      </c>
      <c r="X36" s="29">
        <f t="shared" si="6"/>
        <v>308.60122999999999</v>
      </c>
    </row>
    <row r="37" spans="1:30" ht="15.6" x14ac:dyDescent="0.25">
      <c r="A37" s="8" t="s">
        <v>58</v>
      </c>
      <c r="B37" s="29">
        <f>B13+B23</f>
        <v>0</v>
      </c>
      <c r="C37" s="29">
        <f t="shared" ref="C37:X37" si="7">C13+C23</f>
        <v>0</v>
      </c>
      <c r="D37" s="29">
        <f t="shared" si="7"/>
        <v>0</v>
      </c>
      <c r="E37" s="29">
        <f t="shared" si="7"/>
        <v>0</v>
      </c>
      <c r="F37" s="29">
        <f t="shared" si="7"/>
        <v>0</v>
      </c>
      <c r="G37" s="29">
        <f t="shared" si="7"/>
        <v>0</v>
      </c>
      <c r="H37" s="29">
        <f t="shared" si="7"/>
        <v>0</v>
      </c>
      <c r="I37" s="29">
        <f t="shared" si="7"/>
        <v>0</v>
      </c>
      <c r="J37" s="29">
        <f t="shared" si="7"/>
        <v>0</v>
      </c>
      <c r="K37" s="29">
        <f t="shared" si="7"/>
        <v>0</v>
      </c>
      <c r="L37" s="29">
        <f t="shared" si="7"/>
        <v>0</v>
      </c>
      <c r="M37" s="29">
        <f t="shared" si="7"/>
        <v>0</v>
      </c>
      <c r="N37" s="29">
        <f t="shared" si="7"/>
        <v>0</v>
      </c>
      <c r="O37" s="29">
        <f t="shared" si="7"/>
        <v>0</v>
      </c>
      <c r="P37" s="29">
        <f t="shared" si="7"/>
        <v>0</v>
      </c>
      <c r="Q37" s="29">
        <f t="shared" si="7"/>
        <v>0</v>
      </c>
      <c r="R37" s="29">
        <f t="shared" si="7"/>
        <v>0</v>
      </c>
      <c r="S37" s="29">
        <f t="shared" si="7"/>
        <v>127.12791000000003</v>
      </c>
      <c r="T37" s="29">
        <f t="shared" si="7"/>
        <v>166.78891000000004</v>
      </c>
      <c r="U37" s="29">
        <f t="shared" si="7"/>
        <v>185.41618000000003</v>
      </c>
      <c r="V37" s="29">
        <f t="shared" si="7"/>
        <v>270.37618000000003</v>
      </c>
      <c r="W37" s="29">
        <f t="shared" si="7"/>
        <v>944.8408800000002</v>
      </c>
      <c r="X37" s="29">
        <f t="shared" si="7"/>
        <v>978.65603000000021</v>
      </c>
    </row>
    <row r="38" spans="1:30" ht="15.6" x14ac:dyDescent="0.25">
      <c r="A38" s="8" t="s">
        <v>67</v>
      </c>
      <c r="B38" s="29">
        <f>B24</f>
        <v>0</v>
      </c>
      <c r="C38" s="29">
        <f t="shared" ref="C38:X38" si="8">C24</f>
        <v>0</v>
      </c>
      <c r="D38" s="29">
        <f t="shared" si="8"/>
        <v>0</v>
      </c>
      <c r="E38" s="29">
        <f t="shared" si="8"/>
        <v>0</v>
      </c>
      <c r="F38" s="29">
        <f t="shared" si="8"/>
        <v>0</v>
      </c>
      <c r="G38" s="29">
        <f t="shared" si="8"/>
        <v>0</v>
      </c>
      <c r="H38" s="29">
        <f t="shared" si="8"/>
        <v>0</v>
      </c>
      <c r="I38" s="29">
        <f t="shared" si="8"/>
        <v>0</v>
      </c>
      <c r="J38" s="29">
        <f t="shared" si="8"/>
        <v>0</v>
      </c>
      <c r="K38" s="29">
        <f t="shared" si="8"/>
        <v>0</v>
      </c>
      <c r="L38" s="29">
        <f t="shared" si="8"/>
        <v>0</v>
      </c>
      <c r="M38" s="29">
        <f t="shared" si="8"/>
        <v>0</v>
      </c>
      <c r="N38" s="29">
        <f t="shared" si="8"/>
        <v>0</v>
      </c>
      <c r="O38" s="29">
        <f t="shared" si="8"/>
        <v>0</v>
      </c>
      <c r="P38" s="29">
        <f t="shared" si="8"/>
        <v>0</v>
      </c>
      <c r="Q38" s="29">
        <f t="shared" si="8"/>
        <v>0</v>
      </c>
      <c r="R38" s="29">
        <f t="shared" si="8"/>
        <v>0</v>
      </c>
      <c r="S38" s="29">
        <f t="shared" si="8"/>
        <v>0.10915330000000086</v>
      </c>
      <c r="T38" s="29">
        <f t="shared" si="8"/>
        <v>0.93402469999999993</v>
      </c>
      <c r="U38" s="29">
        <f t="shared" si="8"/>
        <v>1.9951346999999933</v>
      </c>
      <c r="V38" s="29">
        <f t="shared" si="8"/>
        <v>3.0717196999999867</v>
      </c>
      <c r="W38" s="29">
        <f t="shared" si="8"/>
        <v>11.572590699999971</v>
      </c>
      <c r="X38" s="29">
        <f t="shared" si="8"/>
        <v>16.033695699999967</v>
      </c>
    </row>
    <row r="39" spans="1:30" ht="15.6" x14ac:dyDescent="0.25">
      <c r="A39" s="8" t="s">
        <v>59</v>
      </c>
      <c r="B39" s="29">
        <f>B14+B25</f>
        <v>0</v>
      </c>
      <c r="C39" s="29">
        <f t="shared" ref="C39:X39" si="9">C14+C25</f>
        <v>0</v>
      </c>
      <c r="D39" s="29">
        <f t="shared" si="9"/>
        <v>0</v>
      </c>
      <c r="E39" s="29">
        <f t="shared" si="9"/>
        <v>0</v>
      </c>
      <c r="F39" s="29">
        <f t="shared" si="9"/>
        <v>0</v>
      </c>
      <c r="G39" s="29">
        <f t="shared" si="9"/>
        <v>0</v>
      </c>
      <c r="H39" s="29">
        <f t="shared" si="9"/>
        <v>0</v>
      </c>
      <c r="I39" s="29">
        <f t="shared" si="9"/>
        <v>0</v>
      </c>
      <c r="J39" s="29">
        <f t="shared" si="9"/>
        <v>0</v>
      </c>
      <c r="K39" s="29">
        <f t="shared" si="9"/>
        <v>0</v>
      </c>
      <c r="L39" s="29">
        <f t="shared" si="9"/>
        <v>0</v>
      </c>
      <c r="M39" s="29">
        <f t="shared" si="9"/>
        <v>0</v>
      </c>
      <c r="N39" s="29">
        <f t="shared" si="9"/>
        <v>0</v>
      </c>
      <c r="O39" s="29">
        <f t="shared" si="9"/>
        <v>0</v>
      </c>
      <c r="P39" s="29">
        <f t="shared" si="9"/>
        <v>0</v>
      </c>
      <c r="Q39" s="29">
        <f t="shared" si="9"/>
        <v>0</v>
      </c>
      <c r="R39" s="29">
        <f t="shared" si="9"/>
        <v>0</v>
      </c>
      <c r="S39" s="29">
        <f t="shared" si="9"/>
        <v>0</v>
      </c>
      <c r="T39" s="29">
        <f t="shared" si="9"/>
        <v>0</v>
      </c>
      <c r="U39" s="29">
        <f t="shared" si="9"/>
        <v>0</v>
      </c>
      <c r="V39" s="29">
        <f t="shared" si="9"/>
        <v>0</v>
      </c>
      <c r="W39" s="29">
        <f t="shared" si="9"/>
        <v>0</v>
      </c>
      <c r="X39" s="29">
        <f t="shared" si="9"/>
        <v>0</v>
      </c>
    </row>
    <row r="40" spans="1:30" ht="15.6" x14ac:dyDescent="0.25">
      <c r="A40" s="8" t="s">
        <v>60</v>
      </c>
      <c r="B40" s="29">
        <f>B15+B26</f>
        <v>0</v>
      </c>
      <c r="C40" s="29">
        <f t="shared" ref="C40:X40" si="10">C15+C26</f>
        <v>0</v>
      </c>
      <c r="D40" s="29">
        <f t="shared" si="10"/>
        <v>0</v>
      </c>
      <c r="E40" s="29">
        <f t="shared" si="10"/>
        <v>0</v>
      </c>
      <c r="F40" s="29">
        <f t="shared" si="10"/>
        <v>0</v>
      </c>
      <c r="G40" s="29">
        <f t="shared" si="10"/>
        <v>0</v>
      </c>
      <c r="H40" s="29">
        <f t="shared" si="10"/>
        <v>0</v>
      </c>
      <c r="I40" s="29">
        <f t="shared" si="10"/>
        <v>0</v>
      </c>
      <c r="J40" s="29">
        <f t="shared" si="10"/>
        <v>0</v>
      </c>
      <c r="K40" s="29">
        <f t="shared" si="10"/>
        <v>0</v>
      </c>
      <c r="L40" s="29">
        <f t="shared" si="10"/>
        <v>0</v>
      </c>
      <c r="M40" s="29">
        <f t="shared" si="10"/>
        <v>0</v>
      </c>
      <c r="N40" s="29">
        <f t="shared" si="10"/>
        <v>0</v>
      </c>
      <c r="O40" s="29">
        <f t="shared" si="10"/>
        <v>6</v>
      </c>
      <c r="P40" s="29">
        <f t="shared" si="10"/>
        <v>11.5</v>
      </c>
      <c r="Q40" s="29">
        <f t="shared" si="10"/>
        <v>16.899999999999999</v>
      </c>
      <c r="R40" s="29">
        <f t="shared" si="10"/>
        <v>16.899999999999999</v>
      </c>
      <c r="S40" s="29">
        <f t="shared" si="10"/>
        <v>106.12708999999988</v>
      </c>
      <c r="T40" s="29">
        <f t="shared" si="10"/>
        <v>126.36608999999986</v>
      </c>
      <c r="U40" s="29">
        <f t="shared" si="10"/>
        <v>121.14881999999986</v>
      </c>
      <c r="V40" s="29">
        <f t="shared" si="10"/>
        <v>93.048819999999836</v>
      </c>
      <c r="W40" s="29">
        <f t="shared" si="10"/>
        <v>27.374119999999529</v>
      </c>
      <c r="X40" s="29">
        <f t="shared" si="10"/>
        <v>49.758969999999508</v>
      </c>
    </row>
    <row r="41" spans="1:30" ht="15.6" x14ac:dyDescent="0.25">
      <c r="A41" s="8" t="s">
        <v>68</v>
      </c>
      <c r="B41" s="29">
        <f>B16</f>
        <v>14.6</v>
      </c>
      <c r="C41" s="29">
        <f t="shared" ref="C41:X41" si="11">C16</f>
        <v>14.6</v>
      </c>
      <c r="D41" s="29">
        <f t="shared" si="11"/>
        <v>14.6</v>
      </c>
      <c r="E41" s="29">
        <f t="shared" si="11"/>
        <v>14.6</v>
      </c>
      <c r="F41" s="29">
        <f t="shared" si="11"/>
        <v>14.6</v>
      </c>
      <c r="G41" s="29">
        <f t="shared" si="11"/>
        <v>14.6</v>
      </c>
      <c r="H41" s="29">
        <f t="shared" si="11"/>
        <v>14.6</v>
      </c>
      <c r="I41" s="29">
        <f t="shared" si="11"/>
        <v>14.6</v>
      </c>
      <c r="J41" s="29">
        <f t="shared" si="11"/>
        <v>14.6</v>
      </c>
      <c r="K41" s="29">
        <f t="shared" si="11"/>
        <v>14.6</v>
      </c>
      <c r="L41" s="29">
        <f t="shared" si="11"/>
        <v>14.6</v>
      </c>
      <c r="M41" s="29">
        <f t="shared" si="11"/>
        <v>14.6</v>
      </c>
      <c r="N41" s="29">
        <f t="shared" si="11"/>
        <v>14.6</v>
      </c>
      <c r="O41" s="29">
        <f t="shared" si="11"/>
        <v>14.6</v>
      </c>
      <c r="P41" s="29">
        <f t="shared" si="11"/>
        <v>14.6</v>
      </c>
      <c r="Q41" s="29">
        <f t="shared" si="11"/>
        <v>14.6</v>
      </c>
      <c r="R41" s="29">
        <f t="shared" si="11"/>
        <v>14.6</v>
      </c>
      <c r="S41" s="29">
        <f t="shared" si="11"/>
        <v>14.6</v>
      </c>
      <c r="T41" s="29">
        <f t="shared" si="11"/>
        <v>14.6</v>
      </c>
      <c r="U41" s="29">
        <f t="shared" si="11"/>
        <v>14.6</v>
      </c>
      <c r="V41" s="29">
        <f t="shared" si="11"/>
        <v>14.6</v>
      </c>
      <c r="W41" s="29">
        <f t="shared" si="11"/>
        <v>14.6</v>
      </c>
      <c r="X41" s="29">
        <f t="shared" si="11"/>
        <v>14.6</v>
      </c>
    </row>
    <row r="42" spans="1:30" x14ac:dyDescent="0.25">
      <c r="A42" s="5" t="s">
        <v>50</v>
      </c>
      <c r="B42" s="35">
        <f>SUM(B31:B41)</f>
        <v>23.829943999999998</v>
      </c>
      <c r="C42" s="35">
        <f t="shared" ref="C42:X42" si="12">SUM(C31:C41)</f>
        <v>24.459118999999998</v>
      </c>
      <c r="D42" s="35">
        <f t="shared" si="12"/>
        <v>25.263726999999996</v>
      </c>
      <c r="E42" s="35">
        <f t="shared" si="12"/>
        <v>26.797227999999997</v>
      </c>
      <c r="F42" s="35">
        <f t="shared" si="12"/>
        <v>28.852815999999997</v>
      </c>
      <c r="G42" s="35">
        <f t="shared" si="12"/>
        <v>33.049817799999992</v>
      </c>
      <c r="H42" s="35">
        <f t="shared" si="12"/>
        <v>45.60881719999999</v>
      </c>
      <c r="I42" s="35">
        <f t="shared" si="12"/>
        <v>64.868875200000005</v>
      </c>
      <c r="J42" s="35">
        <f t="shared" si="12"/>
        <v>92.890787299999985</v>
      </c>
      <c r="K42" s="35">
        <f t="shared" si="12"/>
        <v>137.11504495999992</v>
      </c>
      <c r="L42" s="35">
        <f t="shared" si="12"/>
        <v>218.35980533999984</v>
      </c>
      <c r="M42" s="35">
        <f t="shared" si="12"/>
        <v>507.65095478999984</v>
      </c>
      <c r="N42" s="35">
        <f t="shared" si="12"/>
        <v>998.10174228000108</v>
      </c>
      <c r="O42" s="35">
        <f t="shared" si="12"/>
        <v>1313.6180938700004</v>
      </c>
      <c r="P42" s="35">
        <f t="shared" si="12"/>
        <v>1437.5007204800004</v>
      </c>
      <c r="Q42" s="35">
        <f t="shared" si="12"/>
        <v>1670.9894954600006</v>
      </c>
      <c r="R42" s="35">
        <f t="shared" si="12"/>
        <v>1763.7274243600009</v>
      </c>
      <c r="S42" s="35">
        <f t="shared" si="12"/>
        <v>2223.9985307200009</v>
      </c>
      <c r="T42" s="35">
        <f t="shared" si="12"/>
        <v>2488.4540911500012</v>
      </c>
      <c r="U42" s="35">
        <f t="shared" si="12"/>
        <v>2619.2774345200014</v>
      </c>
      <c r="V42" s="35">
        <f t="shared" si="12"/>
        <v>2804.6441600300009</v>
      </c>
      <c r="W42" s="35">
        <f t="shared" si="12"/>
        <v>3655.1879922700014</v>
      </c>
      <c r="X42" s="35">
        <f t="shared" si="12"/>
        <v>3823.4187572600003</v>
      </c>
      <c r="Y42" s="23"/>
      <c r="Z42" s="23"/>
      <c r="AA42" s="32"/>
      <c r="AB42" s="32"/>
      <c r="AC42" s="93"/>
      <c r="AD42" s="32"/>
    </row>
    <row r="43" spans="1:30" ht="15" x14ac:dyDescent="0.25">
      <c r="A43" s="37" t="s">
        <v>62</v>
      </c>
      <c r="B43" s="32">
        <v>0</v>
      </c>
      <c r="C43" s="32">
        <v>0</v>
      </c>
      <c r="D43" s="32">
        <v>0</v>
      </c>
      <c r="E43" s="32">
        <v>0</v>
      </c>
      <c r="F43" s="32">
        <v>0</v>
      </c>
      <c r="G43" s="32">
        <v>0</v>
      </c>
      <c r="H43" s="32">
        <v>0</v>
      </c>
      <c r="I43" s="32">
        <v>0</v>
      </c>
      <c r="J43" s="32">
        <v>0</v>
      </c>
      <c r="K43" s="32">
        <v>0</v>
      </c>
      <c r="L43" s="32">
        <v>0</v>
      </c>
      <c r="M43" s="32">
        <v>0</v>
      </c>
      <c r="N43" s="32">
        <v>0</v>
      </c>
      <c r="O43" s="32">
        <v>0</v>
      </c>
      <c r="P43" s="32">
        <v>0</v>
      </c>
      <c r="Q43" s="32">
        <v>0</v>
      </c>
      <c r="R43" s="32">
        <v>0</v>
      </c>
      <c r="S43" s="32">
        <v>15.3</v>
      </c>
      <c r="T43" s="32">
        <v>47.364000000000004</v>
      </c>
      <c r="U43" s="32">
        <v>84.063000000000002</v>
      </c>
      <c r="V43" s="32">
        <v>159.82300000000001</v>
      </c>
      <c r="W43" s="32">
        <v>719.02499999999998</v>
      </c>
      <c r="X43" s="32">
        <v>719.02499999999998</v>
      </c>
    </row>
    <row r="44" spans="1:30" x14ac:dyDescent="0.25">
      <c r="A44" s="37"/>
      <c r="U44" s="31"/>
    </row>
    <row r="45" spans="1:30" ht="15.6" x14ac:dyDescent="0.25">
      <c r="A45" s="39" t="s">
        <v>83</v>
      </c>
      <c r="U45" s="31"/>
    </row>
    <row r="46" spans="1:30" x14ac:dyDescent="0.25">
      <c r="A46" s="5" t="s">
        <v>49</v>
      </c>
      <c r="U46" s="31"/>
    </row>
    <row r="47" spans="1:30" x14ac:dyDescent="0.25">
      <c r="A47" s="8" t="s">
        <v>53</v>
      </c>
      <c r="B47" s="31">
        <v>2433</v>
      </c>
      <c r="C47" s="31">
        <v>2663</v>
      </c>
      <c r="D47" s="31">
        <v>2933</v>
      </c>
      <c r="E47" s="31">
        <v>3431</v>
      </c>
      <c r="F47" s="31">
        <v>4208</v>
      </c>
      <c r="G47" s="31">
        <v>5744</v>
      </c>
      <c r="H47" s="31">
        <v>9686</v>
      </c>
      <c r="I47" s="31">
        <v>16356</v>
      </c>
      <c r="J47" s="31">
        <v>25645</v>
      </c>
      <c r="K47" s="94">
        <v>39722</v>
      </c>
      <c r="L47" s="94">
        <v>61581</v>
      </c>
      <c r="M47" s="94">
        <v>102375</v>
      </c>
      <c r="N47" s="94">
        <v>220606</v>
      </c>
      <c r="O47" s="94">
        <v>295236</v>
      </c>
      <c r="P47" s="94">
        <v>321131</v>
      </c>
      <c r="Q47" s="94">
        <v>353550</v>
      </c>
      <c r="R47" s="94">
        <v>373652</v>
      </c>
      <c r="S47" s="94">
        <v>392675</v>
      </c>
      <c r="T47" s="94">
        <v>419052</v>
      </c>
      <c r="U47" s="31">
        <v>438885</v>
      </c>
      <c r="V47" s="31">
        <v>462127</v>
      </c>
      <c r="W47" s="31">
        <v>487949</v>
      </c>
      <c r="X47" s="31">
        <v>502028</v>
      </c>
    </row>
    <row r="48" spans="1:30" x14ac:dyDescent="0.25">
      <c r="A48" s="8" t="s">
        <v>54</v>
      </c>
      <c r="B48" s="31">
        <v>1</v>
      </c>
      <c r="C48" s="31">
        <v>1</v>
      </c>
      <c r="D48" s="31">
        <v>1</v>
      </c>
      <c r="E48" s="31">
        <v>2</v>
      </c>
      <c r="F48" s="31">
        <v>2</v>
      </c>
      <c r="G48" s="31">
        <v>2</v>
      </c>
      <c r="H48" s="31">
        <v>6</v>
      </c>
      <c r="I48" s="31">
        <v>7</v>
      </c>
      <c r="J48" s="31">
        <v>12</v>
      </c>
      <c r="K48" s="94">
        <v>18</v>
      </c>
      <c r="L48" s="94">
        <v>69</v>
      </c>
      <c r="M48" s="94">
        <v>293</v>
      </c>
      <c r="N48" s="94">
        <v>328</v>
      </c>
      <c r="O48" s="94">
        <v>367</v>
      </c>
      <c r="P48" s="94">
        <v>397</v>
      </c>
      <c r="Q48" s="94">
        <v>525</v>
      </c>
      <c r="R48" s="94">
        <v>556</v>
      </c>
      <c r="S48" s="94">
        <v>585</v>
      </c>
      <c r="T48" s="94">
        <v>661</v>
      </c>
      <c r="U48" s="31">
        <v>728</v>
      </c>
      <c r="V48" s="31">
        <v>782</v>
      </c>
      <c r="W48" s="31">
        <v>799</v>
      </c>
      <c r="X48" s="31">
        <v>806</v>
      </c>
    </row>
    <row r="49" spans="1:24" ht="15.6" x14ac:dyDescent="0.25">
      <c r="A49" s="8" t="s">
        <v>55</v>
      </c>
      <c r="B49" s="38">
        <v>0</v>
      </c>
      <c r="C49" s="38">
        <v>0</v>
      </c>
      <c r="D49" s="38">
        <v>0</v>
      </c>
      <c r="E49" s="38">
        <v>0</v>
      </c>
      <c r="F49" s="38">
        <v>0</v>
      </c>
      <c r="G49" s="31">
        <v>342</v>
      </c>
      <c r="H49" s="31">
        <v>880</v>
      </c>
      <c r="I49" s="31">
        <v>1666</v>
      </c>
      <c r="J49" s="31">
        <v>2939</v>
      </c>
      <c r="K49" s="94">
        <v>4751</v>
      </c>
      <c r="L49" s="94">
        <v>6040</v>
      </c>
      <c r="M49" s="94">
        <v>7898</v>
      </c>
      <c r="N49" s="94">
        <v>13357</v>
      </c>
      <c r="O49" s="94">
        <v>18248</v>
      </c>
      <c r="P49" s="94">
        <v>21633</v>
      </c>
      <c r="Q49" s="94">
        <v>24821</v>
      </c>
      <c r="R49" s="94">
        <v>27244</v>
      </c>
      <c r="S49" s="94">
        <v>29661</v>
      </c>
      <c r="T49" s="94">
        <v>32852</v>
      </c>
      <c r="U49" s="31">
        <v>35861</v>
      </c>
      <c r="V49" s="31">
        <v>40327</v>
      </c>
      <c r="W49" s="31">
        <v>47405</v>
      </c>
      <c r="X49" s="31">
        <v>60502</v>
      </c>
    </row>
    <row r="50" spans="1:24" ht="15.6" x14ac:dyDescent="0.25">
      <c r="A50" s="8" t="s">
        <v>56</v>
      </c>
      <c r="B50" s="31">
        <v>1</v>
      </c>
      <c r="C50" s="31">
        <v>1</v>
      </c>
      <c r="D50" s="31">
        <v>1</v>
      </c>
      <c r="E50" s="38">
        <v>0</v>
      </c>
      <c r="F50" s="38">
        <v>0</v>
      </c>
      <c r="G50" s="38">
        <v>0</v>
      </c>
      <c r="H50" s="38">
        <v>0</v>
      </c>
      <c r="I50" s="31">
        <v>1</v>
      </c>
      <c r="J50" s="31">
        <v>2</v>
      </c>
      <c r="K50" s="94">
        <v>1</v>
      </c>
      <c r="L50" s="38">
        <v>0</v>
      </c>
      <c r="M50" s="38">
        <v>0</v>
      </c>
      <c r="N50" s="38">
        <v>0</v>
      </c>
      <c r="O50" s="38">
        <v>0</v>
      </c>
      <c r="P50" s="38">
        <v>0</v>
      </c>
      <c r="Q50" s="38">
        <v>0</v>
      </c>
      <c r="R50" s="38">
        <v>0</v>
      </c>
      <c r="S50" s="38">
        <v>0</v>
      </c>
      <c r="T50" s="38">
        <v>0</v>
      </c>
      <c r="U50" s="31">
        <v>4</v>
      </c>
      <c r="V50" s="31">
        <v>38</v>
      </c>
      <c r="W50" s="31">
        <v>69</v>
      </c>
      <c r="X50" s="31">
        <v>79</v>
      </c>
    </row>
    <row r="51" spans="1:24" ht="15.6" x14ac:dyDescent="0.25">
      <c r="A51" s="8" t="s">
        <v>57</v>
      </c>
      <c r="B51" s="4">
        <v>15</v>
      </c>
      <c r="C51" s="4">
        <v>15</v>
      </c>
      <c r="D51" s="4">
        <v>15</v>
      </c>
      <c r="E51" s="4">
        <v>15</v>
      </c>
      <c r="F51" s="4">
        <v>16</v>
      </c>
      <c r="G51" s="4">
        <v>16</v>
      </c>
      <c r="H51" s="4">
        <v>16</v>
      </c>
      <c r="I51" s="4">
        <v>16</v>
      </c>
      <c r="J51" s="4">
        <v>16</v>
      </c>
      <c r="K51" s="38">
        <v>16</v>
      </c>
      <c r="L51" s="38">
        <v>16</v>
      </c>
      <c r="M51" s="38">
        <v>16</v>
      </c>
      <c r="N51" s="38">
        <v>17</v>
      </c>
      <c r="O51" s="38">
        <v>17</v>
      </c>
      <c r="P51" s="38">
        <v>19</v>
      </c>
      <c r="Q51" s="38">
        <v>19</v>
      </c>
      <c r="R51" s="38">
        <v>19</v>
      </c>
      <c r="S51" s="38">
        <v>70</v>
      </c>
      <c r="T51" s="38">
        <v>83</v>
      </c>
      <c r="U51" s="31">
        <v>88</v>
      </c>
      <c r="V51" s="31">
        <v>89</v>
      </c>
      <c r="W51" s="31">
        <v>114</v>
      </c>
      <c r="X51" s="31">
        <v>114</v>
      </c>
    </row>
    <row r="52" spans="1:24" ht="15.6" x14ac:dyDescent="0.25">
      <c r="A52" s="8" t="s">
        <v>58</v>
      </c>
      <c r="B52" s="38">
        <v>0</v>
      </c>
      <c r="C52" s="38">
        <v>0</v>
      </c>
      <c r="D52" s="38">
        <v>0</v>
      </c>
      <c r="E52" s="38">
        <v>0</v>
      </c>
      <c r="F52" s="38">
        <v>0</v>
      </c>
      <c r="G52" s="38">
        <v>0</v>
      </c>
      <c r="H52" s="38">
        <v>0</v>
      </c>
      <c r="I52" s="38">
        <v>0</v>
      </c>
      <c r="J52" s="38">
        <v>0</v>
      </c>
      <c r="K52" s="38">
        <v>0</v>
      </c>
      <c r="L52" s="38">
        <v>0</v>
      </c>
      <c r="M52" s="38">
        <v>0</v>
      </c>
      <c r="N52" s="38">
        <v>0</v>
      </c>
      <c r="O52" s="38">
        <v>0</v>
      </c>
      <c r="P52" s="38">
        <v>0</v>
      </c>
      <c r="Q52" s="38">
        <v>0</v>
      </c>
      <c r="R52" s="38">
        <v>0</v>
      </c>
      <c r="S52" s="38">
        <v>17</v>
      </c>
      <c r="T52" s="38">
        <v>22</v>
      </c>
      <c r="U52" s="31">
        <v>25</v>
      </c>
      <c r="V52" s="31">
        <v>31</v>
      </c>
      <c r="W52" s="31">
        <v>97</v>
      </c>
      <c r="X52" s="31">
        <v>100</v>
      </c>
    </row>
    <row r="53" spans="1:24" ht="15.6" x14ac:dyDescent="0.25">
      <c r="A53" s="8" t="s">
        <v>59</v>
      </c>
      <c r="B53" s="38">
        <v>0</v>
      </c>
      <c r="C53" s="38">
        <v>0</v>
      </c>
      <c r="D53" s="38">
        <v>0</v>
      </c>
      <c r="E53" s="38">
        <v>0</v>
      </c>
      <c r="F53" s="38">
        <v>0</v>
      </c>
      <c r="G53" s="38">
        <v>0</v>
      </c>
      <c r="H53" s="38">
        <v>0</v>
      </c>
      <c r="I53" s="38">
        <v>0</v>
      </c>
      <c r="J53" s="38">
        <v>0</v>
      </c>
      <c r="K53" s="38">
        <v>0</v>
      </c>
      <c r="L53" s="38">
        <v>0</v>
      </c>
      <c r="M53" s="38">
        <v>0</v>
      </c>
      <c r="N53" s="38">
        <v>0</v>
      </c>
      <c r="O53" s="38">
        <v>0</v>
      </c>
      <c r="P53" s="38">
        <v>0</v>
      </c>
      <c r="Q53" s="38">
        <v>0</v>
      </c>
      <c r="R53" s="38">
        <v>0</v>
      </c>
      <c r="S53" s="38">
        <v>0</v>
      </c>
      <c r="T53" s="38">
        <v>0</v>
      </c>
      <c r="U53" s="38">
        <v>0</v>
      </c>
      <c r="V53" s="38">
        <v>0</v>
      </c>
      <c r="W53" s="38">
        <v>0</v>
      </c>
      <c r="X53" s="38">
        <v>0</v>
      </c>
    </row>
    <row r="54" spans="1:24" ht="15.6" x14ac:dyDescent="0.25">
      <c r="A54" s="8" t="s">
        <v>60</v>
      </c>
      <c r="B54" s="38">
        <v>0</v>
      </c>
      <c r="C54" s="38">
        <v>0</v>
      </c>
      <c r="D54" s="38">
        <v>0</v>
      </c>
      <c r="E54" s="38">
        <v>0</v>
      </c>
      <c r="F54" s="38">
        <v>0</v>
      </c>
      <c r="G54" s="38">
        <v>0</v>
      </c>
      <c r="H54" s="38">
        <v>0</v>
      </c>
      <c r="I54" s="38">
        <v>0</v>
      </c>
      <c r="J54" s="38">
        <v>0</v>
      </c>
      <c r="K54" s="38">
        <v>0</v>
      </c>
      <c r="L54" s="38">
        <v>0</v>
      </c>
      <c r="M54" s="38">
        <v>0</v>
      </c>
      <c r="N54" s="38">
        <v>0</v>
      </c>
      <c r="O54" s="38">
        <v>0</v>
      </c>
      <c r="P54" s="38">
        <v>0</v>
      </c>
      <c r="Q54" s="38">
        <v>0</v>
      </c>
      <c r="R54" s="38">
        <v>0</v>
      </c>
      <c r="S54" s="38">
        <v>1</v>
      </c>
      <c r="T54" s="38">
        <v>4</v>
      </c>
      <c r="U54" s="31">
        <v>4</v>
      </c>
      <c r="V54" s="31">
        <v>5</v>
      </c>
      <c r="W54" s="31">
        <v>5</v>
      </c>
      <c r="X54" s="31">
        <v>9</v>
      </c>
    </row>
    <row r="55" spans="1:24" s="5" customFormat="1" x14ac:dyDescent="0.25">
      <c r="A55" s="5" t="s">
        <v>50</v>
      </c>
      <c r="B55" s="35">
        <f>SUM(B47:B54)</f>
        <v>2450</v>
      </c>
      <c r="C55" s="35">
        <f t="shared" ref="C55:X55" si="13">SUM(C47:C54)</f>
        <v>2680</v>
      </c>
      <c r="D55" s="35">
        <f t="shared" si="13"/>
        <v>2950</v>
      </c>
      <c r="E55" s="35">
        <f t="shared" si="13"/>
        <v>3448</v>
      </c>
      <c r="F55" s="35">
        <f t="shared" si="13"/>
        <v>4226</v>
      </c>
      <c r="G55" s="35">
        <f t="shared" si="13"/>
        <v>6104</v>
      </c>
      <c r="H55" s="35">
        <f t="shared" si="13"/>
        <v>10588</v>
      </c>
      <c r="I55" s="35">
        <f t="shared" si="13"/>
        <v>18046</v>
      </c>
      <c r="J55" s="35">
        <f t="shared" si="13"/>
        <v>28614</v>
      </c>
      <c r="K55" s="35">
        <f t="shared" si="13"/>
        <v>44508</v>
      </c>
      <c r="L55" s="35">
        <f t="shared" si="13"/>
        <v>67706</v>
      </c>
      <c r="M55" s="35">
        <f t="shared" si="13"/>
        <v>110582</v>
      </c>
      <c r="N55" s="35">
        <f t="shared" si="13"/>
        <v>234308</v>
      </c>
      <c r="O55" s="35">
        <f t="shared" si="13"/>
        <v>313868</v>
      </c>
      <c r="P55" s="35">
        <f t="shared" si="13"/>
        <v>343180</v>
      </c>
      <c r="Q55" s="35">
        <f t="shared" si="13"/>
        <v>378915</v>
      </c>
      <c r="R55" s="35">
        <f t="shared" si="13"/>
        <v>401471</v>
      </c>
      <c r="S55" s="35">
        <f t="shared" si="13"/>
        <v>423009</v>
      </c>
      <c r="T55" s="35">
        <f t="shared" si="13"/>
        <v>452674</v>
      </c>
      <c r="U55" s="35">
        <f t="shared" si="13"/>
        <v>475595</v>
      </c>
      <c r="V55" s="35">
        <f t="shared" si="13"/>
        <v>503399</v>
      </c>
      <c r="W55" s="35">
        <f t="shared" si="13"/>
        <v>536438</v>
      </c>
      <c r="X55" s="35">
        <f t="shared" si="13"/>
        <v>563638</v>
      </c>
    </row>
    <row r="56" spans="1:24" ht="15" x14ac:dyDescent="0.25">
      <c r="A56" s="37" t="s">
        <v>62</v>
      </c>
      <c r="B56" s="32">
        <v>0</v>
      </c>
      <c r="C56" s="32">
        <v>0</v>
      </c>
      <c r="D56" s="32">
        <v>0</v>
      </c>
      <c r="E56" s="32">
        <v>0</v>
      </c>
      <c r="F56" s="32">
        <v>0</v>
      </c>
      <c r="G56" s="32">
        <v>0</v>
      </c>
      <c r="H56" s="32">
        <v>0</v>
      </c>
      <c r="I56" s="32">
        <v>0</v>
      </c>
      <c r="J56" s="32">
        <v>0</v>
      </c>
      <c r="K56" s="32">
        <v>0</v>
      </c>
      <c r="L56" s="32">
        <v>0</v>
      </c>
      <c r="M56" s="32">
        <v>0</v>
      </c>
      <c r="N56" s="32">
        <v>0</v>
      </c>
      <c r="O56" s="32">
        <v>0</v>
      </c>
      <c r="P56" s="32">
        <v>0</v>
      </c>
      <c r="Q56" s="32">
        <v>0</v>
      </c>
      <c r="R56" s="32">
        <v>0</v>
      </c>
      <c r="S56" s="32">
        <v>5</v>
      </c>
      <c r="T56" s="32">
        <v>12</v>
      </c>
      <c r="U56" s="32">
        <v>20</v>
      </c>
      <c r="V56" s="32">
        <v>25</v>
      </c>
      <c r="W56" s="32">
        <v>91</v>
      </c>
      <c r="X56" s="32">
        <v>91</v>
      </c>
    </row>
    <row r="57" spans="1:24" x14ac:dyDescent="0.25">
      <c r="U57" s="31"/>
    </row>
    <row r="58" spans="1:24" x14ac:dyDescent="0.25">
      <c r="A58" s="5" t="s">
        <v>51</v>
      </c>
      <c r="U58" s="31"/>
    </row>
    <row r="59" spans="1:24" ht="15.6" x14ac:dyDescent="0.25">
      <c r="A59" s="8" t="s">
        <v>64</v>
      </c>
      <c r="B59" s="4">
        <v>223</v>
      </c>
      <c r="C59" s="4">
        <v>225</v>
      </c>
      <c r="D59" s="4">
        <v>233</v>
      </c>
      <c r="E59" s="4">
        <v>238</v>
      </c>
      <c r="F59" s="4">
        <v>243</v>
      </c>
      <c r="G59" s="4">
        <v>250</v>
      </c>
      <c r="H59" s="4">
        <v>263</v>
      </c>
      <c r="I59" s="4">
        <v>269</v>
      </c>
      <c r="J59" s="4">
        <v>282</v>
      </c>
      <c r="K59" s="38">
        <v>294</v>
      </c>
      <c r="L59" s="38">
        <v>312</v>
      </c>
      <c r="M59" s="38">
        <v>351</v>
      </c>
      <c r="N59" s="38">
        <v>435</v>
      </c>
      <c r="O59" s="38">
        <v>487</v>
      </c>
      <c r="P59" s="38">
        <v>528</v>
      </c>
      <c r="Q59" s="38">
        <v>700</v>
      </c>
      <c r="R59" s="38">
        <v>1063</v>
      </c>
      <c r="S59" s="38">
        <v>1423</v>
      </c>
      <c r="T59" s="38">
        <v>1832</v>
      </c>
      <c r="U59" s="31">
        <v>2871</v>
      </c>
      <c r="V59" s="31">
        <v>4076</v>
      </c>
      <c r="W59" s="31">
        <v>5103</v>
      </c>
      <c r="X59" s="31">
        <v>5600</v>
      </c>
    </row>
    <row r="60" spans="1:24" ht="15.6" x14ac:dyDescent="0.25">
      <c r="A60" s="8" t="s">
        <v>57</v>
      </c>
      <c r="B60" s="38">
        <v>0</v>
      </c>
      <c r="C60" s="38">
        <v>0</v>
      </c>
      <c r="D60" s="38">
        <v>0</v>
      </c>
      <c r="E60" s="38">
        <v>0</v>
      </c>
      <c r="F60" s="38">
        <v>0</v>
      </c>
      <c r="G60" s="38">
        <v>0</v>
      </c>
      <c r="H60" s="38">
        <v>0</v>
      </c>
      <c r="I60" s="38">
        <v>0</v>
      </c>
      <c r="J60" s="38">
        <v>0</v>
      </c>
      <c r="K60" s="38">
        <v>0</v>
      </c>
      <c r="L60" s="38">
        <v>0</v>
      </c>
      <c r="M60" s="38">
        <v>0</v>
      </c>
      <c r="N60" s="38">
        <v>0</v>
      </c>
      <c r="O60" s="38">
        <v>0</v>
      </c>
      <c r="P60" s="38">
        <v>0</v>
      </c>
      <c r="Q60" s="38">
        <v>0</v>
      </c>
      <c r="R60" s="38">
        <v>0</v>
      </c>
      <c r="S60" s="38">
        <v>0</v>
      </c>
      <c r="T60" s="38">
        <v>0</v>
      </c>
      <c r="U60" s="38">
        <v>0</v>
      </c>
      <c r="V60" s="38">
        <v>0</v>
      </c>
      <c r="W60" s="38">
        <v>0</v>
      </c>
      <c r="X60" s="38">
        <v>0</v>
      </c>
    </row>
    <row r="61" spans="1:24" ht="15.6" x14ac:dyDescent="0.25">
      <c r="A61" s="8" t="s">
        <v>58</v>
      </c>
      <c r="B61" s="38">
        <v>0</v>
      </c>
      <c r="C61" s="38">
        <v>0</v>
      </c>
      <c r="D61" s="38">
        <v>0</v>
      </c>
      <c r="E61" s="38">
        <v>0</v>
      </c>
      <c r="F61" s="38">
        <v>0</v>
      </c>
      <c r="G61" s="38">
        <v>0</v>
      </c>
      <c r="H61" s="38">
        <v>0</v>
      </c>
      <c r="I61" s="38">
        <v>0</v>
      </c>
      <c r="J61" s="38">
        <v>0</v>
      </c>
      <c r="K61" s="38">
        <v>0</v>
      </c>
      <c r="L61" s="38">
        <v>0</v>
      </c>
      <c r="M61" s="38">
        <v>0</v>
      </c>
      <c r="N61" s="38">
        <v>0</v>
      </c>
      <c r="O61" s="38">
        <v>0</v>
      </c>
      <c r="P61" s="38">
        <v>0</v>
      </c>
      <c r="Q61" s="38">
        <v>0</v>
      </c>
      <c r="R61" s="38">
        <v>0</v>
      </c>
      <c r="S61" s="38">
        <v>0</v>
      </c>
      <c r="T61" s="38">
        <v>0</v>
      </c>
      <c r="U61" s="38">
        <v>0</v>
      </c>
      <c r="V61" s="38">
        <v>0</v>
      </c>
      <c r="W61" s="38">
        <v>0</v>
      </c>
      <c r="X61" s="38">
        <v>0</v>
      </c>
    </row>
    <row r="62" spans="1:24" ht="15.6" x14ac:dyDescent="0.25">
      <c r="A62" s="8" t="s">
        <v>65</v>
      </c>
      <c r="B62" s="38">
        <v>0</v>
      </c>
      <c r="C62" s="38">
        <v>0</v>
      </c>
      <c r="D62" s="38">
        <v>0</v>
      </c>
      <c r="E62" s="38">
        <v>0</v>
      </c>
      <c r="F62" s="38">
        <v>0</v>
      </c>
      <c r="G62" s="38">
        <v>0</v>
      </c>
      <c r="H62" s="38">
        <v>0</v>
      </c>
      <c r="I62" s="38">
        <v>0</v>
      </c>
      <c r="J62" s="38">
        <v>0</v>
      </c>
      <c r="K62" s="38">
        <v>0</v>
      </c>
      <c r="L62" s="38">
        <v>0</v>
      </c>
      <c r="M62" s="38">
        <v>0</v>
      </c>
      <c r="N62" s="38">
        <v>0</v>
      </c>
      <c r="O62" s="38">
        <v>0</v>
      </c>
      <c r="P62" s="38">
        <v>0</v>
      </c>
      <c r="Q62" s="38">
        <v>70</v>
      </c>
      <c r="R62" s="38">
        <v>141</v>
      </c>
      <c r="S62" s="38">
        <v>259</v>
      </c>
      <c r="T62" s="38">
        <v>408</v>
      </c>
      <c r="U62" s="38">
        <v>599</v>
      </c>
      <c r="V62" s="38">
        <v>747</v>
      </c>
      <c r="W62" s="38">
        <v>1852</v>
      </c>
      <c r="X62" s="38">
        <v>2722</v>
      </c>
    </row>
    <row r="63" spans="1:24" ht="15.6" x14ac:dyDescent="0.25">
      <c r="A63" s="8" t="s">
        <v>59</v>
      </c>
      <c r="B63" s="38">
        <v>0</v>
      </c>
      <c r="C63" s="38">
        <v>0</v>
      </c>
      <c r="D63" s="38">
        <v>0</v>
      </c>
      <c r="E63" s="38">
        <v>0</v>
      </c>
      <c r="F63" s="38">
        <v>0</v>
      </c>
      <c r="G63" s="38">
        <v>0</v>
      </c>
      <c r="H63" s="38">
        <v>0</v>
      </c>
      <c r="I63" s="38">
        <v>0</v>
      </c>
      <c r="J63" s="38">
        <v>0</v>
      </c>
      <c r="K63" s="38">
        <v>0</v>
      </c>
      <c r="L63" s="38">
        <v>0</v>
      </c>
      <c r="M63" s="38">
        <v>0</v>
      </c>
      <c r="N63" s="38">
        <v>0</v>
      </c>
      <c r="O63" s="38">
        <v>0</v>
      </c>
      <c r="P63" s="38">
        <v>0</v>
      </c>
      <c r="Q63" s="38">
        <v>0</v>
      </c>
      <c r="R63" s="38">
        <v>0</v>
      </c>
      <c r="S63" s="38">
        <v>0</v>
      </c>
      <c r="T63" s="38">
        <v>0</v>
      </c>
      <c r="U63" s="38">
        <v>0</v>
      </c>
      <c r="V63" s="38">
        <v>0</v>
      </c>
      <c r="W63" s="38">
        <v>0</v>
      </c>
      <c r="X63" s="38">
        <v>0</v>
      </c>
    </row>
    <row r="64" spans="1:24" ht="15.6" x14ac:dyDescent="0.25">
      <c r="A64" s="8" t="s">
        <v>60</v>
      </c>
      <c r="B64" s="38">
        <v>0</v>
      </c>
      <c r="C64" s="38">
        <v>0</v>
      </c>
      <c r="D64" s="38">
        <v>0</v>
      </c>
      <c r="E64" s="38">
        <v>0</v>
      </c>
      <c r="F64" s="38">
        <v>0</v>
      </c>
      <c r="G64" s="38">
        <v>0</v>
      </c>
      <c r="H64" s="38">
        <v>0</v>
      </c>
      <c r="I64" s="38">
        <v>0</v>
      </c>
      <c r="J64" s="38">
        <v>0</v>
      </c>
      <c r="K64" s="38">
        <v>0</v>
      </c>
      <c r="L64" s="38">
        <v>0</v>
      </c>
      <c r="M64" s="38">
        <v>0</v>
      </c>
      <c r="N64" s="38">
        <v>0</v>
      </c>
      <c r="O64" s="38">
        <v>0</v>
      </c>
      <c r="P64" s="38">
        <v>0</v>
      </c>
      <c r="Q64" s="38">
        <v>0</v>
      </c>
      <c r="R64" s="38">
        <v>0</v>
      </c>
      <c r="S64" s="38">
        <v>0</v>
      </c>
      <c r="T64" s="38">
        <v>0</v>
      </c>
      <c r="U64" s="38">
        <v>0</v>
      </c>
      <c r="V64" s="38">
        <v>0</v>
      </c>
      <c r="W64" s="38">
        <v>0</v>
      </c>
      <c r="X64" s="38">
        <v>0</v>
      </c>
    </row>
    <row r="65" spans="1:30" x14ac:dyDescent="0.25">
      <c r="A65" s="5" t="s">
        <v>50</v>
      </c>
      <c r="B65" s="35">
        <f>SUM(B59:B64)</f>
        <v>223</v>
      </c>
      <c r="C65" s="35">
        <f t="shared" ref="C65:X65" si="14">SUM(C59:C64)</f>
        <v>225</v>
      </c>
      <c r="D65" s="35">
        <f t="shared" si="14"/>
        <v>233</v>
      </c>
      <c r="E65" s="35">
        <f t="shared" si="14"/>
        <v>238</v>
      </c>
      <c r="F65" s="35">
        <f t="shared" si="14"/>
        <v>243</v>
      </c>
      <c r="G65" s="35">
        <f t="shared" si="14"/>
        <v>250</v>
      </c>
      <c r="H65" s="35">
        <f t="shared" si="14"/>
        <v>263</v>
      </c>
      <c r="I65" s="35">
        <f t="shared" si="14"/>
        <v>269</v>
      </c>
      <c r="J65" s="35">
        <f t="shared" si="14"/>
        <v>282</v>
      </c>
      <c r="K65" s="35">
        <f t="shared" si="14"/>
        <v>294</v>
      </c>
      <c r="L65" s="35">
        <f t="shared" si="14"/>
        <v>312</v>
      </c>
      <c r="M65" s="35">
        <f t="shared" si="14"/>
        <v>351</v>
      </c>
      <c r="N65" s="35">
        <f t="shared" si="14"/>
        <v>435</v>
      </c>
      <c r="O65" s="35">
        <f t="shared" si="14"/>
        <v>487</v>
      </c>
      <c r="P65" s="35">
        <f t="shared" si="14"/>
        <v>528</v>
      </c>
      <c r="Q65" s="35">
        <f t="shared" si="14"/>
        <v>770</v>
      </c>
      <c r="R65" s="35">
        <f t="shared" si="14"/>
        <v>1204</v>
      </c>
      <c r="S65" s="35">
        <f t="shared" si="14"/>
        <v>1682</v>
      </c>
      <c r="T65" s="35">
        <f t="shared" si="14"/>
        <v>2240</v>
      </c>
      <c r="U65" s="35">
        <f t="shared" si="14"/>
        <v>3470</v>
      </c>
      <c r="V65" s="35">
        <f t="shared" si="14"/>
        <v>4823</v>
      </c>
      <c r="W65" s="35">
        <f t="shared" si="14"/>
        <v>6955</v>
      </c>
      <c r="X65" s="35">
        <f t="shared" si="14"/>
        <v>8322</v>
      </c>
    </row>
    <row r="66" spans="1:30" ht="15" x14ac:dyDescent="0.25">
      <c r="A66" s="37" t="s">
        <v>62</v>
      </c>
      <c r="B66" s="32">
        <v>0</v>
      </c>
      <c r="C66" s="32">
        <v>0</v>
      </c>
      <c r="D66" s="32">
        <v>0</v>
      </c>
      <c r="E66" s="32">
        <v>0</v>
      </c>
      <c r="F66" s="32">
        <v>0</v>
      </c>
      <c r="G66" s="32">
        <v>0</v>
      </c>
      <c r="H66" s="32">
        <v>0</v>
      </c>
      <c r="I66" s="32">
        <v>0</v>
      </c>
      <c r="J66" s="32">
        <v>0</v>
      </c>
      <c r="K66" s="32">
        <v>0</v>
      </c>
      <c r="L66" s="32">
        <v>0</v>
      </c>
      <c r="M66" s="32">
        <v>0</v>
      </c>
      <c r="N66" s="32">
        <v>0</v>
      </c>
      <c r="O66" s="32">
        <v>0</v>
      </c>
      <c r="P66" s="32">
        <v>0</v>
      </c>
      <c r="Q66" s="32">
        <v>0</v>
      </c>
      <c r="R66" s="32">
        <v>0</v>
      </c>
      <c r="S66" s="32">
        <v>0</v>
      </c>
      <c r="T66" s="32">
        <v>0</v>
      </c>
      <c r="U66" s="32">
        <v>0</v>
      </c>
      <c r="V66" s="32">
        <v>0</v>
      </c>
      <c r="W66" s="32">
        <v>0</v>
      </c>
      <c r="X66" s="32">
        <v>0</v>
      </c>
    </row>
    <row r="67" spans="1:30" x14ac:dyDescent="0.25">
      <c r="U67" s="31"/>
    </row>
    <row r="68" spans="1:30" x14ac:dyDescent="0.25">
      <c r="A68" s="5" t="s">
        <v>52</v>
      </c>
      <c r="U68" s="31"/>
    </row>
    <row r="69" spans="1:30" x14ac:dyDescent="0.25">
      <c r="A69" s="8" t="s">
        <v>53</v>
      </c>
      <c r="B69" s="29">
        <f>B47</f>
        <v>2433</v>
      </c>
      <c r="C69" s="29">
        <f t="shared" ref="C69:X72" si="15">C47</f>
        <v>2663</v>
      </c>
      <c r="D69" s="29">
        <f t="shared" si="15"/>
        <v>2933</v>
      </c>
      <c r="E69" s="29">
        <f t="shared" si="15"/>
        <v>3431</v>
      </c>
      <c r="F69" s="29">
        <f t="shared" si="15"/>
        <v>4208</v>
      </c>
      <c r="G69" s="29">
        <f t="shared" si="15"/>
        <v>5744</v>
      </c>
      <c r="H69" s="29">
        <f t="shared" si="15"/>
        <v>9686</v>
      </c>
      <c r="I69" s="29">
        <f t="shared" si="15"/>
        <v>16356</v>
      </c>
      <c r="J69" s="29">
        <f t="shared" si="15"/>
        <v>25645</v>
      </c>
      <c r="K69" s="29">
        <f t="shared" si="15"/>
        <v>39722</v>
      </c>
      <c r="L69" s="29">
        <f t="shared" si="15"/>
        <v>61581</v>
      </c>
      <c r="M69" s="29">
        <f t="shared" si="15"/>
        <v>102375</v>
      </c>
      <c r="N69" s="29">
        <f t="shared" si="15"/>
        <v>220606</v>
      </c>
      <c r="O69" s="29">
        <f t="shared" si="15"/>
        <v>295236</v>
      </c>
      <c r="P69" s="29">
        <f t="shared" si="15"/>
        <v>321131</v>
      </c>
      <c r="Q69" s="29">
        <f t="shared" si="15"/>
        <v>353550</v>
      </c>
      <c r="R69" s="29">
        <f t="shared" si="15"/>
        <v>373652</v>
      </c>
      <c r="S69" s="29">
        <f t="shared" si="15"/>
        <v>392675</v>
      </c>
      <c r="T69" s="29">
        <f t="shared" si="15"/>
        <v>419052</v>
      </c>
      <c r="U69" s="29">
        <f t="shared" si="15"/>
        <v>438885</v>
      </c>
      <c r="V69" s="29">
        <f t="shared" si="15"/>
        <v>462127</v>
      </c>
      <c r="W69" s="29">
        <f t="shared" si="15"/>
        <v>487949</v>
      </c>
      <c r="X69" s="29">
        <f t="shared" si="15"/>
        <v>502028</v>
      </c>
    </row>
    <row r="70" spans="1:30" x14ac:dyDescent="0.25">
      <c r="A70" s="8" t="s">
        <v>54</v>
      </c>
      <c r="B70" s="29">
        <f>B48</f>
        <v>1</v>
      </c>
      <c r="C70" s="29">
        <f t="shared" ref="C70:Q70" si="16">C48</f>
        <v>1</v>
      </c>
      <c r="D70" s="29">
        <f t="shared" si="16"/>
        <v>1</v>
      </c>
      <c r="E70" s="29">
        <f t="shared" si="16"/>
        <v>2</v>
      </c>
      <c r="F70" s="29">
        <f t="shared" si="16"/>
        <v>2</v>
      </c>
      <c r="G70" s="29">
        <f t="shared" si="16"/>
        <v>2</v>
      </c>
      <c r="H70" s="29">
        <f t="shared" si="16"/>
        <v>6</v>
      </c>
      <c r="I70" s="29">
        <f t="shared" si="16"/>
        <v>7</v>
      </c>
      <c r="J70" s="29">
        <f t="shared" si="16"/>
        <v>12</v>
      </c>
      <c r="K70" s="29">
        <f t="shared" si="16"/>
        <v>18</v>
      </c>
      <c r="L70" s="29">
        <f t="shared" si="16"/>
        <v>69</v>
      </c>
      <c r="M70" s="29">
        <f t="shared" si="16"/>
        <v>293</v>
      </c>
      <c r="N70" s="29">
        <f t="shared" si="16"/>
        <v>328</v>
      </c>
      <c r="O70" s="29">
        <f t="shared" si="16"/>
        <v>367</v>
      </c>
      <c r="P70" s="29">
        <f t="shared" si="16"/>
        <v>397</v>
      </c>
      <c r="Q70" s="29">
        <f t="shared" si="16"/>
        <v>525</v>
      </c>
      <c r="R70" s="29">
        <f t="shared" si="15"/>
        <v>556</v>
      </c>
      <c r="S70" s="29">
        <f t="shared" si="15"/>
        <v>585</v>
      </c>
      <c r="T70" s="29">
        <f t="shared" si="15"/>
        <v>661</v>
      </c>
      <c r="U70" s="29">
        <f t="shared" si="15"/>
        <v>728</v>
      </c>
      <c r="V70" s="29">
        <f t="shared" si="15"/>
        <v>782</v>
      </c>
      <c r="W70" s="29">
        <f t="shared" si="15"/>
        <v>799</v>
      </c>
      <c r="X70" s="29">
        <f t="shared" si="15"/>
        <v>806</v>
      </c>
    </row>
    <row r="71" spans="1:30" ht="15.6" x14ac:dyDescent="0.25">
      <c r="A71" s="8" t="s">
        <v>66</v>
      </c>
      <c r="B71" s="29">
        <f>B49</f>
        <v>0</v>
      </c>
      <c r="C71" s="29">
        <f t="shared" si="15"/>
        <v>0</v>
      </c>
      <c r="D71" s="29">
        <f t="shared" si="15"/>
        <v>0</v>
      </c>
      <c r="E71" s="29">
        <f t="shared" si="15"/>
        <v>0</v>
      </c>
      <c r="F71" s="29">
        <f t="shared" si="15"/>
        <v>0</v>
      </c>
      <c r="G71" s="29">
        <f t="shared" si="15"/>
        <v>342</v>
      </c>
      <c r="H71" s="29">
        <f t="shared" si="15"/>
        <v>880</v>
      </c>
      <c r="I71" s="29">
        <f t="shared" si="15"/>
        <v>1666</v>
      </c>
      <c r="J71" s="29">
        <f t="shared" si="15"/>
        <v>2939</v>
      </c>
      <c r="K71" s="29">
        <f t="shared" si="15"/>
        <v>4751</v>
      </c>
      <c r="L71" s="29">
        <f t="shared" si="15"/>
        <v>6040</v>
      </c>
      <c r="M71" s="29">
        <f t="shared" si="15"/>
        <v>7898</v>
      </c>
      <c r="N71" s="29">
        <f t="shared" si="15"/>
        <v>13357</v>
      </c>
      <c r="O71" s="29">
        <f t="shared" si="15"/>
        <v>18248</v>
      </c>
      <c r="P71" s="29">
        <f t="shared" si="15"/>
        <v>21633</v>
      </c>
      <c r="Q71" s="29">
        <f t="shared" si="15"/>
        <v>24821</v>
      </c>
      <c r="R71" s="29">
        <f t="shared" si="15"/>
        <v>27244</v>
      </c>
      <c r="S71" s="29">
        <f t="shared" si="15"/>
        <v>29661</v>
      </c>
      <c r="T71" s="29">
        <f t="shared" si="15"/>
        <v>32852</v>
      </c>
      <c r="U71" s="29">
        <f t="shared" si="15"/>
        <v>35861</v>
      </c>
      <c r="V71" s="29">
        <f t="shared" si="15"/>
        <v>40327</v>
      </c>
      <c r="W71" s="29">
        <f t="shared" si="15"/>
        <v>47405</v>
      </c>
      <c r="X71" s="29">
        <f t="shared" si="15"/>
        <v>60502</v>
      </c>
    </row>
    <row r="72" spans="1:30" ht="15.6" x14ac:dyDescent="0.25">
      <c r="A72" s="8" t="s">
        <v>56</v>
      </c>
      <c r="B72" s="29">
        <f>B50</f>
        <v>1</v>
      </c>
      <c r="C72" s="29">
        <f t="shared" si="15"/>
        <v>1</v>
      </c>
      <c r="D72" s="29">
        <f t="shared" si="15"/>
        <v>1</v>
      </c>
      <c r="E72" s="29">
        <f t="shared" si="15"/>
        <v>0</v>
      </c>
      <c r="F72" s="29">
        <f t="shared" si="15"/>
        <v>0</v>
      </c>
      <c r="G72" s="29">
        <f t="shared" si="15"/>
        <v>0</v>
      </c>
      <c r="H72" s="29">
        <f t="shared" si="15"/>
        <v>0</v>
      </c>
      <c r="I72" s="29">
        <f t="shared" si="15"/>
        <v>1</v>
      </c>
      <c r="J72" s="29">
        <f t="shared" si="15"/>
        <v>2</v>
      </c>
      <c r="K72" s="29">
        <f t="shared" si="15"/>
        <v>1</v>
      </c>
      <c r="L72" s="29">
        <f t="shared" si="15"/>
        <v>0</v>
      </c>
      <c r="M72" s="29">
        <f t="shared" si="15"/>
        <v>0</v>
      </c>
      <c r="N72" s="29">
        <f t="shared" si="15"/>
        <v>0</v>
      </c>
      <c r="O72" s="29">
        <f t="shared" si="15"/>
        <v>0</v>
      </c>
      <c r="P72" s="29">
        <f t="shared" si="15"/>
        <v>0</v>
      </c>
      <c r="Q72" s="29">
        <f t="shared" si="15"/>
        <v>0</v>
      </c>
      <c r="R72" s="29">
        <f t="shared" si="15"/>
        <v>0</v>
      </c>
      <c r="S72" s="29">
        <f t="shared" si="15"/>
        <v>0</v>
      </c>
      <c r="T72" s="29">
        <f t="shared" si="15"/>
        <v>0</v>
      </c>
      <c r="U72" s="29">
        <f t="shared" si="15"/>
        <v>4</v>
      </c>
      <c r="V72" s="29">
        <f t="shared" si="15"/>
        <v>38</v>
      </c>
      <c r="W72" s="29">
        <f t="shared" si="15"/>
        <v>69</v>
      </c>
      <c r="X72" s="29">
        <f t="shared" si="15"/>
        <v>79</v>
      </c>
    </row>
    <row r="73" spans="1:30" ht="15.6" x14ac:dyDescent="0.25">
      <c r="A73" s="8" t="s">
        <v>64</v>
      </c>
      <c r="B73" s="29">
        <f>B59</f>
        <v>223</v>
      </c>
      <c r="C73" s="29">
        <f t="shared" ref="C73:X73" si="17">C59</f>
        <v>225</v>
      </c>
      <c r="D73" s="29">
        <f t="shared" si="17"/>
        <v>233</v>
      </c>
      <c r="E73" s="29">
        <f t="shared" si="17"/>
        <v>238</v>
      </c>
      <c r="F73" s="29">
        <f t="shared" si="17"/>
        <v>243</v>
      </c>
      <c r="G73" s="29">
        <f t="shared" si="17"/>
        <v>250</v>
      </c>
      <c r="H73" s="29">
        <f t="shared" si="17"/>
        <v>263</v>
      </c>
      <c r="I73" s="29">
        <f t="shared" si="17"/>
        <v>269</v>
      </c>
      <c r="J73" s="29">
        <f t="shared" si="17"/>
        <v>282</v>
      </c>
      <c r="K73" s="29">
        <f t="shared" si="17"/>
        <v>294</v>
      </c>
      <c r="L73" s="29">
        <f t="shared" si="17"/>
        <v>312</v>
      </c>
      <c r="M73" s="29">
        <f t="shared" si="17"/>
        <v>351</v>
      </c>
      <c r="N73" s="29">
        <f t="shared" si="17"/>
        <v>435</v>
      </c>
      <c r="O73" s="29">
        <f t="shared" si="17"/>
        <v>487</v>
      </c>
      <c r="P73" s="29">
        <f t="shared" si="17"/>
        <v>528</v>
      </c>
      <c r="Q73" s="29">
        <f t="shared" si="17"/>
        <v>700</v>
      </c>
      <c r="R73" s="29">
        <f t="shared" si="17"/>
        <v>1063</v>
      </c>
      <c r="S73" s="29">
        <f t="shared" si="17"/>
        <v>1423</v>
      </c>
      <c r="T73" s="29">
        <f t="shared" si="17"/>
        <v>1832</v>
      </c>
      <c r="U73" s="29">
        <f t="shared" si="17"/>
        <v>2871</v>
      </c>
      <c r="V73" s="29">
        <f t="shared" si="17"/>
        <v>4076</v>
      </c>
      <c r="W73" s="29">
        <f t="shared" si="17"/>
        <v>5103</v>
      </c>
      <c r="X73" s="29">
        <f t="shared" si="17"/>
        <v>5600</v>
      </c>
    </row>
    <row r="74" spans="1:30" ht="15.6" x14ac:dyDescent="0.25">
      <c r="A74" s="8" t="s">
        <v>57</v>
      </c>
      <c r="B74" s="29">
        <f>B51+B60</f>
        <v>15</v>
      </c>
      <c r="C74" s="29">
        <f t="shared" ref="C74:X74" si="18">C51+C60</f>
        <v>15</v>
      </c>
      <c r="D74" s="29">
        <f t="shared" si="18"/>
        <v>15</v>
      </c>
      <c r="E74" s="29">
        <f t="shared" si="18"/>
        <v>15</v>
      </c>
      <c r="F74" s="29">
        <f t="shared" si="18"/>
        <v>16</v>
      </c>
      <c r="G74" s="29">
        <f t="shared" si="18"/>
        <v>16</v>
      </c>
      <c r="H74" s="29">
        <f t="shared" si="18"/>
        <v>16</v>
      </c>
      <c r="I74" s="29">
        <f t="shared" si="18"/>
        <v>16</v>
      </c>
      <c r="J74" s="29">
        <f t="shared" si="18"/>
        <v>16</v>
      </c>
      <c r="K74" s="29">
        <f t="shared" si="18"/>
        <v>16</v>
      </c>
      <c r="L74" s="29">
        <f t="shared" si="18"/>
        <v>16</v>
      </c>
      <c r="M74" s="29">
        <f t="shared" si="18"/>
        <v>16</v>
      </c>
      <c r="N74" s="29">
        <f t="shared" si="18"/>
        <v>17</v>
      </c>
      <c r="O74" s="29">
        <f t="shared" si="18"/>
        <v>17</v>
      </c>
      <c r="P74" s="29">
        <f t="shared" si="18"/>
        <v>19</v>
      </c>
      <c r="Q74" s="29">
        <f t="shared" si="18"/>
        <v>19</v>
      </c>
      <c r="R74" s="29">
        <f t="shared" si="18"/>
        <v>19</v>
      </c>
      <c r="S74" s="29">
        <f t="shared" si="18"/>
        <v>70</v>
      </c>
      <c r="T74" s="29">
        <f t="shared" si="18"/>
        <v>83</v>
      </c>
      <c r="U74" s="29">
        <f t="shared" si="18"/>
        <v>88</v>
      </c>
      <c r="V74" s="29">
        <f t="shared" si="18"/>
        <v>89</v>
      </c>
      <c r="W74" s="29">
        <f t="shared" si="18"/>
        <v>114</v>
      </c>
      <c r="X74" s="29">
        <f t="shared" si="18"/>
        <v>114</v>
      </c>
    </row>
    <row r="75" spans="1:30" ht="15.6" x14ac:dyDescent="0.25">
      <c r="A75" s="8" t="s">
        <v>58</v>
      </c>
      <c r="B75" s="29">
        <f>B52+B61</f>
        <v>0</v>
      </c>
      <c r="C75" s="29">
        <f t="shared" ref="C75:X75" si="19">C52+C61</f>
        <v>0</v>
      </c>
      <c r="D75" s="29">
        <f t="shared" si="19"/>
        <v>0</v>
      </c>
      <c r="E75" s="29">
        <f t="shared" si="19"/>
        <v>0</v>
      </c>
      <c r="F75" s="29">
        <f t="shared" si="19"/>
        <v>0</v>
      </c>
      <c r="G75" s="29">
        <f t="shared" si="19"/>
        <v>0</v>
      </c>
      <c r="H75" s="29">
        <f t="shared" si="19"/>
        <v>0</v>
      </c>
      <c r="I75" s="29">
        <f t="shared" si="19"/>
        <v>0</v>
      </c>
      <c r="J75" s="29">
        <f t="shared" si="19"/>
        <v>0</v>
      </c>
      <c r="K75" s="29">
        <f t="shared" si="19"/>
        <v>0</v>
      </c>
      <c r="L75" s="29">
        <f t="shared" si="19"/>
        <v>0</v>
      </c>
      <c r="M75" s="29">
        <f t="shared" si="19"/>
        <v>0</v>
      </c>
      <c r="N75" s="29">
        <f t="shared" si="19"/>
        <v>0</v>
      </c>
      <c r="O75" s="29">
        <f t="shared" si="19"/>
        <v>0</v>
      </c>
      <c r="P75" s="29">
        <f t="shared" si="19"/>
        <v>0</v>
      </c>
      <c r="Q75" s="29">
        <f t="shared" si="19"/>
        <v>0</v>
      </c>
      <c r="R75" s="29">
        <f t="shared" si="19"/>
        <v>0</v>
      </c>
      <c r="S75" s="29">
        <f t="shared" si="19"/>
        <v>17</v>
      </c>
      <c r="T75" s="29">
        <f t="shared" si="19"/>
        <v>22</v>
      </c>
      <c r="U75" s="29">
        <f t="shared" si="19"/>
        <v>25</v>
      </c>
      <c r="V75" s="29">
        <f t="shared" si="19"/>
        <v>31</v>
      </c>
      <c r="W75" s="29">
        <f t="shared" si="19"/>
        <v>97</v>
      </c>
      <c r="X75" s="29">
        <f t="shared" si="19"/>
        <v>100</v>
      </c>
    </row>
    <row r="76" spans="1:30" ht="15.6" x14ac:dyDescent="0.25">
      <c r="A76" s="8" t="s">
        <v>67</v>
      </c>
      <c r="B76" s="29">
        <f>B62</f>
        <v>0</v>
      </c>
      <c r="C76" s="29">
        <f t="shared" ref="C76:X76" si="20">C62</f>
        <v>0</v>
      </c>
      <c r="D76" s="29">
        <f t="shared" si="20"/>
        <v>0</v>
      </c>
      <c r="E76" s="29">
        <f t="shared" si="20"/>
        <v>0</v>
      </c>
      <c r="F76" s="29">
        <f t="shared" si="20"/>
        <v>0</v>
      </c>
      <c r="G76" s="29">
        <f t="shared" si="20"/>
        <v>0</v>
      </c>
      <c r="H76" s="29">
        <f t="shared" si="20"/>
        <v>0</v>
      </c>
      <c r="I76" s="29">
        <f t="shared" si="20"/>
        <v>0</v>
      </c>
      <c r="J76" s="29">
        <f t="shared" si="20"/>
        <v>0</v>
      </c>
      <c r="K76" s="29">
        <f t="shared" si="20"/>
        <v>0</v>
      </c>
      <c r="L76" s="29">
        <f t="shared" si="20"/>
        <v>0</v>
      </c>
      <c r="M76" s="29">
        <f t="shared" si="20"/>
        <v>0</v>
      </c>
      <c r="N76" s="29">
        <f t="shared" si="20"/>
        <v>0</v>
      </c>
      <c r="O76" s="29">
        <f t="shared" si="20"/>
        <v>0</v>
      </c>
      <c r="P76" s="29">
        <f t="shared" si="20"/>
        <v>0</v>
      </c>
      <c r="Q76" s="29">
        <f t="shared" si="20"/>
        <v>70</v>
      </c>
      <c r="R76" s="29">
        <f t="shared" si="20"/>
        <v>141</v>
      </c>
      <c r="S76" s="29">
        <f t="shared" si="20"/>
        <v>259</v>
      </c>
      <c r="T76" s="29">
        <f t="shared" si="20"/>
        <v>408</v>
      </c>
      <c r="U76" s="29">
        <f t="shared" si="20"/>
        <v>599</v>
      </c>
      <c r="V76" s="29">
        <f t="shared" si="20"/>
        <v>747</v>
      </c>
      <c r="W76" s="29">
        <f t="shared" si="20"/>
        <v>1852</v>
      </c>
      <c r="X76" s="29">
        <f t="shared" si="20"/>
        <v>2722</v>
      </c>
    </row>
    <row r="77" spans="1:30" ht="15.6" x14ac:dyDescent="0.25">
      <c r="A77" s="8" t="s">
        <v>59</v>
      </c>
      <c r="B77" s="29">
        <f>B53+B63</f>
        <v>0</v>
      </c>
      <c r="C77" s="29">
        <f t="shared" ref="C77:X77" si="21">C53+C63</f>
        <v>0</v>
      </c>
      <c r="D77" s="29">
        <f t="shared" si="21"/>
        <v>0</v>
      </c>
      <c r="E77" s="29">
        <f t="shared" si="21"/>
        <v>0</v>
      </c>
      <c r="F77" s="29">
        <f t="shared" si="21"/>
        <v>0</v>
      </c>
      <c r="G77" s="29">
        <f t="shared" si="21"/>
        <v>0</v>
      </c>
      <c r="H77" s="29">
        <f t="shared" si="21"/>
        <v>0</v>
      </c>
      <c r="I77" s="29">
        <f t="shared" si="21"/>
        <v>0</v>
      </c>
      <c r="J77" s="29">
        <f t="shared" si="21"/>
        <v>0</v>
      </c>
      <c r="K77" s="29">
        <f t="shared" si="21"/>
        <v>0</v>
      </c>
      <c r="L77" s="29">
        <f t="shared" si="21"/>
        <v>0</v>
      </c>
      <c r="M77" s="29">
        <f t="shared" si="21"/>
        <v>0</v>
      </c>
      <c r="N77" s="29">
        <f t="shared" si="21"/>
        <v>0</v>
      </c>
      <c r="O77" s="29">
        <f t="shared" si="21"/>
        <v>0</v>
      </c>
      <c r="P77" s="29">
        <f t="shared" si="21"/>
        <v>0</v>
      </c>
      <c r="Q77" s="29">
        <f t="shared" si="21"/>
        <v>0</v>
      </c>
      <c r="R77" s="29">
        <f t="shared" si="21"/>
        <v>0</v>
      </c>
      <c r="S77" s="29">
        <f t="shared" si="21"/>
        <v>0</v>
      </c>
      <c r="T77" s="29">
        <f t="shared" si="21"/>
        <v>0</v>
      </c>
      <c r="U77" s="29">
        <f t="shared" si="21"/>
        <v>0</v>
      </c>
      <c r="V77" s="29">
        <f t="shared" si="21"/>
        <v>0</v>
      </c>
      <c r="W77" s="29">
        <f t="shared" si="21"/>
        <v>0</v>
      </c>
      <c r="X77" s="29">
        <f t="shared" si="21"/>
        <v>0</v>
      </c>
    </row>
    <row r="78" spans="1:30" ht="15.6" x14ac:dyDescent="0.25">
      <c r="A78" s="8" t="s">
        <v>60</v>
      </c>
      <c r="B78" s="29">
        <f>B54+B64</f>
        <v>0</v>
      </c>
      <c r="C78" s="29">
        <f t="shared" ref="C78:X78" si="22">C54+C64</f>
        <v>0</v>
      </c>
      <c r="D78" s="29">
        <f t="shared" si="22"/>
        <v>0</v>
      </c>
      <c r="E78" s="29">
        <f t="shared" si="22"/>
        <v>0</v>
      </c>
      <c r="F78" s="29">
        <f t="shared" si="22"/>
        <v>0</v>
      </c>
      <c r="G78" s="29">
        <f t="shared" si="22"/>
        <v>0</v>
      </c>
      <c r="H78" s="29">
        <f t="shared" si="22"/>
        <v>0</v>
      </c>
      <c r="I78" s="29">
        <f t="shared" si="22"/>
        <v>0</v>
      </c>
      <c r="J78" s="29">
        <f t="shared" si="22"/>
        <v>0</v>
      </c>
      <c r="K78" s="29">
        <f t="shared" si="22"/>
        <v>0</v>
      </c>
      <c r="L78" s="29">
        <f t="shared" si="22"/>
        <v>0</v>
      </c>
      <c r="M78" s="29">
        <f t="shared" si="22"/>
        <v>0</v>
      </c>
      <c r="N78" s="29">
        <f t="shared" si="22"/>
        <v>0</v>
      </c>
      <c r="O78" s="29">
        <f t="shared" si="22"/>
        <v>0</v>
      </c>
      <c r="P78" s="29">
        <f t="shared" si="22"/>
        <v>0</v>
      </c>
      <c r="Q78" s="29">
        <f t="shared" si="22"/>
        <v>0</v>
      </c>
      <c r="R78" s="29">
        <f t="shared" si="22"/>
        <v>0</v>
      </c>
      <c r="S78" s="29">
        <f t="shared" si="22"/>
        <v>1</v>
      </c>
      <c r="T78" s="29">
        <f t="shared" si="22"/>
        <v>4</v>
      </c>
      <c r="U78" s="29">
        <f t="shared" si="22"/>
        <v>4</v>
      </c>
      <c r="V78" s="29">
        <f t="shared" si="22"/>
        <v>5</v>
      </c>
      <c r="W78" s="29">
        <f t="shared" si="22"/>
        <v>5</v>
      </c>
      <c r="X78" s="29">
        <f t="shared" si="22"/>
        <v>9</v>
      </c>
    </row>
    <row r="79" spans="1:30" x14ac:dyDescent="0.25">
      <c r="A79" s="5" t="s">
        <v>50</v>
      </c>
      <c r="B79" s="35">
        <f>SUM(B69:B78)</f>
        <v>2673</v>
      </c>
      <c r="C79" s="35">
        <f t="shared" ref="C79:X79" si="23">SUM(C69:C78)</f>
        <v>2905</v>
      </c>
      <c r="D79" s="35">
        <f t="shared" si="23"/>
        <v>3183</v>
      </c>
      <c r="E79" s="35">
        <f t="shared" si="23"/>
        <v>3686</v>
      </c>
      <c r="F79" s="35">
        <f t="shared" si="23"/>
        <v>4469</v>
      </c>
      <c r="G79" s="35">
        <f t="shared" si="23"/>
        <v>6354</v>
      </c>
      <c r="H79" s="35">
        <f t="shared" si="23"/>
        <v>10851</v>
      </c>
      <c r="I79" s="35">
        <f t="shared" si="23"/>
        <v>18315</v>
      </c>
      <c r="J79" s="35">
        <f t="shared" si="23"/>
        <v>28896</v>
      </c>
      <c r="K79" s="35">
        <f t="shared" si="23"/>
        <v>44802</v>
      </c>
      <c r="L79" s="35">
        <f t="shared" si="23"/>
        <v>68018</v>
      </c>
      <c r="M79" s="35">
        <f t="shared" si="23"/>
        <v>110933</v>
      </c>
      <c r="N79" s="35">
        <f t="shared" si="23"/>
        <v>234743</v>
      </c>
      <c r="O79" s="35">
        <f t="shared" si="23"/>
        <v>314355</v>
      </c>
      <c r="P79" s="35">
        <f t="shared" si="23"/>
        <v>343708</v>
      </c>
      <c r="Q79" s="35">
        <f t="shared" si="23"/>
        <v>379685</v>
      </c>
      <c r="R79" s="35">
        <f t="shared" si="23"/>
        <v>402675</v>
      </c>
      <c r="S79" s="35">
        <f t="shared" si="23"/>
        <v>424691</v>
      </c>
      <c r="T79" s="35">
        <f t="shared" si="23"/>
        <v>454914</v>
      </c>
      <c r="U79" s="35">
        <f t="shared" si="23"/>
        <v>479065</v>
      </c>
      <c r="V79" s="35">
        <f t="shared" si="23"/>
        <v>508222</v>
      </c>
      <c r="W79" s="35">
        <f t="shared" si="23"/>
        <v>543393</v>
      </c>
      <c r="X79" s="35">
        <f t="shared" si="23"/>
        <v>571960</v>
      </c>
      <c r="Y79" s="23"/>
      <c r="Z79" s="23"/>
      <c r="AA79" s="32"/>
      <c r="AB79" s="32"/>
      <c r="AC79" s="93"/>
      <c r="AD79" s="32"/>
    </row>
    <row r="80" spans="1:30" ht="15" x14ac:dyDescent="0.25">
      <c r="A80" s="37" t="s">
        <v>62</v>
      </c>
      <c r="B80" s="29">
        <v>0</v>
      </c>
      <c r="C80" s="29">
        <v>0</v>
      </c>
      <c r="D80" s="29">
        <v>0</v>
      </c>
      <c r="E80" s="29">
        <v>0</v>
      </c>
      <c r="F80" s="29">
        <v>0</v>
      </c>
      <c r="G80" s="29">
        <v>0</v>
      </c>
      <c r="H80" s="29">
        <v>0</v>
      </c>
      <c r="I80" s="29">
        <v>0</v>
      </c>
      <c r="J80" s="29">
        <v>0</v>
      </c>
      <c r="K80" s="29">
        <v>0</v>
      </c>
      <c r="L80" s="29">
        <v>0</v>
      </c>
      <c r="M80" s="29">
        <v>0</v>
      </c>
      <c r="N80" s="29">
        <v>0</v>
      </c>
      <c r="O80" s="29">
        <v>0</v>
      </c>
      <c r="P80" s="29">
        <v>0</v>
      </c>
      <c r="Q80" s="29">
        <v>0</v>
      </c>
      <c r="R80" s="29">
        <v>0</v>
      </c>
      <c r="S80" s="29">
        <v>5</v>
      </c>
      <c r="T80" s="29">
        <v>12</v>
      </c>
      <c r="U80" s="29">
        <v>20</v>
      </c>
      <c r="V80" s="29">
        <v>25</v>
      </c>
      <c r="W80" s="29">
        <v>91</v>
      </c>
      <c r="X80" s="29">
        <v>91</v>
      </c>
    </row>
    <row r="82" spans="1:31" ht="12.75" customHeight="1" x14ac:dyDescent="0.25">
      <c r="A82" s="51" t="s">
        <v>84</v>
      </c>
      <c r="B82" s="51"/>
      <c r="C82" s="51"/>
      <c r="D82" s="51"/>
      <c r="E82" s="51"/>
      <c r="F82" s="51"/>
      <c r="G82" s="51"/>
      <c r="H82" s="51"/>
      <c r="I82" s="51"/>
      <c r="J82" s="51"/>
      <c r="K82" s="51"/>
      <c r="L82" s="51"/>
    </row>
    <row r="83" spans="1:31" x14ac:dyDescent="0.25">
      <c r="A83" s="8" t="s">
        <v>69</v>
      </c>
      <c r="W83" s="32"/>
    </row>
    <row r="84" spans="1:31" x14ac:dyDescent="0.25">
      <c r="A84" s="8" t="s">
        <v>70</v>
      </c>
    </row>
    <row r="85" spans="1:31" x14ac:dyDescent="0.25">
      <c r="A85" s="8" t="s">
        <v>71</v>
      </c>
    </row>
    <row r="86" spans="1:31" x14ac:dyDescent="0.25">
      <c r="A86" s="8" t="s">
        <v>85</v>
      </c>
    </row>
    <row r="87" spans="1:31" x14ac:dyDescent="0.25">
      <c r="A87" s="8" t="s">
        <v>72</v>
      </c>
    </row>
    <row r="88" spans="1:31" x14ac:dyDescent="0.25">
      <c r="A88" s="8" t="s">
        <v>89</v>
      </c>
    </row>
    <row r="89" spans="1:31" x14ac:dyDescent="0.25">
      <c r="A89" s="8" t="s">
        <v>90</v>
      </c>
    </row>
    <row r="90" spans="1:31" x14ac:dyDescent="0.25">
      <c r="A90" s="8" t="s">
        <v>73</v>
      </c>
    </row>
    <row r="91" spans="1:31" x14ac:dyDescent="0.25">
      <c r="A91" s="8" t="s">
        <v>74</v>
      </c>
    </row>
    <row r="93" spans="1:31" x14ac:dyDescent="0.25">
      <c r="A93" s="39" t="s">
        <v>96</v>
      </c>
    </row>
    <row r="94" spans="1:31" x14ac:dyDescent="0.25">
      <c r="A94" s="8" t="s">
        <v>97</v>
      </c>
      <c r="B94" s="32">
        <f>SUM(B31:B32)</f>
        <v>7.2294739999999988</v>
      </c>
      <c r="C94" s="32">
        <f t="shared" ref="C94:W94" si="24">SUM(C31:C32)</f>
        <v>7.8538689999999978</v>
      </c>
      <c r="D94" s="32">
        <f t="shared" si="24"/>
        <v>8.6300569999999972</v>
      </c>
      <c r="E94" s="32">
        <f t="shared" si="24"/>
        <v>10.210417999999997</v>
      </c>
      <c r="F94" s="32">
        <f t="shared" si="24"/>
        <v>12.178385999999996</v>
      </c>
      <c r="G94" s="32">
        <f t="shared" si="24"/>
        <v>15.875221999999994</v>
      </c>
      <c r="H94" s="32">
        <f t="shared" si="24"/>
        <v>26.922693999999993</v>
      </c>
      <c r="I94" s="32">
        <f t="shared" si="24"/>
        <v>44.179295999999979</v>
      </c>
      <c r="J94" s="32">
        <f t="shared" si="24"/>
        <v>69.543957999999989</v>
      </c>
      <c r="K94" s="32">
        <f t="shared" si="24"/>
        <v>110.63318800000005</v>
      </c>
      <c r="L94" s="32">
        <f t="shared" si="24"/>
        <v>184.42121200000008</v>
      </c>
      <c r="M94" s="32">
        <f t="shared" si="24"/>
        <v>467.96891399999987</v>
      </c>
      <c r="N94" s="32">
        <f t="shared" si="24"/>
        <v>942.96712100000025</v>
      </c>
      <c r="O94" s="32">
        <f t="shared" si="24"/>
        <v>1237.3928039999992</v>
      </c>
      <c r="P94" s="32">
        <f t="shared" si="24"/>
        <v>1347.4439509999991</v>
      </c>
      <c r="Q94" s="32">
        <f t="shared" si="24"/>
        <v>1565.4361839999983</v>
      </c>
      <c r="R94" s="32">
        <f t="shared" si="24"/>
        <v>1650.4292879999985</v>
      </c>
      <c r="S94" s="32">
        <f t="shared" si="24"/>
        <v>1730.3138489999983</v>
      </c>
      <c r="T94" s="32">
        <f t="shared" si="24"/>
        <v>1875.5241219999984</v>
      </c>
      <c r="U94" s="32">
        <f t="shared" si="24"/>
        <v>1969.5741269999983</v>
      </c>
      <c r="V94" s="32">
        <f t="shared" si="24"/>
        <v>2074.9555249999985</v>
      </c>
      <c r="W94" s="32">
        <f t="shared" si="24"/>
        <v>2189.4586189999986</v>
      </c>
      <c r="X94" s="32">
        <f>SUM(X31:X32)</f>
        <v>2248.1273589999987</v>
      </c>
      <c r="Y94" s="93"/>
      <c r="Z94" s="23"/>
      <c r="AA94" s="32"/>
      <c r="AB94" s="32"/>
      <c r="AD94" s="93"/>
      <c r="AE94" s="32"/>
    </row>
    <row r="95" spans="1:31" x14ac:dyDescent="0.25">
      <c r="A95" s="8" t="s">
        <v>98</v>
      </c>
      <c r="B95" s="32">
        <f>SUM(B35:B37)</f>
        <v>1.9304700000000001</v>
      </c>
      <c r="C95" s="32">
        <f t="shared" ref="C95:W95" si="25">SUM(C35:C37)</f>
        <v>1.9352499999999999</v>
      </c>
      <c r="D95" s="32">
        <f t="shared" si="25"/>
        <v>1.96367</v>
      </c>
      <c r="E95" s="32">
        <f t="shared" si="25"/>
        <v>1.98681</v>
      </c>
      <c r="F95" s="32">
        <f t="shared" si="25"/>
        <v>2.0744299999999996</v>
      </c>
      <c r="G95" s="32">
        <f t="shared" si="25"/>
        <v>2.1075799999999996</v>
      </c>
      <c r="H95" s="32">
        <f t="shared" si="25"/>
        <v>2.1587199999999998</v>
      </c>
      <c r="I95" s="32">
        <f t="shared" si="25"/>
        <v>2.1906099999999995</v>
      </c>
      <c r="J95" s="32">
        <f t="shared" si="25"/>
        <v>2.2253999999999996</v>
      </c>
      <c r="K95" s="32">
        <f t="shared" si="25"/>
        <v>2.2422800000000001</v>
      </c>
      <c r="L95" s="32">
        <f t="shared" si="25"/>
        <v>2.3210299999999999</v>
      </c>
      <c r="M95" s="32">
        <f t="shared" si="25"/>
        <v>2.4210000000000003</v>
      </c>
      <c r="N95" s="32">
        <f t="shared" si="25"/>
        <v>7.2501000000000007</v>
      </c>
      <c r="O95" s="32">
        <f t="shared" si="25"/>
        <v>8.4095100000000009</v>
      </c>
      <c r="P95" s="32">
        <f t="shared" si="25"/>
        <v>8.6564300000000003</v>
      </c>
      <c r="Q95" s="32">
        <f t="shared" si="25"/>
        <v>9.5122400000000003</v>
      </c>
      <c r="R95" s="32">
        <f t="shared" si="25"/>
        <v>11.54045</v>
      </c>
      <c r="S95" s="32">
        <f t="shared" si="25"/>
        <v>297.04884000000004</v>
      </c>
      <c r="T95" s="32">
        <f t="shared" si="25"/>
        <v>388.67791</v>
      </c>
      <c r="U95" s="32">
        <f t="shared" si="25"/>
        <v>421.76997000000006</v>
      </c>
      <c r="V95" s="32">
        <f t="shared" si="25"/>
        <v>516.71059000000002</v>
      </c>
      <c r="W95" s="32">
        <f t="shared" si="25"/>
        <v>1282.7095600000002</v>
      </c>
      <c r="X95" s="32">
        <f>SUM(X35:X37)</f>
        <v>1318.4185600000001</v>
      </c>
      <c r="Y95" s="93"/>
      <c r="Z95" s="23"/>
      <c r="AA95" s="32"/>
      <c r="AB95" s="32"/>
      <c r="AD95" s="93"/>
      <c r="AE95" s="32"/>
    </row>
    <row r="96" spans="1:31" x14ac:dyDescent="0.25">
      <c r="A96" s="8" t="s">
        <v>99</v>
      </c>
      <c r="B96" s="32">
        <f>SUM(B33:B34,B38:B41)</f>
        <v>14.67</v>
      </c>
      <c r="C96" s="32">
        <f t="shared" ref="C96:W96" si="26">SUM(C33:C34,C38:C41)</f>
        <v>14.67</v>
      </c>
      <c r="D96" s="32">
        <f t="shared" si="26"/>
        <v>14.67</v>
      </c>
      <c r="E96" s="32">
        <f t="shared" si="26"/>
        <v>14.6</v>
      </c>
      <c r="F96" s="32">
        <f t="shared" si="26"/>
        <v>14.6</v>
      </c>
      <c r="G96" s="32">
        <f t="shared" si="26"/>
        <v>15.0670158</v>
      </c>
      <c r="H96" s="32">
        <f t="shared" si="26"/>
        <v>16.527403199999995</v>
      </c>
      <c r="I96" s="32">
        <f t="shared" si="26"/>
        <v>18.498969200000023</v>
      </c>
      <c r="J96" s="32">
        <f t="shared" si="26"/>
        <v>21.121429300000006</v>
      </c>
      <c r="K96" s="32">
        <f t="shared" si="26"/>
        <v>24.239576959999887</v>
      </c>
      <c r="L96" s="32">
        <f t="shared" si="26"/>
        <v>31.617563339999762</v>
      </c>
      <c r="M96" s="32">
        <f t="shared" si="26"/>
        <v>37.261040789999967</v>
      </c>
      <c r="N96" s="32">
        <f t="shared" si="26"/>
        <v>47.884521280000804</v>
      </c>
      <c r="O96" s="32">
        <f t="shared" si="26"/>
        <v>67.815779870001478</v>
      </c>
      <c r="P96" s="32">
        <f t="shared" si="26"/>
        <v>81.400339480001463</v>
      </c>
      <c r="Q96" s="32">
        <f t="shared" si="26"/>
        <v>96.041071460002314</v>
      </c>
      <c r="R96" s="32">
        <f t="shared" si="26"/>
        <v>101.75768636000248</v>
      </c>
      <c r="S96" s="32">
        <f t="shared" si="26"/>
        <v>196.63584172000262</v>
      </c>
      <c r="T96" s="32">
        <f t="shared" si="26"/>
        <v>224.25205915000248</v>
      </c>
      <c r="U96" s="32">
        <f t="shared" si="26"/>
        <v>227.9333375200026</v>
      </c>
      <c r="V96" s="32">
        <f t="shared" si="26"/>
        <v>212.97804503000245</v>
      </c>
      <c r="W96" s="32">
        <f t="shared" si="26"/>
        <v>183.01981327000215</v>
      </c>
      <c r="X96" s="32">
        <f>SUM(X33:X34,X38:X41)</f>
        <v>256.87283826000214</v>
      </c>
      <c r="Y96" s="96"/>
      <c r="Z96" s="23"/>
      <c r="AA96" s="32"/>
      <c r="AD96" s="93"/>
      <c r="AE96" s="32"/>
    </row>
    <row r="97" spans="1:31" x14ac:dyDescent="0.25">
      <c r="A97" s="8" t="s">
        <v>100</v>
      </c>
      <c r="B97" s="32">
        <f>SUM(B94:B96)</f>
        <v>23.829943999999998</v>
      </c>
      <c r="C97" s="32">
        <f t="shared" ref="C97:W97" si="27">SUM(C94:C96)</f>
        <v>24.459118999999998</v>
      </c>
      <c r="D97" s="32">
        <f t="shared" si="27"/>
        <v>25.263726999999996</v>
      </c>
      <c r="E97" s="32">
        <f t="shared" si="27"/>
        <v>26.797227999999997</v>
      </c>
      <c r="F97" s="32">
        <f t="shared" si="27"/>
        <v>28.852815999999997</v>
      </c>
      <c r="G97" s="32">
        <f t="shared" si="27"/>
        <v>33.049817799999992</v>
      </c>
      <c r="H97" s="32">
        <f t="shared" si="27"/>
        <v>45.60881719999999</v>
      </c>
      <c r="I97" s="32">
        <f t="shared" si="27"/>
        <v>64.868875200000005</v>
      </c>
      <c r="J97" s="32">
        <f t="shared" si="27"/>
        <v>92.890787299999985</v>
      </c>
      <c r="K97" s="32">
        <f t="shared" si="27"/>
        <v>137.11504495999992</v>
      </c>
      <c r="L97" s="32">
        <f t="shared" si="27"/>
        <v>218.35980533999987</v>
      </c>
      <c r="M97" s="32">
        <f t="shared" si="27"/>
        <v>507.65095478999984</v>
      </c>
      <c r="N97" s="32">
        <f t="shared" si="27"/>
        <v>998.10174228000108</v>
      </c>
      <c r="O97" s="32">
        <f t="shared" si="27"/>
        <v>1313.6180938700006</v>
      </c>
      <c r="P97" s="32">
        <f t="shared" si="27"/>
        <v>1437.5007204800006</v>
      </c>
      <c r="Q97" s="32">
        <f t="shared" si="27"/>
        <v>1670.9894954600006</v>
      </c>
      <c r="R97" s="32">
        <f t="shared" si="27"/>
        <v>1763.7274243600009</v>
      </c>
      <c r="S97" s="32">
        <f t="shared" si="27"/>
        <v>2223.9985307200009</v>
      </c>
      <c r="T97" s="32">
        <f t="shared" si="27"/>
        <v>2488.4540911500007</v>
      </c>
      <c r="U97" s="32">
        <f t="shared" si="27"/>
        <v>2619.277434520001</v>
      </c>
      <c r="V97" s="32">
        <f t="shared" si="27"/>
        <v>2804.6441600300009</v>
      </c>
      <c r="W97" s="32">
        <f t="shared" si="27"/>
        <v>3655.1879922700009</v>
      </c>
      <c r="X97" s="32">
        <f>SUM(X94:X96)</f>
        <v>3823.4187572600008</v>
      </c>
      <c r="Z97" s="93"/>
      <c r="AB97" s="32"/>
      <c r="AD97" s="93"/>
      <c r="AE97" s="32"/>
    </row>
    <row r="98" spans="1:31" x14ac:dyDescent="0.25">
      <c r="A98" s="8" t="s">
        <v>101</v>
      </c>
      <c r="B98" s="32">
        <f>B97-B42</f>
        <v>0</v>
      </c>
      <c r="C98" s="32">
        <f t="shared" ref="C98:W98" si="28">C97-C42</f>
        <v>0</v>
      </c>
      <c r="D98" s="32">
        <f t="shared" si="28"/>
        <v>0</v>
      </c>
      <c r="E98" s="32">
        <f t="shared" si="28"/>
        <v>0</v>
      </c>
      <c r="F98" s="32">
        <f t="shared" si="28"/>
        <v>0</v>
      </c>
      <c r="G98" s="32">
        <f t="shared" si="28"/>
        <v>0</v>
      </c>
      <c r="H98" s="32">
        <f t="shared" si="28"/>
        <v>0</v>
      </c>
      <c r="I98" s="32">
        <f t="shared" si="28"/>
        <v>0</v>
      </c>
      <c r="J98" s="32">
        <f t="shared" si="28"/>
        <v>0</v>
      </c>
      <c r="K98" s="32">
        <f t="shared" si="28"/>
        <v>0</v>
      </c>
      <c r="L98" s="32">
        <f t="shared" si="28"/>
        <v>0</v>
      </c>
      <c r="M98" s="32">
        <f t="shared" si="28"/>
        <v>0</v>
      </c>
      <c r="N98" s="32">
        <f t="shared" si="28"/>
        <v>0</v>
      </c>
      <c r="O98" s="32">
        <f t="shared" si="28"/>
        <v>0</v>
      </c>
      <c r="P98" s="32">
        <f t="shared" si="28"/>
        <v>0</v>
      </c>
      <c r="Q98" s="32">
        <f t="shared" si="28"/>
        <v>0</v>
      </c>
      <c r="R98" s="32">
        <f t="shared" si="28"/>
        <v>0</v>
      </c>
      <c r="S98" s="32">
        <f t="shared" si="28"/>
        <v>0</v>
      </c>
      <c r="T98" s="32">
        <f t="shared" si="28"/>
        <v>0</v>
      </c>
      <c r="U98" s="32">
        <f t="shared" si="28"/>
        <v>0</v>
      </c>
      <c r="V98" s="32">
        <f t="shared" si="28"/>
        <v>0</v>
      </c>
      <c r="W98" s="32">
        <f t="shared" si="28"/>
        <v>0</v>
      </c>
      <c r="X98" s="32">
        <f>X97-X42</f>
        <v>0</v>
      </c>
    </row>
    <row r="99" spans="1:31" x14ac:dyDescent="0.25">
      <c r="V99" s="93"/>
      <c r="X99" s="93"/>
    </row>
    <row r="100" spans="1:31" x14ac:dyDescent="0.25">
      <c r="V100" s="23"/>
      <c r="X100" s="93"/>
    </row>
    <row r="101" spans="1:31" x14ac:dyDescent="0.25">
      <c r="V101" s="93"/>
      <c r="X101" s="93"/>
    </row>
    <row r="106" spans="1:31" x14ac:dyDescent="0.25">
      <c r="A106" s="30"/>
    </row>
    <row r="107" spans="1:31" x14ac:dyDescent="0.25">
      <c r="A107" s="30"/>
    </row>
    <row r="108" spans="1:31" x14ac:dyDescent="0.25">
      <c r="A108" s="21"/>
    </row>
    <row r="109" spans="1:31" x14ac:dyDescent="0.25">
      <c r="A109" s="21"/>
    </row>
  </sheetData>
  <mergeCells count="6">
    <mergeCell ref="W4:X4"/>
    <mergeCell ref="C4:F4"/>
    <mergeCell ref="G4:J4"/>
    <mergeCell ref="K4:N4"/>
    <mergeCell ref="O4:R4"/>
    <mergeCell ref="S4:V4"/>
  </mergeCells>
  <pageMargins left="0.23622047244094491" right="0.23622047244094491" top="0.74803149606299213" bottom="0.74803149606299213" header="0.31496062992125984" footer="0.31496062992125984"/>
  <pageSetup paperSize="9" scale="59" orientation="portrait" r:id="rId1"/>
  <headerFooter alignWithMargins="0"/>
  <ignoredErrors>
    <ignoredError sqref="B94:W97 X94:X9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workbookViewId="0"/>
  </sheetViews>
  <sheetFormatPr defaultColWidth="9.109375" defaultRowHeight="13.2" x14ac:dyDescent="0.25"/>
  <cols>
    <col min="1" max="1" width="9.109375" style="15"/>
    <col min="2" max="2" width="26" style="15" customWidth="1"/>
    <col min="3" max="3" width="12.6640625" style="15" customWidth="1"/>
    <col min="4" max="4" width="9.109375" style="15"/>
    <col min="5" max="8" width="11.6640625" style="15" customWidth="1"/>
    <col min="9" max="9" width="9.109375" style="15"/>
    <col min="10" max="10" width="13.44140625" style="15" customWidth="1"/>
    <col min="11" max="11" width="12.109375" style="15" customWidth="1"/>
    <col min="12" max="12" width="14.109375" style="15" customWidth="1"/>
    <col min="13" max="13" width="12.109375" style="15" customWidth="1"/>
    <col min="14" max="18" width="13.109375" style="15" customWidth="1"/>
    <col min="19" max="19" width="14.33203125" style="15" customWidth="1"/>
    <col min="20" max="21" width="15.33203125" style="15" customWidth="1"/>
    <col min="22" max="22" width="16" style="15" customWidth="1"/>
    <col min="23" max="16384" width="9.109375" style="15"/>
  </cols>
  <sheetData>
    <row r="1" spans="2:22" ht="13.8" thickBot="1" x14ac:dyDescent="0.3"/>
    <row r="2" spans="2:22" x14ac:dyDescent="0.25">
      <c r="B2" s="16" t="s">
        <v>27</v>
      </c>
      <c r="C2" s="17" t="s">
        <v>28</v>
      </c>
    </row>
    <row r="3" spans="2:22" ht="13.8" thickBot="1" x14ac:dyDescent="0.3">
      <c r="B3" s="18">
        <v>2010</v>
      </c>
      <c r="C3" s="19">
        <v>1</v>
      </c>
      <c r="E3" s="15" t="s">
        <v>29</v>
      </c>
      <c r="J3" s="15" t="s">
        <v>30</v>
      </c>
    </row>
    <row r="4" spans="2:22" x14ac:dyDescent="0.25">
      <c r="D4" s="15">
        <v>2</v>
      </c>
      <c r="E4" s="15">
        <f>$D$4+1</f>
        <v>3</v>
      </c>
      <c r="F4" s="15">
        <v>4</v>
      </c>
      <c r="G4" s="15">
        <v>5</v>
      </c>
      <c r="I4" s="15">
        <v>2</v>
      </c>
      <c r="J4" s="15">
        <f>I4+1</f>
        <v>3</v>
      </c>
      <c r="K4" s="15">
        <f t="shared" ref="K4:R4" si="0">J4+1</f>
        <v>4</v>
      </c>
      <c r="L4" s="15">
        <f t="shared" si="0"/>
        <v>5</v>
      </c>
      <c r="M4" s="15">
        <f t="shared" si="0"/>
        <v>6</v>
      </c>
      <c r="N4" s="15">
        <f>M4+1</f>
        <v>7</v>
      </c>
      <c r="O4" s="15">
        <f t="shared" si="0"/>
        <v>8</v>
      </c>
      <c r="P4" s="15">
        <f t="shared" si="0"/>
        <v>9</v>
      </c>
      <c r="Q4" s="15">
        <f t="shared" si="0"/>
        <v>10</v>
      </c>
      <c r="R4" s="15">
        <f t="shared" si="0"/>
        <v>11</v>
      </c>
      <c r="S4" s="15">
        <f>R4+1</f>
        <v>12</v>
      </c>
      <c r="T4" s="15">
        <f>S4+1</f>
        <v>13</v>
      </c>
      <c r="U4" s="15">
        <f>T4+1</f>
        <v>14</v>
      </c>
      <c r="V4" s="15">
        <f>U4+1</f>
        <v>15</v>
      </c>
    </row>
    <row r="5" spans="2:22" x14ac:dyDescent="0.25">
      <c r="H5" s="15">
        <v>6</v>
      </c>
      <c r="I5" s="15" t="str">
        <f t="shared" ref="I5:V5" si="1">$J$3&amp;"r"&amp;$H5&amp;"c"&amp;I$4</f>
        <v>Quarter!r6c2</v>
      </c>
      <c r="J5" s="15" t="str">
        <f t="shared" si="1"/>
        <v>Quarter!r6c3</v>
      </c>
      <c r="K5" s="15" t="str">
        <f t="shared" si="1"/>
        <v>Quarter!r6c4</v>
      </c>
      <c r="L5" s="15" t="str">
        <f t="shared" si="1"/>
        <v>Quarter!r6c5</v>
      </c>
      <c r="M5" s="15" t="str">
        <f t="shared" si="1"/>
        <v>Quarter!r6c6</v>
      </c>
      <c r="N5" s="15" t="str">
        <f t="shared" si="1"/>
        <v>Quarter!r6c7</v>
      </c>
      <c r="O5" s="15" t="str">
        <f t="shared" si="1"/>
        <v>Quarter!r6c8</v>
      </c>
      <c r="P5" s="15" t="str">
        <f t="shared" si="1"/>
        <v>Quarter!r6c9</v>
      </c>
      <c r="Q5" s="15" t="str">
        <f t="shared" si="1"/>
        <v>Quarter!r6c10</v>
      </c>
      <c r="R5" s="15" t="str">
        <f t="shared" si="1"/>
        <v>Quarter!r6c11</v>
      </c>
      <c r="S5" s="15" t="str">
        <f t="shared" si="1"/>
        <v>Quarter!r6c12</v>
      </c>
      <c r="T5" s="15" t="str">
        <f t="shared" si="1"/>
        <v>Quarter!r6c13</v>
      </c>
      <c r="U5" s="15" t="str">
        <f t="shared" si="1"/>
        <v>Quarter!r6c14</v>
      </c>
      <c r="V5" s="15" t="str">
        <f t="shared" si="1"/>
        <v>Quarter!r6c15</v>
      </c>
    </row>
    <row r="6" spans="2:22" x14ac:dyDescent="0.25">
      <c r="B6" s="20" t="s">
        <v>31</v>
      </c>
    </row>
    <row r="7" spans="2:22" x14ac:dyDescent="0.25">
      <c r="B7" s="20" t="s">
        <v>6</v>
      </c>
    </row>
    <row r="8" spans="2:22" x14ac:dyDescent="0.25">
      <c r="B8" s="40" t="s">
        <v>8</v>
      </c>
      <c r="C8" s="15">
        <v>8</v>
      </c>
      <c r="D8" s="15" t="str">
        <f t="shared" ref="D8:G21" si="2">$E$3&amp;"r"&amp;$C8&amp;"c"&amp;D$4</f>
        <v>Annual!r8c2</v>
      </c>
      <c r="E8" s="15" t="str">
        <f t="shared" si="2"/>
        <v>Annual!r8c3</v>
      </c>
      <c r="F8" s="15" t="str">
        <f t="shared" si="2"/>
        <v>Annual!r8c4</v>
      </c>
      <c r="G8" s="15" t="str">
        <f t="shared" si="2"/>
        <v>Annual!r8c5</v>
      </c>
      <c r="H8" s="15">
        <v>8</v>
      </c>
      <c r="I8" s="15" t="str">
        <f t="shared" ref="I8:V21" si="3">$J$3&amp;"r"&amp;$H8&amp;"c"&amp;I$4</f>
        <v>Quarter!r8c2</v>
      </c>
      <c r="J8" s="15" t="str">
        <f t="shared" si="3"/>
        <v>Quarter!r8c3</v>
      </c>
      <c r="K8" s="15" t="str">
        <f t="shared" si="3"/>
        <v>Quarter!r8c4</v>
      </c>
      <c r="L8" s="15" t="str">
        <f t="shared" si="3"/>
        <v>Quarter!r8c5</v>
      </c>
      <c r="M8" s="15" t="str">
        <f t="shared" si="3"/>
        <v>Quarter!r8c6</v>
      </c>
      <c r="N8" s="15" t="str">
        <f t="shared" si="3"/>
        <v>Quarter!r8c7</v>
      </c>
      <c r="O8" s="15" t="str">
        <f t="shared" si="3"/>
        <v>Quarter!r8c8</v>
      </c>
      <c r="P8" s="15" t="str">
        <f t="shared" si="3"/>
        <v>Quarter!r8c9</v>
      </c>
      <c r="Q8" s="15" t="str">
        <f t="shared" si="3"/>
        <v>Quarter!r8c10</v>
      </c>
      <c r="R8" s="15" t="str">
        <f t="shared" si="3"/>
        <v>Quarter!r8c11</v>
      </c>
      <c r="S8" s="15" t="str">
        <f t="shared" si="3"/>
        <v>Quarter!r8c12</v>
      </c>
      <c r="T8" s="15" t="str">
        <f t="shared" si="3"/>
        <v>Quarter!r8c13</v>
      </c>
      <c r="U8" s="15" t="str">
        <f t="shared" si="3"/>
        <v>Quarter!r8c14</v>
      </c>
      <c r="V8" s="15" t="str">
        <f t="shared" si="3"/>
        <v>Quarter!r8c15</v>
      </c>
    </row>
    <row r="9" spans="2:22" ht="15.6" x14ac:dyDescent="0.25">
      <c r="B9" s="40" t="s">
        <v>17</v>
      </c>
      <c r="C9" s="15">
        <v>9</v>
      </c>
      <c r="D9" s="15" t="str">
        <f t="shared" si="2"/>
        <v>Annual!r9c2</v>
      </c>
      <c r="E9" s="15" t="str">
        <f t="shared" si="2"/>
        <v>Annual!r9c3</v>
      </c>
      <c r="F9" s="15" t="str">
        <f t="shared" si="2"/>
        <v>Annual!r9c4</v>
      </c>
      <c r="G9" s="15" t="str">
        <f t="shared" si="2"/>
        <v>Annual!r9c5</v>
      </c>
      <c r="H9" s="15">
        <v>9</v>
      </c>
      <c r="I9" s="15" t="str">
        <f t="shared" si="3"/>
        <v>Quarter!r9c2</v>
      </c>
      <c r="J9" s="15" t="str">
        <f t="shared" si="3"/>
        <v>Quarter!r9c3</v>
      </c>
      <c r="K9" s="15" t="str">
        <f t="shared" si="3"/>
        <v>Quarter!r9c4</v>
      </c>
      <c r="L9" s="15" t="str">
        <f t="shared" si="3"/>
        <v>Quarter!r9c5</v>
      </c>
      <c r="M9" s="15" t="str">
        <f t="shared" si="3"/>
        <v>Quarter!r9c6</v>
      </c>
      <c r="N9" s="15" t="str">
        <f t="shared" si="3"/>
        <v>Quarter!r9c7</v>
      </c>
      <c r="O9" s="15" t="str">
        <f t="shared" si="3"/>
        <v>Quarter!r9c8</v>
      </c>
      <c r="P9" s="15" t="str">
        <f t="shared" si="3"/>
        <v>Quarter!r9c9</v>
      </c>
      <c r="Q9" s="15" t="str">
        <f t="shared" si="3"/>
        <v>Quarter!r9c10</v>
      </c>
      <c r="R9" s="15" t="str">
        <f t="shared" si="3"/>
        <v>Quarter!r9c11</v>
      </c>
      <c r="S9" s="15" t="str">
        <f t="shared" si="3"/>
        <v>Quarter!r9c12</v>
      </c>
      <c r="T9" s="15" t="str">
        <f t="shared" si="3"/>
        <v>Quarter!r9c13</v>
      </c>
      <c r="U9" s="15" t="str">
        <f t="shared" si="3"/>
        <v>Quarter!r9c14</v>
      </c>
      <c r="V9" s="15" t="str">
        <f t="shared" si="3"/>
        <v>Quarter!r9c15</v>
      </c>
    </row>
    <row r="10" spans="2:22" x14ac:dyDescent="0.25">
      <c r="B10" s="40" t="s">
        <v>9</v>
      </c>
      <c r="C10" s="15">
        <v>10</v>
      </c>
      <c r="D10" s="15" t="str">
        <f t="shared" si="2"/>
        <v>Annual!r10c2</v>
      </c>
      <c r="E10" s="15" t="str">
        <f t="shared" si="2"/>
        <v>Annual!r10c3</v>
      </c>
      <c r="F10" s="15" t="str">
        <f t="shared" si="2"/>
        <v>Annual!r10c4</v>
      </c>
      <c r="G10" s="15" t="str">
        <f t="shared" si="2"/>
        <v>Annual!r10c5</v>
      </c>
      <c r="H10" s="15">
        <v>10</v>
      </c>
      <c r="I10" s="15" t="str">
        <f t="shared" si="3"/>
        <v>Quarter!r10c2</v>
      </c>
      <c r="J10" s="15" t="str">
        <f t="shared" si="3"/>
        <v>Quarter!r10c3</v>
      </c>
      <c r="K10" s="15" t="str">
        <f t="shared" si="3"/>
        <v>Quarter!r10c4</v>
      </c>
      <c r="L10" s="15" t="str">
        <f t="shared" si="3"/>
        <v>Quarter!r10c5</v>
      </c>
      <c r="M10" s="15" t="str">
        <f t="shared" si="3"/>
        <v>Quarter!r10c6</v>
      </c>
      <c r="N10" s="15" t="str">
        <f t="shared" si="3"/>
        <v>Quarter!r10c7</v>
      </c>
      <c r="O10" s="15" t="str">
        <f t="shared" si="3"/>
        <v>Quarter!r10c8</v>
      </c>
      <c r="P10" s="15" t="str">
        <f t="shared" si="3"/>
        <v>Quarter!r10c9</v>
      </c>
      <c r="Q10" s="15" t="str">
        <f t="shared" si="3"/>
        <v>Quarter!r10c10</v>
      </c>
      <c r="R10" s="15" t="str">
        <f t="shared" si="3"/>
        <v>Quarter!r10c11</v>
      </c>
      <c r="S10" s="15" t="str">
        <f t="shared" si="3"/>
        <v>Quarter!r10c12</v>
      </c>
      <c r="T10" s="15" t="str">
        <f t="shared" si="3"/>
        <v>Quarter!r10c13</v>
      </c>
      <c r="U10" s="15" t="str">
        <f t="shared" si="3"/>
        <v>Quarter!r10c14</v>
      </c>
      <c r="V10" s="15" t="str">
        <f t="shared" si="3"/>
        <v>Quarter!r10c15</v>
      </c>
    </row>
    <row r="11" spans="2:22" x14ac:dyDescent="0.25">
      <c r="B11" s="40" t="s">
        <v>10</v>
      </c>
      <c r="C11" s="15">
        <v>11</v>
      </c>
      <c r="D11" s="15" t="str">
        <f t="shared" si="2"/>
        <v>Annual!r11c2</v>
      </c>
      <c r="E11" s="15" t="str">
        <f t="shared" si="2"/>
        <v>Annual!r11c3</v>
      </c>
      <c r="F11" s="15" t="str">
        <f t="shared" si="2"/>
        <v>Annual!r11c4</v>
      </c>
      <c r="G11" s="15" t="str">
        <f t="shared" si="2"/>
        <v>Annual!r11c5</v>
      </c>
      <c r="H11" s="15">
        <v>11</v>
      </c>
      <c r="I11" s="15" t="str">
        <f t="shared" si="3"/>
        <v>Quarter!r11c2</v>
      </c>
      <c r="J11" s="15" t="str">
        <f t="shared" si="3"/>
        <v>Quarter!r11c3</v>
      </c>
      <c r="K11" s="15" t="str">
        <f t="shared" si="3"/>
        <v>Quarter!r11c4</v>
      </c>
      <c r="L11" s="15" t="str">
        <f t="shared" si="3"/>
        <v>Quarter!r11c5</v>
      </c>
      <c r="M11" s="15" t="str">
        <f t="shared" si="3"/>
        <v>Quarter!r11c6</v>
      </c>
      <c r="N11" s="15" t="str">
        <f t="shared" si="3"/>
        <v>Quarter!r11c7</v>
      </c>
      <c r="O11" s="15" t="str">
        <f t="shared" si="3"/>
        <v>Quarter!r11c8</v>
      </c>
      <c r="P11" s="15" t="str">
        <f t="shared" si="3"/>
        <v>Quarter!r11c9</v>
      </c>
      <c r="Q11" s="15" t="str">
        <f t="shared" si="3"/>
        <v>Quarter!r11c10</v>
      </c>
      <c r="R11" s="15" t="str">
        <f t="shared" si="3"/>
        <v>Quarter!r11c11</v>
      </c>
      <c r="S11" s="15" t="str">
        <f t="shared" si="3"/>
        <v>Quarter!r11c12</v>
      </c>
      <c r="T11" s="15" t="str">
        <f t="shared" si="3"/>
        <v>Quarter!r11c13</v>
      </c>
      <c r="U11" s="15" t="str">
        <f t="shared" si="3"/>
        <v>Quarter!r11c14</v>
      </c>
      <c r="V11" s="15" t="str">
        <f t="shared" si="3"/>
        <v>Quarter!r11c15</v>
      </c>
    </row>
    <row r="12" spans="2:22" x14ac:dyDescent="0.25">
      <c r="B12" s="40" t="s">
        <v>11</v>
      </c>
      <c r="C12" s="15">
        <v>12</v>
      </c>
      <c r="D12" s="15" t="str">
        <f t="shared" si="2"/>
        <v>Annual!r12c2</v>
      </c>
      <c r="E12" s="15" t="str">
        <f t="shared" si="2"/>
        <v>Annual!r12c3</v>
      </c>
      <c r="F12" s="15" t="str">
        <f t="shared" si="2"/>
        <v>Annual!r12c4</v>
      </c>
      <c r="G12" s="15" t="str">
        <f t="shared" si="2"/>
        <v>Annual!r12c5</v>
      </c>
      <c r="H12" s="15">
        <v>12</v>
      </c>
      <c r="I12" s="15" t="str">
        <f t="shared" si="3"/>
        <v>Quarter!r12c2</v>
      </c>
      <c r="J12" s="15" t="str">
        <f t="shared" si="3"/>
        <v>Quarter!r12c3</v>
      </c>
      <c r="K12" s="15" t="str">
        <f t="shared" si="3"/>
        <v>Quarter!r12c4</v>
      </c>
      <c r="L12" s="15" t="str">
        <f t="shared" si="3"/>
        <v>Quarter!r12c5</v>
      </c>
      <c r="M12" s="15" t="str">
        <f t="shared" si="3"/>
        <v>Quarter!r12c6</v>
      </c>
      <c r="N12" s="15" t="str">
        <f t="shared" si="3"/>
        <v>Quarter!r12c7</v>
      </c>
      <c r="O12" s="15" t="str">
        <f t="shared" si="3"/>
        <v>Quarter!r12c8</v>
      </c>
      <c r="P12" s="15" t="str">
        <f t="shared" si="3"/>
        <v>Quarter!r12c9</v>
      </c>
      <c r="Q12" s="15" t="str">
        <f t="shared" si="3"/>
        <v>Quarter!r12c10</v>
      </c>
      <c r="R12" s="15" t="str">
        <f t="shared" si="3"/>
        <v>Quarter!r12c11</v>
      </c>
      <c r="S12" s="15" t="str">
        <f t="shared" si="3"/>
        <v>Quarter!r12c12</v>
      </c>
      <c r="T12" s="15" t="str">
        <f t="shared" si="3"/>
        <v>Quarter!r12c13</v>
      </c>
      <c r="U12" s="15" t="str">
        <f t="shared" si="3"/>
        <v>Quarter!r12c14</v>
      </c>
      <c r="V12" s="15" t="str">
        <f t="shared" si="3"/>
        <v>Quarter!r12c15</v>
      </c>
    </row>
    <row r="13" spans="2:22" x14ac:dyDescent="0.25">
      <c r="B13" s="40" t="s">
        <v>12</v>
      </c>
      <c r="C13" s="15">
        <v>13</v>
      </c>
      <c r="D13" s="15" t="str">
        <f t="shared" si="2"/>
        <v>Annual!r13c2</v>
      </c>
      <c r="E13" s="15" t="str">
        <f t="shared" si="2"/>
        <v>Annual!r13c3</v>
      </c>
      <c r="F13" s="15" t="str">
        <f t="shared" si="2"/>
        <v>Annual!r13c4</v>
      </c>
      <c r="G13" s="15" t="str">
        <f t="shared" si="2"/>
        <v>Annual!r13c5</v>
      </c>
      <c r="H13" s="15">
        <v>13</v>
      </c>
      <c r="I13" s="15" t="str">
        <f t="shared" si="3"/>
        <v>Quarter!r13c2</v>
      </c>
      <c r="J13" s="15" t="str">
        <f t="shared" si="3"/>
        <v>Quarter!r13c3</v>
      </c>
      <c r="K13" s="15" t="str">
        <f t="shared" si="3"/>
        <v>Quarter!r13c4</v>
      </c>
      <c r="L13" s="15" t="str">
        <f t="shared" si="3"/>
        <v>Quarter!r13c5</v>
      </c>
      <c r="M13" s="15" t="str">
        <f t="shared" si="3"/>
        <v>Quarter!r13c6</v>
      </c>
      <c r="N13" s="15" t="str">
        <f t="shared" si="3"/>
        <v>Quarter!r13c7</v>
      </c>
      <c r="O13" s="15" t="str">
        <f t="shared" si="3"/>
        <v>Quarter!r13c8</v>
      </c>
      <c r="P13" s="15" t="str">
        <f t="shared" si="3"/>
        <v>Quarter!r13c9</v>
      </c>
      <c r="Q13" s="15" t="str">
        <f t="shared" si="3"/>
        <v>Quarter!r13c10</v>
      </c>
      <c r="R13" s="15" t="str">
        <f t="shared" si="3"/>
        <v>Quarter!r13c11</v>
      </c>
      <c r="S13" s="15" t="str">
        <f t="shared" si="3"/>
        <v>Quarter!r13c12</v>
      </c>
      <c r="T13" s="15" t="str">
        <f t="shared" si="3"/>
        <v>Quarter!r13c13</v>
      </c>
      <c r="U13" s="15" t="str">
        <f t="shared" si="3"/>
        <v>Quarter!r13c14</v>
      </c>
      <c r="V13" s="15" t="str">
        <f t="shared" si="3"/>
        <v>Quarter!r13c15</v>
      </c>
    </row>
    <row r="14" spans="2:22" x14ac:dyDescent="0.25">
      <c r="B14" s="40" t="s">
        <v>13</v>
      </c>
      <c r="C14" s="15">
        <v>14</v>
      </c>
      <c r="D14" s="15" t="str">
        <f t="shared" si="2"/>
        <v>Annual!r14c2</v>
      </c>
      <c r="E14" s="15" t="str">
        <f t="shared" si="2"/>
        <v>Annual!r14c3</v>
      </c>
      <c r="F14" s="15" t="str">
        <f t="shared" si="2"/>
        <v>Annual!r14c4</v>
      </c>
      <c r="G14" s="15" t="str">
        <f t="shared" si="2"/>
        <v>Annual!r14c5</v>
      </c>
      <c r="H14" s="15">
        <v>14</v>
      </c>
      <c r="I14" s="15" t="str">
        <f t="shared" si="3"/>
        <v>Quarter!r14c2</v>
      </c>
      <c r="J14" s="15" t="str">
        <f t="shared" si="3"/>
        <v>Quarter!r14c3</v>
      </c>
      <c r="K14" s="15" t="str">
        <f t="shared" si="3"/>
        <v>Quarter!r14c4</v>
      </c>
      <c r="L14" s="15" t="str">
        <f t="shared" si="3"/>
        <v>Quarter!r14c5</v>
      </c>
      <c r="M14" s="15" t="str">
        <f t="shared" si="3"/>
        <v>Quarter!r14c6</v>
      </c>
      <c r="N14" s="15" t="str">
        <f t="shared" si="3"/>
        <v>Quarter!r14c7</v>
      </c>
      <c r="O14" s="15" t="str">
        <f t="shared" si="3"/>
        <v>Quarter!r14c8</v>
      </c>
      <c r="P14" s="15" t="str">
        <f t="shared" si="3"/>
        <v>Quarter!r14c9</v>
      </c>
      <c r="Q14" s="15" t="str">
        <f t="shared" si="3"/>
        <v>Quarter!r14c10</v>
      </c>
      <c r="R14" s="15" t="str">
        <f t="shared" si="3"/>
        <v>Quarter!r14c11</v>
      </c>
      <c r="S14" s="15" t="str">
        <f t="shared" si="3"/>
        <v>Quarter!r14c12</v>
      </c>
      <c r="T14" s="15" t="str">
        <f t="shared" si="3"/>
        <v>Quarter!r14c13</v>
      </c>
      <c r="U14" s="15" t="str">
        <f t="shared" si="3"/>
        <v>Quarter!r14c14</v>
      </c>
      <c r="V14" s="15" t="str">
        <f t="shared" si="3"/>
        <v>Quarter!r14c15</v>
      </c>
    </row>
    <row r="15" spans="2:22" x14ac:dyDescent="0.25">
      <c r="B15" s="40" t="s">
        <v>14</v>
      </c>
      <c r="C15" s="15">
        <v>15</v>
      </c>
      <c r="D15" s="15" t="str">
        <f t="shared" si="2"/>
        <v>Annual!r15c2</v>
      </c>
      <c r="E15" s="15" t="str">
        <f t="shared" si="2"/>
        <v>Annual!r15c3</v>
      </c>
      <c r="F15" s="15" t="str">
        <f t="shared" si="2"/>
        <v>Annual!r15c4</v>
      </c>
      <c r="G15" s="15" t="str">
        <f t="shared" si="2"/>
        <v>Annual!r15c5</v>
      </c>
      <c r="H15" s="15">
        <v>15</v>
      </c>
      <c r="I15" s="15" t="str">
        <f t="shared" si="3"/>
        <v>Quarter!r15c2</v>
      </c>
      <c r="J15" s="15" t="str">
        <f t="shared" si="3"/>
        <v>Quarter!r15c3</v>
      </c>
      <c r="K15" s="15" t="str">
        <f t="shared" si="3"/>
        <v>Quarter!r15c4</v>
      </c>
      <c r="L15" s="15" t="str">
        <f t="shared" si="3"/>
        <v>Quarter!r15c5</v>
      </c>
      <c r="M15" s="15" t="str">
        <f t="shared" si="3"/>
        <v>Quarter!r15c6</v>
      </c>
      <c r="N15" s="15" t="str">
        <f t="shared" si="3"/>
        <v>Quarter!r15c7</v>
      </c>
      <c r="O15" s="15" t="str">
        <f t="shared" si="3"/>
        <v>Quarter!r15c8</v>
      </c>
      <c r="P15" s="15" t="str">
        <f t="shared" si="3"/>
        <v>Quarter!r15c9</v>
      </c>
      <c r="Q15" s="15" t="str">
        <f t="shared" si="3"/>
        <v>Quarter!r15c10</v>
      </c>
      <c r="R15" s="15" t="str">
        <f t="shared" si="3"/>
        <v>Quarter!r15c11</v>
      </c>
      <c r="S15" s="15" t="str">
        <f t="shared" si="3"/>
        <v>Quarter!r15c12</v>
      </c>
      <c r="T15" s="15" t="str">
        <f t="shared" si="3"/>
        <v>Quarter!r15c13</v>
      </c>
      <c r="U15" s="15" t="str">
        <f t="shared" si="3"/>
        <v>Quarter!r15c14</v>
      </c>
      <c r="V15" s="15" t="str">
        <f t="shared" si="3"/>
        <v>Quarter!r15c15</v>
      </c>
    </row>
    <row r="16" spans="2:22" x14ac:dyDescent="0.25">
      <c r="B16" s="41" t="s">
        <v>75</v>
      </c>
      <c r="C16" s="15">
        <v>16</v>
      </c>
      <c r="D16" s="15" t="str">
        <f t="shared" si="2"/>
        <v>Annual!r16c2</v>
      </c>
      <c r="E16" s="15" t="str">
        <f t="shared" si="2"/>
        <v>Annual!r16c3</v>
      </c>
      <c r="F16" s="15" t="str">
        <f t="shared" si="2"/>
        <v>Annual!r16c4</v>
      </c>
      <c r="G16" s="15" t="str">
        <f t="shared" si="2"/>
        <v>Annual!r16c5</v>
      </c>
      <c r="H16" s="15">
        <v>16</v>
      </c>
      <c r="I16" s="15" t="str">
        <f t="shared" si="3"/>
        <v>Quarter!r16c2</v>
      </c>
      <c r="J16" s="15" t="str">
        <f t="shared" si="3"/>
        <v>Quarter!r16c3</v>
      </c>
      <c r="K16" s="15" t="str">
        <f t="shared" si="3"/>
        <v>Quarter!r16c4</v>
      </c>
      <c r="L16" s="15" t="str">
        <f t="shared" si="3"/>
        <v>Quarter!r16c5</v>
      </c>
      <c r="M16" s="15" t="str">
        <f t="shared" si="3"/>
        <v>Quarter!r16c6</v>
      </c>
      <c r="N16" s="15" t="str">
        <f t="shared" si="3"/>
        <v>Quarter!r16c7</v>
      </c>
      <c r="O16" s="15" t="str">
        <f t="shared" si="3"/>
        <v>Quarter!r16c8</v>
      </c>
      <c r="P16" s="15" t="str">
        <f t="shared" si="3"/>
        <v>Quarter!r16c9</v>
      </c>
      <c r="Q16" s="15" t="str">
        <f t="shared" si="3"/>
        <v>Quarter!r16c10</v>
      </c>
      <c r="R16" s="15" t="str">
        <f t="shared" si="3"/>
        <v>Quarter!r16c11</v>
      </c>
      <c r="S16" s="15" t="str">
        <f t="shared" si="3"/>
        <v>Quarter!r16c12</v>
      </c>
      <c r="T16" s="15" t="str">
        <f t="shared" si="3"/>
        <v>Quarter!r16c13</v>
      </c>
      <c r="U16" s="15" t="str">
        <f t="shared" si="3"/>
        <v>Quarter!r16c14</v>
      </c>
      <c r="V16" s="15" t="str">
        <f t="shared" si="3"/>
        <v>Quarter!r16c15</v>
      </c>
    </row>
    <row r="17" spans="2:22" x14ac:dyDescent="0.25">
      <c r="B17" s="41" t="s">
        <v>76</v>
      </c>
      <c r="C17" s="15">
        <v>17</v>
      </c>
      <c r="D17" s="15" t="str">
        <f t="shared" si="2"/>
        <v>Annual!r17c2</v>
      </c>
      <c r="E17" s="15" t="str">
        <f t="shared" si="2"/>
        <v>Annual!r17c3</v>
      </c>
      <c r="F17" s="15" t="str">
        <f t="shared" si="2"/>
        <v>Annual!r17c4</v>
      </c>
      <c r="G17" s="15" t="str">
        <f t="shared" si="2"/>
        <v>Annual!r17c5</v>
      </c>
      <c r="H17" s="15">
        <v>17</v>
      </c>
      <c r="I17" s="15" t="str">
        <f t="shared" si="3"/>
        <v>Quarter!r17c2</v>
      </c>
      <c r="J17" s="15" t="str">
        <f t="shared" si="3"/>
        <v>Quarter!r17c3</v>
      </c>
      <c r="K17" s="15" t="str">
        <f t="shared" si="3"/>
        <v>Quarter!r17c4</v>
      </c>
      <c r="L17" s="15" t="str">
        <f t="shared" si="3"/>
        <v>Quarter!r17c5</v>
      </c>
      <c r="M17" s="15" t="str">
        <f t="shared" si="3"/>
        <v>Quarter!r17c6</v>
      </c>
      <c r="N17" s="15" t="str">
        <f t="shared" si="3"/>
        <v>Quarter!r17c7</v>
      </c>
      <c r="O17" s="15" t="str">
        <f t="shared" si="3"/>
        <v>Quarter!r17c8</v>
      </c>
      <c r="P17" s="15" t="str">
        <f t="shared" si="3"/>
        <v>Quarter!r17c9</v>
      </c>
      <c r="Q17" s="15" t="str">
        <f t="shared" si="3"/>
        <v>Quarter!r17c10</v>
      </c>
      <c r="R17" s="15" t="str">
        <f t="shared" si="3"/>
        <v>Quarter!r17c11</v>
      </c>
      <c r="S17" s="15" t="str">
        <f t="shared" si="3"/>
        <v>Quarter!r17c12</v>
      </c>
      <c r="T17" s="15" t="str">
        <f t="shared" si="3"/>
        <v>Quarter!r17c13</v>
      </c>
      <c r="U17" s="15" t="str">
        <f t="shared" si="3"/>
        <v>Quarter!r17c14</v>
      </c>
      <c r="V17" s="15" t="str">
        <f t="shared" si="3"/>
        <v>Quarter!r17c15</v>
      </c>
    </row>
    <row r="18" spans="2:22" x14ac:dyDescent="0.25">
      <c r="B18" s="42" t="s">
        <v>77</v>
      </c>
      <c r="C18" s="15">
        <v>18</v>
      </c>
      <c r="D18" s="15" t="str">
        <f t="shared" si="2"/>
        <v>Annual!r18c2</v>
      </c>
      <c r="E18" s="15" t="str">
        <f t="shared" si="2"/>
        <v>Annual!r18c3</v>
      </c>
      <c r="F18" s="15" t="str">
        <f t="shared" si="2"/>
        <v>Annual!r18c4</v>
      </c>
      <c r="G18" s="15" t="str">
        <f t="shared" si="2"/>
        <v>Annual!r18c5</v>
      </c>
      <c r="H18" s="15">
        <v>18</v>
      </c>
      <c r="I18" s="15" t="str">
        <f t="shared" si="3"/>
        <v>Quarter!r18c2</v>
      </c>
      <c r="J18" s="15" t="str">
        <f t="shared" si="3"/>
        <v>Quarter!r18c3</v>
      </c>
      <c r="K18" s="15" t="str">
        <f t="shared" si="3"/>
        <v>Quarter!r18c4</v>
      </c>
      <c r="L18" s="15" t="str">
        <f t="shared" si="3"/>
        <v>Quarter!r18c5</v>
      </c>
      <c r="M18" s="15" t="str">
        <f t="shared" si="3"/>
        <v>Quarter!r18c6</v>
      </c>
      <c r="N18" s="15" t="str">
        <f t="shared" si="3"/>
        <v>Quarter!r18c7</v>
      </c>
      <c r="O18" s="15" t="str">
        <f t="shared" si="3"/>
        <v>Quarter!r18c8</v>
      </c>
      <c r="P18" s="15" t="str">
        <f t="shared" si="3"/>
        <v>Quarter!r18c9</v>
      </c>
      <c r="Q18" s="15" t="str">
        <f t="shared" si="3"/>
        <v>Quarter!r18c10</v>
      </c>
      <c r="R18" s="15" t="str">
        <f t="shared" si="3"/>
        <v>Quarter!r18c11</v>
      </c>
      <c r="S18" s="15" t="str">
        <f t="shared" si="3"/>
        <v>Quarter!r18c12</v>
      </c>
      <c r="T18" s="15" t="str">
        <f t="shared" si="3"/>
        <v>Quarter!r18c13</v>
      </c>
      <c r="U18" s="15" t="str">
        <f t="shared" si="3"/>
        <v>Quarter!r18c14</v>
      </c>
      <c r="V18" s="15" t="str">
        <f t="shared" si="3"/>
        <v>Quarter!r18c15</v>
      </c>
    </row>
    <row r="19" spans="2:22" x14ac:dyDescent="0.25">
      <c r="B19" s="41" t="s">
        <v>78</v>
      </c>
      <c r="C19" s="15">
        <v>19</v>
      </c>
      <c r="D19" s="15" t="str">
        <f t="shared" si="2"/>
        <v>Annual!r19c2</v>
      </c>
      <c r="E19" s="15" t="str">
        <f t="shared" si="2"/>
        <v>Annual!r19c3</v>
      </c>
      <c r="F19" s="15" t="str">
        <f t="shared" si="2"/>
        <v>Annual!r19c4</v>
      </c>
      <c r="G19" s="15" t="str">
        <f t="shared" si="2"/>
        <v>Annual!r19c5</v>
      </c>
      <c r="H19" s="15">
        <v>19</v>
      </c>
      <c r="I19" s="15" t="str">
        <f t="shared" si="3"/>
        <v>Quarter!r19c2</v>
      </c>
      <c r="J19" s="15" t="str">
        <f t="shared" si="3"/>
        <v>Quarter!r19c3</v>
      </c>
      <c r="K19" s="15" t="str">
        <f t="shared" si="3"/>
        <v>Quarter!r19c4</v>
      </c>
      <c r="L19" s="15" t="str">
        <f t="shared" si="3"/>
        <v>Quarter!r19c5</v>
      </c>
      <c r="M19" s="15" t="str">
        <f t="shared" si="3"/>
        <v>Quarter!r19c6</v>
      </c>
      <c r="N19" s="15" t="str">
        <f t="shared" si="3"/>
        <v>Quarter!r19c7</v>
      </c>
      <c r="O19" s="15" t="str">
        <f t="shared" si="3"/>
        <v>Quarter!r19c8</v>
      </c>
      <c r="P19" s="15" t="str">
        <f t="shared" si="3"/>
        <v>Quarter!r19c9</v>
      </c>
      <c r="Q19" s="15" t="str">
        <f t="shared" si="3"/>
        <v>Quarter!r19c10</v>
      </c>
      <c r="R19" s="15" t="str">
        <f t="shared" si="3"/>
        <v>Quarter!r19c11</v>
      </c>
      <c r="S19" s="15" t="str">
        <f t="shared" si="3"/>
        <v>Quarter!r19c12</v>
      </c>
      <c r="T19" s="15" t="str">
        <f t="shared" si="3"/>
        <v>Quarter!r19c13</v>
      </c>
      <c r="U19" s="15" t="str">
        <f t="shared" si="3"/>
        <v>Quarter!r19c14</v>
      </c>
      <c r="V19" s="15" t="str">
        <f t="shared" si="3"/>
        <v>Quarter!r19c15</v>
      </c>
    </row>
    <row r="20" spans="2:22" x14ac:dyDescent="0.25">
      <c r="B20" s="43" t="s">
        <v>0</v>
      </c>
      <c r="C20" s="15">
        <v>20</v>
      </c>
      <c r="D20" s="15" t="str">
        <f t="shared" si="2"/>
        <v>Annual!r20c2</v>
      </c>
      <c r="E20" s="15" t="str">
        <f t="shared" si="2"/>
        <v>Annual!r20c3</v>
      </c>
      <c r="F20" s="15" t="str">
        <f t="shared" si="2"/>
        <v>Annual!r20c4</v>
      </c>
      <c r="G20" s="15" t="str">
        <f t="shared" si="2"/>
        <v>Annual!r20c5</v>
      </c>
      <c r="H20" s="15">
        <v>20</v>
      </c>
      <c r="I20" s="15" t="str">
        <f t="shared" si="3"/>
        <v>Quarter!r20c2</v>
      </c>
      <c r="J20" s="15" t="str">
        <f t="shared" si="3"/>
        <v>Quarter!r20c3</v>
      </c>
      <c r="K20" s="15" t="str">
        <f t="shared" si="3"/>
        <v>Quarter!r20c4</v>
      </c>
      <c r="L20" s="15" t="str">
        <f t="shared" si="3"/>
        <v>Quarter!r20c5</v>
      </c>
      <c r="M20" s="15" t="str">
        <f t="shared" si="3"/>
        <v>Quarter!r20c6</v>
      </c>
      <c r="N20" s="15" t="str">
        <f t="shared" si="3"/>
        <v>Quarter!r20c7</v>
      </c>
      <c r="O20" s="15" t="str">
        <f t="shared" si="3"/>
        <v>Quarter!r20c8</v>
      </c>
      <c r="P20" s="15" t="str">
        <f t="shared" si="3"/>
        <v>Quarter!r20c9</v>
      </c>
      <c r="Q20" s="15" t="str">
        <f t="shared" si="3"/>
        <v>Quarter!r20c10</v>
      </c>
      <c r="R20" s="15" t="str">
        <f t="shared" si="3"/>
        <v>Quarter!r20c11</v>
      </c>
      <c r="S20" s="15" t="str">
        <f t="shared" si="3"/>
        <v>Quarter!r20c12</v>
      </c>
      <c r="T20" s="15" t="str">
        <f t="shared" si="3"/>
        <v>Quarter!r20c13</v>
      </c>
      <c r="U20" s="15" t="str">
        <f t="shared" si="3"/>
        <v>Quarter!r20c14</v>
      </c>
      <c r="V20" s="15" t="str">
        <f t="shared" si="3"/>
        <v>Quarter!r20c15</v>
      </c>
    </row>
    <row r="21" spans="2:22" ht="16.2" thickBot="1" x14ac:dyDescent="0.3">
      <c r="B21" s="44" t="s">
        <v>20</v>
      </c>
      <c r="C21" s="15">
        <v>21</v>
      </c>
      <c r="D21" s="15" t="str">
        <f t="shared" si="2"/>
        <v>Annual!r21c2</v>
      </c>
      <c r="E21" s="15" t="str">
        <f t="shared" si="2"/>
        <v>Annual!r21c3</v>
      </c>
      <c r="F21" s="15" t="str">
        <f t="shared" si="2"/>
        <v>Annual!r21c4</v>
      </c>
      <c r="G21" s="15" t="str">
        <f t="shared" si="2"/>
        <v>Annual!r21c5</v>
      </c>
      <c r="H21" s="15">
        <v>21</v>
      </c>
      <c r="I21" s="15" t="str">
        <f t="shared" si="3"/>
        <v>Quarter!r21c2</v>
      </c>
      <c r="J21" s="15" t="str">
        <f t="shared" si="3"/>
        <v>Quarter!r21c3</v>
      </c>
      <c r="K21" s="15" t="str">
        <f t="shared" si="3"/>
        <v>Quarter!r21c4</v>
      </c>
      <c r="L21" s="15" t="str">
        <f t="shared" si="3"/>
        <v>Quarter!r21c5</v>
      </c>
      <c r="M21" s="15" t="str">
        <f t="shared" si="3"/>
        <v>Quarter!r21c6</v>
      </c>
      <c r="N21" s="15" t="str">
        <f t="shared" si="3"/>
        <v>Quarter!r21c7</v>
      </c>
      <c r="O21" s="15" t="str">
        <f t="shared" si="3"/>
        <v>Quarter!r21c8</v>
      </c>
      <c r="P21" s="15" t="str">
        <f t="shared" si="3"/>
        <v>Quarter!r21c9</v>
      </c>
      <c r="Q21" s="15" t="str">
        <f t="shared" si="3"/>
        <v>Quarter!r21c10</v>
      </c>
      <c r="R21" s="15" t="str">
        <f t="shared" si="3"/>
        <v>Quarter!r21c11</v>
      </c>
      <c r="S21" s="15" t="str">
        <f t="shared" si="3"/>
        <v>Quarter!r21c12</v>
      </c>
      <c r="T21" s="15" t="str">
        <f t="shared" si="3"/>
        <v>Quarter!r21c13</v>
      </c>
      <c r="U21" s="15" t="str">
        <f t="shared" si="3"/>
        <v>Quarter!r21c14</v>
      </c>
      <c r="V21" s="15" t="str">
        <f t="shared" si="3"/>
        <v>Quarter!r21c15</v>
      </c>
    </row>
    <row r="22" spans="2:22" ht="13.8" thickTop="1" x14ac:dyDescent="0.25">
      <c r="B22" s="45"/>
    </row>
    <row r="23" spans="2:22" x14ac:dyDescent="0.25">
      <c r="B23" s="46" t="s">
        <v>7</v>
      </c>
    </row>
    <row r="24" spans="2:22" ht="15.6" x14ac:dyDescent="0.25">
      <c r="B24" s="40" t="s">
        <v>21</v>
      </c>
      <c r="C24" s="15">
        <v>24</v>
      </c>
      <c r="D24" s="15" t="str">
        <f t="shared" ref="D24:G37" si="4">$E$3&amp;"r"&amp;$C24&amp;"c"&amp;D$4</f>
        <v>Annual!r24c2</v>
      </c>
      <c r="E24" s="15" t="str">
        <f t="shared" si="4"/>
        <v>Annual!r24c3</v>
      </c>
      <c r="F24" s="15" t="str">
        <f t="shared" si="4"/>
        <v>Annual!r24c4</v>
      </c>
      <c r="G24" s="15" t="str">
        <f t="shared" si="4"/>
        <v>Annual!r24c5</v>
      </c>
      <c r="H24" s="15">
        <v>24</v>
      </c>
      <c r="I24" s="15" t="str">
        <f t="shared" ref="I24:V37" si="5">$J$3&amp;"r"&amp;$H24&amp;"c"&amp;I$4</f>
        <v>Quarter!r24c2</v>
      </c>
      <c r="J24" s="15" t="str">
        <f t="shared" si="5"/>
        <v>Quarter!r24c3</v>
      </c>
      <c r="K24" s="15" t="str">
        <f t="shared" si="5"/>
        <v>Quarter!r24c4</v>
      </c>
      <c r="L24" s="15" t="str">
        <f t="shared" si="5"/>
        <v>Quarter!r24c5</v>
      </c>
      <c r="M24" s="15" t="str">
        <f t="shared" si="5"/>
        <v>Quarter!r24c6</v>
      </c>
      <c r="N24" s="15" t="str">
        <f t="shared" si="5"/>
        <v>Quarter!r24c7</v>
      </c>
      <c r="O24" s="15" t="str">
        <f t="shared" si="5"/>
        <v>Quarter!r24c8</v>
      </c>
      <c r="P24" s="15" t="str">
        <f t="shared" si="5"/>
        <v>Quarter!r24c9</v>
      </c>
      <c r="Q24" s="15" t="str">
        <f t="shared" si="5"/>
        <v>Quarter!r24c10</v>
      </c>
      <c r="R24" s="15" t="str">
        <f t="shared" si="5"/>
        <v>Quarter!r24c11</v>
      </c>
      <c r="S24" s="15" t="str">
        <f t="shared" si="5"/>
        <v>Quarter!r24c12</v>
      </c>
      <c r="T24" s="15" t="str">
        <f t="shared" si="5"/>
        <v>Quarter!r24c13</v>
      </c>
      <c r="U24" s="15" t="str">
        <f t="shared" si="5"/>
        <v>Quarter!r24c14</v>
      </c>
      <c r="V24" s="15" t="str">
        <f t="shared" si="5"/>
        <v>Quarter!r24c15</v>
      </c>
    </row>
    <row r="25" spans="2:22" ht="15.6" x14ac:dyDescent="0.25">
      <c r="B25" s="40" t="s">
        <v>22</v>
      </c>
      <c r="C25" s="15">
        <v>25</v>
      </c>
      <c r="D25" s="15" t="str">
        <f t="shared" si="4"/>
        <v>Annual!r25c2</v>
      </c>
      <c r="E25" s="15" t="str">
        <f t="shared" si="4"/>
        <v>Annual!r25c3</v>
      </c>
      <c r="F25" s="15" t="str">
        <f t="shared" si="4"/>
        <v>Annual!r25c4</v>
      </c>
      <c r="G25" s="15" t="str">
        <f t="shared" si="4"/>
        <v>Annual!r25c5</v>
      </c>
      <c r="H25" s="15">
        <v>25</v>
      </c>
      <c r="I25" s="15" t="str">
        <f t="shared" si="5"/>
        <v>Quarter!r25c2</v>
      </c>
      <c r="J25" s="15" t="str">
        <f t="shared" si="5"/>
        <v>Quarter!r25c3</v>
      </c>
      <c r="K25" s="15" t="str">
        <f t="shared" si="5"/>
        <v>Quarter!r25c4</v>
      </c>
      <c r="L25" s="15" t="str">
        <f t="shared" si="5"/>
        <v>Quarter!r25c5</v>
      </c>
      <c r="M25" s="15" t="str">
        <f t="shared" si="5"/>
        <v>Quarter!r25c6</v>
      </c>
      <c r="N25" s="15" t="str">
        <f t="shared" si="5"/>
        <v>Quarter!r25c7</v>
      </c>
      <c r="O25" s="15" t="str">
        <f t="shared" si="5"/>
        <v>Quarter!r25c8</v>
      </c>
      <c r="P25" s="15" t="str">
        <f t="shared" si="5"/>
        <v>Quarter!r25c9</v>
      </c>
      <c r="Q25" s="15" t="str">
        <f t="shared" si="5"/>
        <v>Quarter!r25c10</v>
      </c>
      <c r="R25" s="15" t="str">
        <f t="shared" si="5"/>
        <v>Quarter!r25c11</v>
      </c>
      <c r="S25" s="15" t="str">
        <f t="shared" si="5"/>
        <v>Quarter!r25c12</v>
      </c>
      <c r="T25" s="15" t="str">
        <f t="shared" si="5"/>
        <v>Quarter!r25c13</v>
      </c>
      <c r="U25" s="15" t="str">
        <f t="shared" si="5"/>
        <v>Quarter!r25c14</v>
      </c>
      <c r="V25" s="15" t="str">
        <f t="shared" si="5"/>
        <v>Quarter!r25c15</v>
      </c>
    </row>
    <row r="26" spans="2:22" x14ac:dyDescent="0.25">
      <c r="B26" s="40" t="s">
        <v>10</v>
      </c>
      <c r="C26" s="15">
        <v>26</v>
      </c>
      <c r="D26" s="15" t="str">
        <f t="shared" si="4"/>
        <v>Annual!r26c2</v>
      </c>
      <c r="E26" s="15" t="str">
        <f t="shared" si="4"/>
        <v>Annual!r26c3</v>
      </c>
      <c r="F26" s="15" t="str">
        <f t="shared" si="4"/>
        <v>Annual!r26c4</v>
      </c>
      <c r="G26" s="15" t="str">
        <f t="shared" si="4"/>
        <v>Annual!r26c5</v>
      </c>
      <c r="H26" s="15">
        <v>26</v>
      </c>
      <c r="I26" s="15" t="str">
        <f t="shared" si="5"/>
        <v>Quarter!r26c2</v>
      </c>
      <c r="J26" s="15" t="str">
        <f t="shared" si="5"/>
        <v>Quarter!r26c3</v>
      </c>
      <c r="K26" s="15" t="str">
        <f t="shared" si="5"/>
        <v>Quarter!r26c4</v>
      </c>
      <c r="L26" s="15" t="str">
        <f t="shared" si="5"/>
        <v>Quarter!r26c5</v>
      </c>
      <c r="M26" s="15" t="str">
        <f t="shared" si="5"/>
        <v>Quarter!r26c6</v>
      </c>
      <c r="N26" s="15" t="str">
        <f t="shared" si="5"/>
        <v>Quarter!r26c7</v>
      </c>
      <c r="O26" s="15" t="str">
        <f t="shared" si="5"/>
        <v>Quarter!r26c8</v>
      </c>
      <c r="P26" s="15" t="str">
        <f t="shared" si="5"/>
        <v>Quarter!r26c9</v>
      </c>
      <c r="Q26" s="15" t="str">
        <f t="shared" si="5"/>
        <v>Quarter!r26c10</v>
      </c>
      <c r="R26" s="15" t="str">
        <f t="shared" si="5"/>
        <v>Quarter!r26c11</v>
      </c>
      <c r="S26" s="15" t="str">
        <f t="shared" si="5"/>
        <v>Quarter!r26c12</v>
      </c>
      <c r="T26" s="15" t="str">
        <f t="shared" si="5"/>
        <v>Quarter!r26c13</v>
      </c>
      <c r="U26" s="15" t="str">
        <f t="shared" si="5"/>
        <v>Quarter!r26c14</v>
      </c>
      <c r="V26" s="15" t="str">
        <f t="shared" si="5"/>
        <v>Quarter!r26c15</v>
      </c>
    </row>
    <row r="27" spans="2:22" x14ac:dyDescent="0.25">
      <c r="B27" s="40" t="s">
        <v>11</v>
      </c>
      <c r="C27" s="15">
        <v>27</v>
      </c>
      <c r="D27" s="15" t="str">
        <f t="shared" si="4"/>
        <v>Annual!r27c2</v>
      </c>
      <c r="E27" s="15" t="str">
        <f t="shared" si="4"/>
        <v>Annual!r27c3</v>
      </c>
      <c r="F27" s="15" t="str">
        <f t="shared" si="4"/>
        <v>Annual!r27c4</v>
      </c>
      <c r="G27" s="15" t="str">
        <f t="shared" si="4"/>
        <v>Annual!r27c5</v>
      </c>
      <c r="H27" s="15">
        <v>27</v>
      </c>
      <c r="I27" s="15" t="str">
        <f t="shared" si="5"/>
        <v>Quarter!r27c2</v>
      </c>
      <c r="J27" s="15" t="str">
        <f t="shared" si="5"/>
        <v>Quarter!r27c3</v>
      </c>
      <c r="K27" s="15" t="str">
        <f t="shared" si="5"/>
        <v>Quarter!r27c4</v>
      </c>
      <c r="L27" s="15" t="str">
        <f t="shared" si="5"/>
        <v>Quarter!r27c5</v>
      </c>
      <c r="M27" s="15" t="str">
        <f t="shared" si="5"/>
        <v>Quarter!r27c6</v>
      </c>
      <c r="N27" s="15" t="str">
        <f t="shared" si="5"/>
        <v>Quarter!r27c7</v>
      </c>
      <c r="O27" s="15" t="str">
        <f t="shared" si="5"/>
        <v>Quarter!r27c8</v>
      </c>
      <c r="P27" s="15" t="str">
        <f t="shared" si="5"/>
        <v>Quarter!r27c9</v>
      </c>
      <c r="Q27" s="15" t="str">
        <f t="shared" si="5"/>
        <v>Quarter!r27c10</v>
      </c>
      <c r="R27" s="15" t="str">
        <f t="shared" si="5"/>
        <v>Quarter!r27c11</v>
      </c>
      <c r="S27" s="15" t="str">
        <f t="shared" si="5"/>
        <v>Quarter!r27c12</v>
      </c>
      <c r="T27" s="15" t="str">
        <f t="shared" si="5"/>
        <v>Quarter!r27c13</v>
      </c>
      <c r="U27" s="15" t="str">
        <f t="shared" si="5"/>
        <v>Quarter!r27c14</v>
      </c>
      <c r="V27" s="15" t="str">
        <f t="shared" si="5"/>
        <v>Quarter!r27c15</v>
      </c>
    </row>
    <row r="28" spans="2:22" x14ac:dyDescent="0.25">
      <c r="B28" s="40" t="s">
        <v>12</v>
      </c>
      <c r="C28" s="15">
        <v>28</v>
      </c>
      <c r="D28" s="15" t="str">
        <f t="shared" si="4"/>
        <v>Annual!r28c2</v>
      </c>
      <c r="E28" s="15" t="str">
        <f t="shared" si="4"/>
        <v>Annual!r28c3</v>
      </c>
      <c r="F28" s="15" t="str">
        <f t="shared" si="4"/>
        <v>Annual!r28c4</v>
      </c>
      <c r="G28" s="15" t="str">
        <f t="shared" si="4"/>
        <v>Annual!r28c5</v>
      </c>
      <c r="H28" s="15">
        <v>28</v>
      </c>
      <c r="I28" s="15" t="str">
        <f t="shared" si="5"/>
        <v>Quarter!r28c2</v>
      </c>
      <c r="J28" s="15" t="str">
        <f t="shared" si="5"/>
        <v>Quarter!r28c3</v>
      </c>
      <c r="K28" s="15" t="str">
        <f t="shared" si="5"/>
        <v>Quarter!r28c4</v>
      </c>
      <c r="L28" s="15" t="str">
        <f t="shared" si="5"/>
        <v>Quarter!r28c5</v>
      </c>
      <c r="M28" s="15" t="str">
        <f t="shared" si="5"/>
        <v>Quarter!r28c6</v>
      </c>
      <c r="N28" s="15" t="str">
        <f t="shared" si="5"/>
        <v>Quarter!r28c7</v>
      </c>
      <c r="O28" s="15" t="str">
        <f t="shared" si="5"/>
        <v>Quarter!r28c8</v>
      </c>
      <c r="P28" s="15" t="str">
        <f t="shared" si="5"/>
        <v>Quarter!r28c9</v>
      </c>
      <c r="Q28" s="15" t="str">
        <f t="shared" si="5"/>
        <v>Quarter!r28c10</v>
      </c>
      <c r="R28" s="15" t="str">
        <f t="shared" si="5"/>
        <v>Quarter!r28c11</v>
      </c>
      <c r="S28" s="15" t="str">
        <f t="shared" si="5"/>
        <v>Quarter!r28c12</v>
      </c>
      <c r="T28" s="15" t="str">
        <f t="shared" si="5"/>
        <v>Quarter!r28c13</v>
      </c>
      <c r="U28" s="15" t="str">
        <f t="shared" si="5"/>
        <v>Quarter!r28c14</v>
      </c>
      <c r="V28" s="15" t="str">
        <f t="shared" si="5"/>
        <v>Quarter!r28c15</v>
      </c>
    </row>
    <row r="29" spans="2:22" x14ac:dyDescent="0.25">
      <c r="B29" s="40" t="s">
        <v>13</v>
      </c>
      <c r="C29" s="15">
        <v>29</v>
      </c>
      <c r="D29" s="15" t="str">
        <f t="shared" si="4"/>
        <v>Annual!r29c2</v>
      </c>
      <c r="E29" s="15" t="str">
        <f t="shared" si="4"/>
        <v>Annual!r29c3</v>
      </c>
      <c r="F29" s="15" t="str">
        <f t="shared" si="4"/>
        <v>Annual!r29c4</v>
      </c>
      <c r="G29" s="15" t="str">
        <f t="shared" si="4"/>
        <v>Annual!r29c5</v>
      </c>
      <c r="H29" s="15">
        <v>29</v>
      </c>
      <c r="I29" s="15" t="str">
        <f t="shared" si="5"/>
        <v>Quarter!r29c2</v>
      </c>
      <c r="J29" s="15" t="str">
        <f t="shared" si="5"/>
        <v>Quarter!r29c3</v>
      </c>
      <c r="K29" s="15" t="str">
        <f t="shared" si="5"/>
        <v>Quarter!r29c4</v>
      </c>
      <c r="L29" s="15" t="str">
        <f t="shared" si="5"/>
        <v>Quarter!r29c5</v>
      </c>
      <c r="M29" s="15" t="str">
        <f t="shared" si="5"/>
        <v>Quarter!r29c6</v>
      </c>
      <c r="N29" s="15" t="str">
        <f t="shared" si="5"/>
        <v>Quarter!r29c7</v>
      </c>
      <c r="O29" s="15" t="str">
        <f t="shared" si="5"/>
        <v>Quarter!r29c8</v>
      </c>
      <c r="P29" s="15" t="str">
        <f t="shared" si="5"/>
        <v>Quarter!r29c9</v>
      </c>
      <c r="Q29" s="15" t="str">
        <f t="shared" si="5"/>
        <v>Quarter!r29c10</v>
      </c>
      <c r="R29" s="15" t="str">
        <f t="shared" si="5"/>
        <v>Quarter!r29c11</v>
      </c>
      <c r="S29" s="15" t="str">
        <f t="shared" si="5"/>
        <v>Quarter!r29c12</v>
      </c>
      <c r="T29" s="15" t="str">
        <f t="shared" si="5"/>
        <v>Quarter!r29c13</v>
      </c>
      <c r="U29" s="15" t="str">
        <f t="shared" si="5"/>
        <v>Quarter!r29c14</v>
      </c>
      <c r="V29" s="15" t="str">
        <f t="shared" si="5"/>
        <v>Quarter!r29c15</v>
      </c>
    </row>
    <row r="30" spans="2:22" x14ac:dyDescent="0.25">
      <c r="B30" s="40" t="s">
        <v>14</v>
      </c>
      <c r="C30" s="15">
        <v>30</v>
      </c>
      <c r="D30" s="15" t="str">
        <f t="shared" si="4"/>
        <v>Annual!r30c2</v>
      </c>
      <c r="E30" s="15" t="str">
        <f t="shared" si="4"/>
        <v>Annual!r30c3</v>
      </c>
      <c r="F30" s="15" t="str">
        <f t="shared" si="4"/>
        <v>Annual!r30c4</v>
      </c>
      <c r="G30" s="15" t="str">
        <f t="shared" si="4"/>
        <v>Annual!r30c5</v>
      </c>
      <c r="H30" s="15">
        <v>30</v>
      </c>
      <c r="I30" s="15" t="str">
        <f t="shared" si="5"/>
        <v>Quarter!r30c2</v>
      </c>
      <c r="J30" s="15" t="str">
        <f t="shared" si="5"/>
        <v>Quarter!r30c3</v>
      </c>
      <c r="K30" s="15" t="str">
        <f t="shared" si="5"/>
        <v>Quarter!r30c4</v>
      </c>
      <c r="L30" s="15" t="str">
        <f t="shared" si="5"/>
        <v>Quarter!r30c5</v>
      </c>
      <c r="M30" s="15" t="str">
        <f t="shared" si="5"/>
        <v>Quarter!r30c6</v>
      </c>
      <c r="N30" s="15" t="str">
        <f t="shared" si="5"/>
        <v>Quarter!r30c7</v>
      </c>
      <c r="O30" s="15" t="str">
        <f t="shared" si="5"/>
        <v>Quarter!r30c8</v>
      </c>
      <c r="P30" s="15" t="str">
        <f t="shared" si="5"/>
        <v>Quarter!r30c9</v>
      </c>
      <c r="Q30" s="15" t="str">
        <f t="shared" si="5"/>
        <v>Quarter!r30c10</v>
      </c>
      <c r="R30" s="15" t="str">
        <f t="shared" si="5"/>
        <v>Quarter!r30c11</v>
      </c>
      <c r="S30" s="15" t="str">
        <f t="shared" si="5"/>
        <v>Quarter!r30c12</v>
      </c>
      <c r="T30" s="15" t="str">
        <f t="shared" si="5"/>
        <v>Quarter!r30c13</v>
      </c>
      <c r="U30" s="15" t="str">
        <f t="shared" si="5"/>
        <v>Quarter!r30c14</v>
      </c>
      <c r="V30" s="15" t="str">
        <f t="shared" si="5"/>
        <v>Quarter!r30c15</v>
      </c>
    </row>
    <row r="31" spans="2:22" x14ac:dyDescent="0.25">
      <c r="B31" s="41" t="s">
        <v>79</v>
      </c>
      <c r="C31" s="15">
        <v>31</v>
      </c>
      <c r="D31" s="15" t="str">
        <f t="shared" si="4"/>
        <v>Annual!r31c2</v>
      </c>
      <c r="E31" s="15" t="str">
        <f t="shared" si="4"/>
        <v>Annual!r31c3</v>
      </c>
      <c r="F31" s="15" t="str">
        <f t="shared" si="4"/>
        <v>Annual!r31c4</v>
      </c>
      <c r="G31" s="15" t="str">
        <f t="shared" si="4"/>
        <v>Annual!r31c5</v>
      </c>
      <c r="H31" s="15">
        <v>31</v>
      </c>
      <c r="I31" s="15" t="str">
        <f t="shared" si="5"/>
        <v>Quarter!r31c2</v>
      </c>
      <c r="J31" s="15" t="str">
        <f t="shared" si="5"/>
        <v>Quarter!r31c3</v>
      </c>
      <c r="K31" s="15" t="str">
        <f t="shared" si="5"/>
        <v>Quarter!r31c4</v>
      </c>
      <c r="L31" s="15" t="str">
        <f t="shared" si="5"/>
        <v>Quarter!r31c5</v>
      </c>
      <c r="M31" s="15" t="str">
        <f t="shared" si="5"/>
        <v>Quarter!r31c6</v>
      </c>
      <c r="N31" s="15" t="str">
        <f t="shared" si="5"/>
        <v>Quarter!r31c7</v>
      </c>
      <c r="O31" s="15" t="str">
        <f t="shared" si="5"/>
        <v>Quarter!r31c8</v>
      </c>
      <c r="P31" s="15" t="str">
        <f t="shared" si="5"/>
        <v>Quarter!r31c9</v>
      </c>
      <c r="Q31" s="15" t="str">
        <f t="shared" si="5"/>
        <v>Quarter!r31c10</v>
      </c>
      <c r="R31" s="15" t="str">
        <f t="shared" si="5"/>
        <v>Quarter!r31c11</v>
      </c>
      <c r="S31" s="15" t="str">
        <f t="shared" si="5"/>
        <v>Quarter!r31c12</v>
      </c>
      <c r="T31" s="15" t="str">
        <f t="shared" si="5"/>
        <v>Quarter!r31c13</v>
      </c>
      <c r="U31" s="15" t="str">
        <f t="shared" si="5"/>
        <v>Quarter!r31c14</v>
      </c>
      <c r="V31" s="15" t="str">
        <f t="shared" si="5"/>
        <v>Quarter!r31c15</v>
      </c>
    </row>
    <row r="32" spans="2:22" x14ac:dyDescent="0.25">
      <c r="B32" s="41" t="s">
        <v>16</v>
      </c>
      <c r="C32" s="15">
        <v>32</v>
      </c>
      <c r="D32" s="15" t="str">
        <f t="shared" si="4"/>
        <v>Annual!r32c2</v>
      </c>
      <c r="E32" s="15" t="str">
        <f t="shared" si="4"/>
        <v>Annual!r32c3</v>
      </c>
      <c r="F32" s="15" t="str">
        <f t="shared" si="4"/>
        <v>Annual!r32c4</v>
      </c>
      <c r="G32" s="15" t="str">
        <f t="shared" si="4"/>
        <v>Annual!r32c5</v>
      </c>
      <c r="H32" s="15">
        <v>32</v>
      </c>
      <c r="I32" s="15" t="str">
        <f t="shared" si="5"/>
        <v>Quarter!r32c2</v>
      </c>
      <c r="J32" s="15" t="str">
        <f t="shared" si="5"/>
        <v>Quarter!r32c3</v>
      </c>
      <c r="K32" s="15" t="str">
        <f t="shared" si="5"/>
        <v>Quarter!r32c4</v>
      </c>
      <c r="L32" s="15" t="str">
        <f t="shared" si="5"/>
        <v>Quarter!r32c5</v>
      </c>
      <c r="M32" s="15" t="str">
        <f t="shared" si="5"/>
        <v>Quarter!r32c6</v>
      </c>
      <c r="N32" s="15" t="str">
        <f t="shared" si="5"/>
        <v>Quarter!r32c7</v>
      </c>
      <c r="O32" s="15" t="str">
        <f t="shared" si="5"/>
        <v>Quarter!r32c8</v>
      </c>
      <c r="P32" s="15" t="str">
        <f t="shared" si="5"/>
        <v>Quarter!r32c9</v>
      </c>
      <c r="Q32" s="15" t="str">
        <f t="shared" si="5"/>
        <v>Quarter!r32c10</v>
      </c>
      <c r="R32" s="15" t="str">
        <f t="shared" si="5"/>
        <v>Quarter!r32c11</v>
      </c>
      <c r="S32" s="15" t="str">
        <f t="shared" si="5"/>
        <v>Quarter!r32c12</v>
      </c>
      <c r="T32" s="15" t="str">
        <f t="shared" si="5"/>
        <v>Quarter!r32c13</v>
      </c>
      <c r="U32" s="15" t="str">
        <f t="shared" si="5"/>
        <v>Quarter!r32c14</v>
      </c>
      <c r="V32" s="15" t="str">
        <f t="shared" si="5"/>
        <v>Quarter!r32c15</v>
      </c>
    </row>
    <row r="33" spans="2:22" x14ac:dyDescent="0.25">
      <c r="B33" s="41" t="s">
        <v>80</v>
      </c>
      <c r="C33" s="15">
        <v>33</v>
      </c>
      <c r="D33" s="15" t="str">
        <f t="shared" si="4"/>
        <v>Annual!r33c2</v>
      </c>
      <c r="E33" s="15" t="str">
        <f t="shared" si="4"/>
        <v>Annual!r33c3</v>
      </c>
      <c r="F33" s="15" t="str">
        <f t="shared" si="4"/>
        <v>Annual!r33c4</v>
      </c>
      <c r="G33" s="15" t="str">
        <f t="shared" si="4"/>
        <v>Annual!r33c5</v>
      </c>
      <c r="H33" s="15">
        <v>33</v>
      </c>
      <c r="I33" s="15" t="str">
        <f t="shared" si="5"/>
        <v>Quarter!r33c2</v>
      </c>
      <c r="J33" s="15" t="str">
        <f t="shared" si="5"/>
        <v>Quarter!r33c3</v>
      </c>
      <c r="K33" s="15" t="str">
        <f t="shared" si="5"/>
        <v>Quarter!r33c4</v>
      </c>
      <c r="L33" s="15" t="str">
        <f t="shared" si="5"/>
        <v>Quarter!r33c5</v>
      </c>
      <c r="M33" s="15" t="str">
        <f t="shared" si="5"/>
        <v>Quarter!r33c6</v>
      </c>
      <c r="N33" s="15" t="str">
        <f t="shared" si="5"/>
        <v>Quarter!r33c7</v>
      </c>
      <c r="O33" s="15" t="str">
        <f t="shared" si="5"/>
        <v>Quarter!r33c8</v>
      </c>
      <c r="P33" s="15" t="str">
        <f t="shared" si="5"/>
        <v>Quarter!r33c9</v>
      </c>
      <c r="Q33" s="15" t="str">
        <f t="shared" si="5"/>
        <v>Quarter!r33c10</v>
      </c>
      <c r="R33" s="15" t="str">
        <f t="shared" si="5"/>
        <v>Quarter!r33c11</v>
      </c>
      <c r="S33" s="15" t="str">
        <f t="shared" si="5"/>
        <v>Quarter!r33c12</v>
      </c>
      <c r="T33" s="15" t="str">
        <f t="shared" si="5"/>
        <v>Quarter!r33c13</v>
      </c>
      <c r="U33" s="15" t="str">
        <f t="shared" si="5"/>
        <v>Quarter!r33c14</v>
      </c>
      <c r="V33" s="15" t="str">
        <f t="shared" si="5"/>
        <v>Quarter!r33c15</v>
      </c>
    </row>
    <row r="34" spans="2:22" x14ac:dyDescent="0.25">
      <c r="B34" s="42" t="s">
        <v>77</v>
      </c>
      <c r="C34" s="15">
        <v>34</v>
      </c>
      <c r="D34" s="15" t="str">
        <f t="shared" si="4"/>
        <v>Annual!r34c2</v>
      </c>
      <c r="E34" s="15" t="str">
        <f t="shared" si="4"/>
        <v>Annual!r34c3</v>
      </c>
      <c r="F34" s="15" t="str">
        <f t="shared" si="4"/>
        <v>Annual!r34c4</v>
      </c>
      <c r="G34" s="15" t="str">
        <f t="shared" si="4"/>
        <v>Annual!r34c5</v>
      </c>
      <c r="H34" s="15">
        <v>34</v>
      </c>
      <c r="I34" s="15" t="str">
        <f t="shared" si="5"/>
        <v>Quarter!r34c2</v>
      </c>
      <c r="J34" s="15" t="str">
        <f t="shared" si="5"/>
        <v>Quarter!r34c3</v>
      </c>
      <c r="K34" s="15" t="str">
        <f t="shared" si="5"/>
        <v>Quarter!r34c4</v>
      </c>
      <c r="L34" s="15" t="str">
        <f t="shared" si="5"/>
        <v>Quarter!r34c5</v>
      </c>
      <c r="M34" s="15" t="str">
        <f t="shared" si="5"/>
        <v>Quarter!r34c6</v>
      </c>
      <c r="N34" s="15" t="str">
        <f t="shared" si="5"/>
        <v>Quarter!r34c7</v>
      </c>
      <c r="O34" s="15" t="str">
        <f t="shared" si="5"/>
        <v>Quarter!r34c8</v>
      </c>
      <c r="P34" s="15" t="str">
        <f t="shared" si="5"/>
        <v>Quarter!r34c9</v>
      </c>
      <c r="Q34" s="15" t="str">
        <f t="shared" si="5"/>
        <v>Quarter!r34c10</v>
      </c>
      <c r="R34" s="15" t="str">
        <f t="shared" si="5"/>
        <v>Quarter!r34c11</v>
      </c>
      <c r="S34" s="15" t="str">
        <f t="shared" si="5"/>
        <v>Quarter!r34c12</v>
      </c>
      <c r="T34" s="15" t="str">
        <f t="shared" si="5"/>
        <v>Quarter!r34c13</v>
      </c>
      <c r="U34" s="15" t="str">
        <f t="shared" si="5"/>
        <v>Quarter!r34c14</v>
      </c>
      <c r="V34" s="15" t="str">
        <f t="shared" si="5"/>
        <v>Quarter!r34c15</v>
      </c>
    </row>
    <row r="35" spans="2:22" x14ac:dyDescent="0.25">
      <c r="B35" s="41" t="s">
        <v>81</v>
      </c>
      <c r="C35" s="15">
        <v>35</v>
      </c>
      <c r="D35" s="15" t="str">
        <f t="shared" si="4"/>
        <v>Annual!r35c2</v>
      </c>
      <c r="E35" s="15" t="str">
        <f t="shared" si="4"/>
        <v>Annual!r35c3</v>
      </c>
      <c r="F35" s="15" t="str">
        <f t="shared" si="4"/>
        <v>Annual!r35c4</v>
      </c>
      <c r="G35" s="15" t="str">
        <f t="shared" si="4"/>
        <v>Annual!r35c5</v>
      </c>
      <c r="H35" s="15">
        <v>35</v>
      </c>
      <c r="I35" s="15" t="str">
        <f t="shared" si="5"/>
        <v>Quarter!r35c2</v>
      </c>
      <c r="J35" s="15" t="str">
        <f t="shared" si="5"/>
        <v>Quarter!r35c3</v>
      </c>
      <c r="K35" s="15" t="str">
        <f t="shared" si="5"/>
        <v>Quarter!r35c4</v>
      </c>
      <c r="L35" s="15" t="str">
        <f t="shared" si="5"/>
        <v>Quarter!r35c5</v>
      </c>
      <c r="M35" s="15" t="str">
        <f t="shared" si="5"/>
        <v>Quarter!r35c6</v>
      </c>
      <c r="N35" s="15" t="str">
        <f t="shared" si="5"/>
        <v>Quarter!r35c7</v>
      </c>
      <c r="O35" s="15" t="str">
        <f t="shared" si="5"/>
        <v>Quarter!r35c8</v>
      </c>
      <c r="P35" s="15" t="str">
        <f t="shared" si="5"/>
        <v>Quarter!r35c9</v>
      </c>
      <c r="Q35" s="15" t="str">
        <f t="shared" si="5"/>
        <v>Quarter!r35c10</v>
      </c>
      <c r="R35" s="15" t="str">
        <f t="shared" si="5"/>
        <v>Quarter!r35c11</v>
      </c>
      <c r="S35" s="15" t="str">
        <f t="shared" si="5"/>
        <v>Quarter!r35c12</v>
      </c>
      <c r="T35" s="15" t="str">
        <f t="shared" si="5"/>
        <v>Quarter!r35c13</v>
      </c>
      <c r="U35" s="15" t="str">
        <f t="shared" si="5"/>
        <v>Quarter!r35c14</v>
      </c>
      <c r="V35" s="15" t="str">
        <f t="shared" si="5"/>
        <v>Quarter!r35c15</v>
      </c>
    </row>
    <row r="36" spans="2:22" x14ac:dyDescent="0.25">
      <c r="B36" s="43" t="s">
        <v>1</v>
      </c>
      <c r="C36" s="15">
        <v>36</v>
      </c>
      <c r="D36" s="15" t="str">
        <f t="shared" si="4"/>
        <v>Annual!r36c2</v>
      </c>
      <c r="E36" s="15" t="str">
        <f t="shared" si="4"/>
        <v>Annual!r36c3</v>
      </c>
      <c r="F36" s="15" t="str">
        <f t="shared" si="4"/>
        <v>Annual!r36c4</v>
      </c>
      <c r="G36" s="15" t="str">
        <f t="shared" si="4"/>
        <v>Annual!r36c5</v>
      </c>
      <c r="H36" s="15">
        <v>36</v>
      </c>
      <c r="I36" s="15" t="str">
        <f t="shared" si="5"/>
        <v>Quarter!r36c2</v>
      </c>
      <c r="J36" s="15" t="str">
        <f t="shared" si="5"/>
        <v>Quarter!r36c3</v>
      </c>
      <c r="K36" s="15" t="str">
        <f t="shared" si="5"/>
        <v>Quarter!r36c4</v>
      </c>
      <c r="L36" s="15" t="str">
        <f t="shared" si="5"/>
        <v>Quarter!r36c5</v>
      </c>
      <c r="M36" s="15" t="str">
        <f t="shared" si="5"/>
        <v>Quarter!r36c6</v>
      </c>
      <c r="N36" s="15" t="str">
        <f t="shared" si="5"/>
        <v>Quarter!r36c7</v>
      </c>
      <c r="O36" s="15" t="str">
        <f t="shared" si="5"/>
        <v>Quarter!r36c8</v>
      </c>
      <c r="P36" s="15" t="str">
        <f t="shared" si="5"/>
        <v>Quarter!r36c9</v>
      </c>
      <c r="Q36" s="15" t="str">
        <f t="shared" si="5"/>
        <v>Quarter!r36c10</v>
      </c>
      <c r="R36" s="15" t="str">
        <f t="shared" si="5"/>
        <v>Quarter!r36c11</v>
      </c>
      <c r="S36" s="15" t="str">
        <f t="shared" si="5"/>
        <v>Quarter!r36c12</v>
      </c>
      <c r="T36" s="15" t="str">
        <f t="shared" si="5"/>
        <v>Quarter!r36c13</v>
      </c>
      <c r="U36" s="15" t="str">
        <f t="shared" si="5"/>
        <v>Quarter!r36c14</v>
      </c>
      <c r="V36" s="15" t="str">
        <f t="shared" si="5"/>
        <v>Quarter!r36c15</v>
      </c>
    </row>
    <row r="37" spans="2:22" ht="16.2" thickBot="1" x14ac:dyDescent="0.3">
      <c r="B37" s="44" t="s">
        <v>26</v>
      </c>
      <c r="C37" s="15">
        <v>37</v>
      </c>
      <c r="D37" s="15" t="str">
        <f t="shared" si="4"/>
        <v>Annual!r37c2</v>
      </c>
      <c r="E37" s="15" t="str">
        <f t="shared" si="4"/>
        <v>Annual!r37c3</v>
      </c>
      <c r="F37" s="15" t="str">
        <f t="shared" si="4"/>
        <v>Annual!r37c4</v>
      </c>
      <c r="G37" s="15" t="str">
        <f t="shared" si="4"/>
        <v>Annual!r37c5</v>
      </c>
      <c r="H37" s="15">
        <v>37</v>
      </c>
      <c r="I37" s="15" t="str">
        <f t="shared" si="5"/>
        <v>Quarter!r37c2</v>
      </c>
      <c r="J37" s="15" t="str">
        <f t="shared" si="5"/>
        <v>Quarter!r37c3</v>
      </c>
      <c r="K37" s="15" t="str">
        <f t="shared" si="5"/>
        <v>Quarter!r37c4</v>
      </c>
      <c r="L37" s="15" t="str">
        <f t="shared" si="5"/>
        <v>Quarter!r37c5</v>
      </c>
      <c r="M37" s="15" t="str">
        <f t="shared" si="5"/>
        <v>Quarter!r37c6</v>
      </c>
      <c r="N37" s="15" t="str">
        <f t="shared" si="5"/>
        <v>Quarter!r37c7</v>
      </c>
      <c r="O37" s="15" t="str">
        <f t="shared" si="5"/>
        <v>Quarter!r37c8</v>
      </c>
      <c r="P37" s="15" t="str">
        <f t="shared" si="5"/>
        <v>Quarter!r37c9</v>
      </c>
      <c r="Q37" s="15" t="str">
        <f t="shared" si="5"/>
        <v>Quarter!r37c10</v>
      </c>
      <c r="R37" s="15" t="str">
        <f t="shared" si="5"/>
        <v>Quarter!r37c11</v>
      </c>
      <c r="S37" s="15" t="str">
        <f t="shared" si="5"/>
        <v>Quarter!r37c12</v>
      </c>
      <c r="T37" s="15" t="str">
        <f t="shared" si="5"/>
        <v>Quarter!r37c13</v>
      </c>
      <c r="U37" s="15" t="str">
        <f t="shared" si="5"/>
        <v>Quarter!r37c14</v>
      </c>
      <c r="V37" s="15" t="str">
        <f t="shared" si="5"/>
        <v>Quarter!r37c15</v>
      </c>
    </row>
    <row r="38" spans="2:22" ht="13.8" thickTop="1" x14ac:dyDescent="0.25"/>
    <row r="39" spans="2:22" x14ac:dyDescent="0.25">
      <c r="B39" s="47" t="s">
        <v>34</v>
      </c>
    </row>
    <row r="40" spans="2:22" x14ac:dyDescent="0.25">
      <c r="B40" s="25" t="s">
        <v>8</v>
      </c>
      <c r="I40" s="48" t="e">
        <f>1000*I24/(AVERAGE(H8:I8)*24*I$50)</f>
        <v>#VALUE!</v>
      </c>
      <c r="J40" s="48" t="e">
        <f>1000*J24/(AVERAGE(I8:J8)*24*91)</f>
        <v>#VALUE!</v>
      </c>
      <c r="K40" s="48" t="e">
        <f>1000*K24/(AVERAGE(J8:K8)*24*92)</f>
        <v>#VALUE!</v>
      </c>
      <c r="L40" s="48" t="e">
        <f>1000*L24/(AVERAGE(K8:L8)*24*92)</f>
        <v>#VALUE!</v>
      </c>
      <c r="M40" s="48" t="e">
        <f>1000*M24/(AVERAGE(L8:M8)*24*M$50)</f>
        <v>#VALUE!</v>
      </c>
      <c r="N40" s="48" t="e">
        <f>1000*N24/(AVERAGE(M8:N8)*24*N$50)</f>
        <v>#VALUE!</v>
      </c>
    </row>
    <row r="41" spans="2:22" x14ac:dyDescent="0.25">
      <c r="B41" s="25" t="s">
        <v>32</v>
      </c>
      <c r="I41" s="48" t="e">
        <f>1000*I25/(AVERAGE(H9:I9)*24*I$50)</f>
        <v>#VALUE!</v>
      </c>
      <c r="J41" s="48" t="e">
        <f>1000*J25/(AVERAGE(I9:J9)*24*J$50)</f>
        <v>#VALUE!</v>
      </c>
      <c r="K41" s="48" t="e">
        <f>1000*K25/(AVERAGE(J9:K9)*24*K$50)</f>
        <v>#VALUE!</v>
      </c>
      <c r="L41" s="48" t="e">
        <f>1000*L25/(AVERAGE(K9:L9)*24*L$50)</f>
        <v>#VALUE!</v>
      </c>
      <c r="M41" s="48" t="e">
        <f>1000*M25/(AVERAGE(L9:M9)*24*M$50)</f>
        <v>#VALUE!</v>
      </c>
      <c r="N41" s="48" t="e">
        <f>1000*N25/(AVERAGE(M9:N9)*24*N$50)</f>
        <v>#VALUE!</v>
      </c>
    </row>
    <row r="42" spans="2:22" x14ac:dyDescent="0.25">
      <c r="B42" s="25" t="s">
        <v>33</v>
      </c>
      <c r="I42" s="48" t="e">
        <f t="shared" ref="I42:N42" si="6">1000*I28/((SUM(H12:I13)/2)*24*I$50)</f>
        <v>#VALUE!</v>
      </c>
      <c r="J42" s="48" t="e">
        <f t="shared" si="6"/>
        <v>#VALUE!</v>
      </c>
      <c r="K42" s="48" t="e">
        <f t="shared" si="6"/>
        <v>#VALUE!</v>
      </c>
      <c r="L42" s="48" t="e">
        <f t="shared" si="6"/>
        <v>#VALUE!</v>
      </c>
      <c r="M42" s="48" t="e">
        <f t="shared" si="6"/>
        <v>#VALUE!</v>
      </c>
      <c r="N42" s="48" t="e">
        <f t="shared" si="6"/>
        <v>#VALUE!</v>
      </c>
    </row>
    <row r="43" spans="2:22" x14ac:dyDescent="0.25">
      <c r="B43" s="25" t="s">
        <v>13</v>
      </c>
      <c r="I43" s="48" t="e">
        <f t="shared" ref="I43:N45" si="7">1000*I29/(AVERAGE(H14:I14)*24*I$50)</f>
        <v>#VALUE!</v>
      </c>
      <c r="J43" s="48" t="e">
        <f t="shared" si="7"/>
        <v>#VALUE!</v>
      </c>
      <c r="K43" s="48" t="e">
        <f t="shared" si="7"/>
        <v>#VALUE!</v>
      </c>
      <c r="L43" s="48" t="e">
        <f t="shared" si="7"/>
        <v>#VALUE!</v>
      </c>
      <c r="M43" s="48" t="e">
        <f t="shared" si="7"/>
        <v>#VALUE!</v>
      </c>
      <c r="N43" s="48" t="e">
        <f t="shared" si="7"/>
        <v>#VALUE!</v>
      </c>
    </row>
    <row r="44" spans="2:22" x14ac:dyDescent="0.25">
      <c r="B44" s="25" t="s">
        <v>14</v>
      </c>
      <c r="I44" s="48" t="e">
        <f t="shared" si="7"/>
        <v>#VALUE!</v>
      </c>
      <c r="J44" s="48" t="e">
        <f t="shared" si="7"/>
        <v>#VALUE!</v>
      </c>
      <c r="K44" s="48" t="e">
        <f t="shared" si="7"/>
        <v>#VALUE!</v>
      </c>
      <c r="L44" s="48" t="e">
        <f t="shared" si="7"/>
        <v>#VALUE!</v>
      </c>
      <c r="M44" s="48" t="e">
        <f t="shared" si="7"/>
        <v>#VALUE!</v>
      </c>
      <c r="N44" s="48" t="e">
        <f t="shared" si="7"/>
        <v>#VALUE!</v>
      </c>
    </row>
    <row r="45" spans="2:22" x14ac:dyDescent="0.25">
      <c r="B45" s="25" t="s">
        <v>15</v>
      </c>
      <c r="I45" s="48" t="e">
        <f t="shared" si="7"/>
        <v>#VALUE!</v>
      </c>
      <c r="J45" s="48" t="e">
        <f t="shared" si="7"/>
        <v>#VALUE!</v>
      </c>
      <c r="K45" s="48" t="e">
        <f t="shared" si="7"/>
        <v>#VALUE!</v>
      </c>
      <c r="L45" s="48" t="e">
        <f t="shared" si="7"/>
        <v>#VALUE!</v>
      </c>
      <c r="M45" s="48" t="e">
        <f t="shared" si="7"/>
        <v>#VALUE!</v>
      </c>
      <c r="N45" s="48" t="e">
        <f t="shared" si="7"/>
        <v>#VALUE!</v>
      </c>
    </row>
    <row r="46" spans="2:22" x14ac:dyDescent="0.25">
      <c r="B46" s="25" t="s">
        <v>35</v>
      </c>
      <c r="I46" s="48" t="e">
        <f t="shared" ref="I46:N46" si="8">1000*I33/(AVERAGE(H17:I17)*24*I$50)</f>
        <v>#VALUE!</v>
      </c>
      <c r="J46" s="48" t="e">
        <f t="shared" si="8"/>
        <v>#VALUE!</v>
      </c>
      <c r="K46" s="48" t="e">
        <f t="shared" si="8"/>
        <v>#VALUE!</v>
      </c>
      <c r="L46" s="48" t="e">
        <f t="shared" si="8"/>
        <v>#VALUE!</v>
      </c>
      <c r="M46" s="48" t="e">
        <f t="shared" si="8"/>
        <v>#VALUE!</v>
      </c>
      <c r="N46" s="48" t="e">
        <f t="shared" si="8"/>
        <v>#VALUE!</v>
      </c>
    </row>
    <row r="47" spans="2:22" x14ac:dyDescent="0.25">
      <c r="B47" s="42" t="s">
        <v>77</v>
      </c>
      <c r="I47" s="48"/>
      <c r="J47" s="48"/>
      <c r="K47" s="48"/>
      <c r="L47" s="48"/>
      <c r="M47" s="48"/>
      <c r="N47" s="48"/>
    </row>
    <row r="48" spans="2:22" x14ac:dyDescent="0.25">
      <c r="B48" s="25" t="s">
        <v>36</v>
      </c>
      <c r="I48" s="48" t="e">
        <f t="shared" ref="I48:N48" si="9">1000*I35/(AVERAGE(H19:I19)*24*I$50)</f>
        <v>#VALUE!</v>
      </c>
      <c r="J48" s="48" t="e">
        <f t="shared" si="9"/>
        <v>#VALUE!</v>
      </c>
      <c r="K48" s="48" t="e">
        <f t="shared" si="9"/>
        <v>#VALUE!</v>
      </c>
      <c r="L48" s="48" t="e">
        <f t="shared" si="9"/>
        <v>#VALUE!</v>
      </c>
      <c r="M48" s="48" t="e">
        <f t="shared" si="9"/>
        <v>#VALUE!</v>
      </c>
      <c r="N48" s="48" t="e">
        <f t="shared" si="9"/>
        <v>#VALUE!</v>
      </c>
    </row>
    <row r="49" spans="9:14" x14ac:dyDescent="0.25">
      <c r="I49" s="49"/>
      <c r="J49" s="49"/>
      <c r="K49" s="49"/>
      <c r="L49" s="49"/>
      <c r="M49" s="50"/>
      <c r="N49" s="50"/>
    </row>
    <row r="50" spans="9:14" x14ac:dyDescent="0.25">
      <c r="I50" s="28">
        <v>90</v>
      </c>
      <c r="J50" s="28">
        <v>91</v>
      </c>
      <c r="K50" s="28">
        <v>92</v>
      </c>
      <c r="L50" s="28">
        <v>92</v>
      </c>
      <c r="M50" s="28">
        <v>90</v>
      </c>
      <c r="N50" s="28">
        <v>92</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47"/>
  <sheetViews>
    <sheetView workbookViewId="0"/>
  </sheetViews>
  <sheetFormatPr defaultColWidth="9.109375" defaultRowHeight="13.2" x14ac:dyDescent="0.25"/>
  <cols>
    <col min="1" max="1" width="9.109375" style="15"/>
    <col min="2" max="2" width="26" style="15" customWidth="1"/>
    <col min="3" max="3" width="12.6640625" style="15" customWidth="1"/>
    <col min="4" max="4" width="9.109375" style="15"/>
    <col min="5" max="7" width="11.6640625" style="15" customWidth="1"/>
    <col min="8" max="8" width="9.109375" style="15"/>
    <col min="9" max="9" width="13.44140625" style="15" customWidth="1"/>
    <col min="10" max="10" width="12.109375" style="15" customWidth="1"/>
    <col min="11" max="11" width="14.109375" style="15" customWidth="1"/>
    <col min="12" max="12" width="12.109375" style="15" customWidth="1"/>
    <col min="13" max="17" width="13.109375" style="15" customWidth="1"/>
    <col min="18" max="16384" width="9.109375" style="15"/>
  </cols>
  <sheetData>
    <row r="1" spans="2:16" ht="13.8" thickBot="1" x14ac:dyDescent="0.3"/>
    <row r="2" spans="2:16" x14ac:dyDescent="0.25">
      <c r="B2" s="16" t="s">
        <v>27</v>
      </c>
      <c r="C2" s="17" t="s">
        <v>28</v>
      </c>
    </row>
    <row r="3" spans="2:16" ht="13.8" thickBot="1" x14ac:dyDescent="0.3">
      <c r="B3" s="18">
        <v>2010</v>
      </c>
      <c r="C3" s="19">
        <v>1</v>
      </c>
      <c r="E3" s="15" t="s">
        <v>29</v>
      </c>
      <c r="I3" s="15" t="s">
        <v>30</v>
      </c>
    </row>
    <row r="4" spans="2:16" x14ac:dyDescent="0.25">
      <c r="D4" s="15">
        <v>2</v>
      </c>
      <c r="E4" s="15">
        <f>$D$4+1</f>
        <v>3</v>
      </c>
      <c r="F4" s="15">
        <v>4</v>
      </c>
      <c r="H4" s="15">
        <v>2</v>
      </c>
      <c r="I4" s="15">
        <f>H4+1</f>
        <v>3</v>
      </c>
      <c r="J4" s="15">
        <f t="shared" ref="J4:P4" si="0">I4+1</f>
        <v>4</v>
      </c>
      <c r="K4" s="15">
        <f t="shared" si="0"/>
        <v>5</v>
      </c>
      <c r="L4" s="15">
        <f t="shared" si="0"/>
        <v>6</v>
      </c>
      <c r="M4" s="15">
        <f>L4+1</f>
        <v>7</v>
      </c>
      <c r="N4" s="15">
        <f t="shared" si="0"/>
        <v>8</v>
      </c>
      <c r="O4" s="15">
        <f t="shared" si="0"/>
        <v>9</v>
      </c>
      <c r="P4" s="15">
        <f t="shared" si="0"/>
        <v>10</v>
      </c>
    </row>
    <row r="5" spans="2:16" x14ac:dyDescent="0.25">
      <c r="G5" s="15">
        <v>6</v>
      </c>
      <c r="H5" s="15" t="str">
        <f t="shared" ref="H5:P5" si="1">$I$3&amp;"r"&amp;$G5&amp;"c"&amp;H$4</f>
        <v>Quarter!r6c2</v>
      </c>
      <c r="I5" s="15" t="str">
        <f t="shared" si="1"/>
        <v>Quarter!r6c3</v>
      </c>
      <c r="J5" s="15" t="str">
        <f t="shared" si="1"/>
        <v>Quarter!r6c4</v>
      </c>
      <c r="K5" s="15" t="str">
        <f t="shared" si="1"/>
        <v>Quarter!r6c5</v>
      </c>
      <c r="L5" s="15" t="str">
        <f t="shared" si="1"/>
        <v>Quarter!r6c6</v>
      </c>
      <c r="M5" s="15" t="str">
        <f t="shared" si="1"/>
        <v>Quarter!r6c7</v>
      </c>
      <c r="N5" s="15" t="str">
        <f t="shared" si="1"/>
        <v>Quarter!r6c8</v>
      </c>
      <c r="O5" s="15" t="str">
        <f t="shared" si="1"/>
        <v>Quarter!r6c9</v>
      </c>
      <c r="P5" s="15" t="str">
        <f t="shared" si="1"/>
        <v>Quarter!r6c10</v>
      </c>
    </row>
    <row r="6" spans="2:16" x14ac:dyDescent="0.25">
      <c r="B6" s="20" t="s">
        <v>31</v>
      </c>
    </row>
    <row r="7" spans="2:16" x14ac:dyDescent="0.25">
      <c r="B7" s="3" t="s">
        <v>6</v>
      </c>
    </row>
    <row r="8" spans="2:16" x14ac:dyDescent="0.25">
      <c r="B8" s="11" t="s">
        <v>8</v>
      </c>
      <c r="C8" s="15">
        <v>8</v>
      </c>
      <c r="D8" s="15" t="str">
        <f t="shared" ref="D8:F20" si="2">$E$3&amp;"r"&amp;$C8&amp;"c"&amp;D$4</f>
        <v>Annual!r8c2</v>
      </c>
      <c r="E8" s="15" t="str">
        <f t="shared" si="2"/>
        <v>Annual!r8c3</v>
      </c>
      <c r="F8" s="15" t="str">
        <f t="shared" si="2"/>
        <v>Annual!r8c4</v>
      </c>
      <c r="G8" s="15">
        <v>8</v>
      </c>
      <c r="H8" s="15" t="str">
        <f t="shared" ref="H8:P20" si="3">$I$3&amp;"r"&amp;$G8&amp;"c"&amp;H$4</f>
        <v>Quarter!r8c2</v>
      </c>
      <c r="I8" s="15" t="str">
        <f t="shared" si="3"/>
        <v>Quarter!r8c3</v>
      </c>
      <c r="J8" s="15" t="str">
        <f t="shared" si="3"/>
        <v>Quarter!r8c4</v>
      </c>
      <c r="K8" s="15" t="str">
        <f t="shared" si="3"/>
        <v>Quarter!r8c5</v>
      </c>
      <c r="L8" s="15" t="str">
        <f t="shared" si="3"/>
        <v>Quarter!r8c6</v>
      </c>
      <c r="M8" s="15" t="str">
        <f t="shared" si="3"/>
        <v>Quarter!r8c7</v>
      </c>
      <c r="N8" s="15" t="str">
        <f t="shared" si="3"/>
        <v>Quarter!r8c8</v>
      </c>
      <c r="O8" s="15" t="str">
        <f t="shared" si="3"/>
        <v>Quarter!r8c9</v>
      </c>
      <c r="P8" s="15" t="str">
        <f t="shared" si="3"/>
        <v>Quarter!r8c10</v>
      </c>
    </row>
    <row r="9" spans="2:16" ht="15.6" x14ac:dyDescent="0.25">
      <c r="B9" s="11" t="s">
        <v>17</v>
      </c>
      <c r="C9" s="15">
        <v>9</v>
      </c>
      <c r="D9" s="15" t="str">
        <f t="shared" si="2"/>
        <v>Annual!r9c2</v>
      </c>
      <c r="E9" s="15" t="str">
        <f t="shared" si="2"/>
        <v>Annual!r9c3</v>
      </c>
      <c r="F9" s="15" t="str">
        <f t="shared" si="2"/>
        <v>Annual!r9c4</v>
      </c>
      <c r="G9" s="15">
        <v>9</v>
      </c>
      <c r="H9" s="15" t="str">
        <f t="shared" si="3"/>
        <v>Quarter!r9c2</v>
      </c>
      <c r="I9" s="15" t="str">
        <f t="shared" si="3"/>
        <v>Quarter!r9c3</v>
      </c>
      <c r="J9" s="15" t="str">
        <f t="shared" si="3"/>
        <v>Quarter!r9c4</v>
      </c>
      <c r="K9" s="15" t="str">
        <f t="shared" si="3"/>
        <v>Quarter!r9c5</v>
      </c>
      <c r="L9" s="15" t="str">
        <f t="shared" si="3"/>
        <v>Quarter!r9c6</v>
      </c>
      <c r="M9" s="15" t="str">
        <f t="shared" si="3"/>
        <v>Quarter!r9c7</v>
      </c>
      <c r="N9" s="15" t="str">
        <f t="shared" si="3"/>
        <v>Quarter!r9c8</v>
      </c>
      <c r="O9" s="15" t="str">
        <f t="shared" si="3"/>
        <v>Quarter!r9c9</v>
      </c>
      <c r="P9" s="15" t="str">
        <f t="shared" si="3"/>
        <v>Quarter!r9c10</v>
      </c>
    </row>
    <row r="10" spans="2:16" x14ac:dyDescent="0.25">
      <c r="B10" s="11" t="s">
        <v>9</v>
      </c>
      <c r="C10" s="15">
        <v>10</v>
      </c>
      <c r="D10" s="15" t="str">
        <f t="shared" si="2"/>
        <v>Annual!r10c2</v>
      </c>
      <c r="E10" s="15" t="str">
        <f t="shared" si="2"/>
        <v>Annual!r10c3</v>
      </c>
      <c r="F10" s="15" t="str">
        <f t="shared" si="2"/>
        <v>Annual!r10c4</v>
      </c>
      <c r="G10" s="15">
        <v>10</v>
      </c>
      <c r="H10" s="15" t="str">
        <f t="shared" si="3"/>
        <v>Quarter!r10c2</v>
      </c>
      <c r="I10" s="15" t="str">
        <f t="shared" si="3"/>
        <v>Quarter!r10c3</v>
      </c>
      <c r="J10" s="15" t="str">
        <f t="shared" si="3"/>
        <v>Quarter!r10c4</v>
      </c>
      <c r="K10" s="15" t="str">
        <f t="shared" si="3"/>
        <v>Quarter!r10c5</v>
      </c>
      <c r="L10" s="15" t="str">
        <f t="shared" si="3"/>
        <v>Quarter!r10c6</v>
      </c>
      <c r="M10" s="15" t="str">
        <f t="shared" si="3"/>
        <v>Quarter!r10c7</v>
      </c>
      <c r="N10" s="15" t="str">
        <f t="shared" si="3"/>
        <v>Quarter!r10c8</v>
      </c>
      <c r="O10" s="15" t="str">
        <f t="shared" si="3"/>
        <v>Quarter!r10c9</v>
      </c>
      <c r="P10" s="15" t="str">
        <f t="shared" si="3"/>
        <v>Quarter!r10c10</v>
      </c>
    </row>
    <row r="11" spans="2:16" x14ac:dyDescent="0.25">
      <c r="B11" s="11" t="s">
        <v>10</v>
      </c>
      <c r="C11" s="15">
        <v>11</v>
      </c>
      <c r="D11" s="15" t="str">
        <f t="shared" si="2"/>
        <v>Annual!r11c2</v>
      </c>
      <c r="E11" s="15" t="str">
        <f t="shared" si="2"/>
        <v>Annual!r11c3</v>
      </c>
      <c r="F11" s="15" t="str">
        <f t="shared" si="2"/>
        <v>Annual!r11c4</v>
      </c>
      <c r="G11" s="15">
        <v>11</v>
      </c>
      <c r="H11" s="15" t="str">
        <f t="shared" si="3"/>
        <v>Quarter!r11c2</v>
      </c>
      <c r="I11" s="15" t="str">
        <f t="shared" si="3"/>
        <v>Quarter!r11c3</v>
      </c>
      <c r="J11" s="15" t="str">
        <f t="shared" si="3"/>
        <v>Quarter!r11c4</v>
      </c>
      <c r="K11" s="15" t="str">
        <f t="shared" si="3"/>
        <v>Quarter!r11c5</v>
      </c>
      <c r="L11" s="15" t="str">
        <f t="shared" si="3"/>
        <v>Quarter!r11c6</v>
      </c>
      <c r="M11" s="15" t="str">
        <f t="shared" si="3"/>
        <v>Quarter!r11c7</v>
      </c>
      <c r="N11" s="15" t="str">
        <f t="shared" si="3"/>
        <v>Quarter!r11c8</v>
      </c>
      <c r="O11" s="15" t="str">
        <f t="shared" si="3"/>
        <v>Quarter!r11c9</v>
      </c>
      <c r="P11" s="15" t="str">
        <f t="shared" si="3"/>
        <v>Quarter!r11c10</v>
      </c>
    </row>
    <row r="12" spans="2:16" x14ac:dyDescent="0.25">
      <c r="B12" s="11" t="s">
        <v>11</v>
      </c>
      <c r="C12" s="15">
        <v>12</v>
      </c>
      <c r="D12" s="15" t="str">
        <f t="shared" si="2"/>
        <v>Annual!r12c2</v>
      </c>
      <c r="E12" s="15" t="str">
        <f t="shared" si="2"/>
        <v>Annual!r12c3</v>
      </c>
      <c r="F12" s="15" t="str">
        <f t="shared" si="2"/>
        <v>Annual!r12c4</v>
      </c>
      <c r="G12" s="15">
        <v>12</v>
      </c>
      <c r="H12" s="15" t="str">
        <f t="shared" si="3"/>
        <v>Quarter!r12c2</v>
      </c>
      <c r="I12" s="15" t="str">
        <f t="shared" si="3"/>
        <v>Quarter!r12c3</v>
      </c>
      <c r="J12" s="15" t="str">
        <f t="shared" si="3"/>
        <v>Quarter!r12c4</v>
      </c>
      <c r="K12" s="15" t="str">
        <f t="shared" si="3"/>
        <v>Quarter!r12c5</v>
      </c>
      <c r="L12" s="15" t="str">
        <f t="shared" si="3"/>
        <v>Quarter!r12c6</v>
      </c>
      <c r="M12" s="15" t="str">
        <f t="shared" si="3"/>
        <v>Quarter!r12c7</v>
      </c>
      <c r="N12" s="15" t="str">
        <f t="shared" si="3"/>
        <v>Quarter!r12c8</v>
      </c>
      <c r="O12" s="15" t="str">
        <f t="shared" si="3"/>
        <v>Quarter!r12c9</v>
      </c>
      <c r="P12" s="15" t="str">
        <f t="shared" si="3"/>
        <v>Quarter!r12c10</v>
      </c>
    </row>
    <row r="13" spans="2:16" x14ac:dyDescent="0.25">
      <c r="B13" s="11" t="s">
        <v>12</v>
      </c>
      <c r="C13" s="15">
        <v>13</v>
      </c>
      <c r="D13" s="15" t="str">
        <f t="shared" si="2"/>
        <v>Annual!r13c2</v>
      </c>
      <c r="E13" s="15" t="str">
        <f t="shared" si="2"/>
        <v>Annual!r13c3</v>
      </c>
      <c r="F13" s="15" t="str">
        <f t="shared" si="2"/>
        <v>Annual!r13c4</v>
      </c>
      <c r="G13" s="15">
        <v>13</v>
      </c>
      <c r="H13" s="15" t="str">
        <f t="shared" si="3"/>
        <v>Quarter!r13c2</v>
      </c>
      <c r="I13" s="15" t="str">
        <f t="shared" si="3"/>
        <v>Quarter!r13c3</v>
      </c>
      <c r="J13" s="15" t="str">
        <f t="shared" si="3"/>
        <v>Quarter!r13c4</v>
      </c>
      <c r="K13" s="15" t="str">
        <f t="shared" si="3"/>
        <v>Quarter!r13c5</v>
      </c>
      <c r="L13" s="15" t="str">
        <f t="shared" si="3"/>
        <v>Quarter!r13c6</v>
      </c>
      <c r="M13" s="15" t="str">
        <f t="shared" si="3"/>
        <v>Quarter!r13c7</v>
      </c>
      <c r="N13" s="15" t="str">
        <f t="shared" si="3"/>
        <v>Quarter!r13c8</v>
      </c>
      <c r="O13" s="15" t="str">
        <f t="shared" si="3"/>
        <v>Quarter!r13c9</v>
      </c>
      <c r="P13" s="15" t="str">
        <f t="shared" si="3"/>
        <v>Quarter!r13c10</v>
      </c>
    </row>
    <row r="14" spans="2:16" x14ac:dyDescent="0.25">
      <c r="B14" s="11" t="s">
        <v>13</v>
      </c>
      <c r="C14" s="15">
        <v>14</v>
      </c>
      <c r="D14" s="15" t="str">
        <f t="shared" si="2"/>
        <v>Annual!r14c2</v>
      </c>
      <c r="E14" s="15" t="str">
        <f t="shared" si="2"/>
        <v>Annual!r14c3</v>
      </c>
      <c r="F14" s="15" t="str">
        <f t="shared" si="2"/>
        <v>Annual!r14c4</v>
      </c>
      <c r="G14" s="15">
        <v>14</v>
      </c>
      <c r="H14" s="15" t="str">
        <f t="shared" si="3"/>
        <v>Quarter!r14c2</v>
      </c>
      <c r="I14" s="15" t="str">
        <f t="shared" si="3"/>
        <v>Quarter!r14c3</v>
      </c>
      <c r="J14" s="15" t="str">
        <f t="shared" si="3"/>
        <v>Quarter!r14c4</v>
      </c>
      <c r="K14" s="15" t="str">
        <f t="shared" si="3"/>
        <v>Quarter!r14c5</v>
      </c>
      <c r="L14" s="15" t="str">
        <f t="shared" si="3"/>
        <v>Quarter!r14c6</v>
      </c>
      <c r="M14" s="15" t="str">
        <f t="shared" si="3"/>
        <v>Quarter!r14c7</v>
      </c>
      <c r="N14" s="15" t="str">
        <f t="shared" si="3"/>
        <v>Quarter!r14c8</v>
      </c>
      <c r="O14" s="15" t="str">
        <f t="shared" si="3"/>
        <v>Quarter!r14c9</v>
      </c>
      <c r="P14" s="15" t="str">
        <f t="shared" si="3"/>
        <v>Quarter!r14c10</v>
      </c>
    </row>
    <row r="15" spans="2:16" x14ac:dyDescent="0.25">
      <c r="B15" s="11" t="s">
        <v>14</v>
      </c>
      <c r="C15" s="15">
        <v>15</v>
      </c>
      <c r="D15" s="15" t="str">
        <f t="shared" si="2"/>
        <v>Annual!r15c2</v>
      </c>
      <c r="E15" s="15" t="str">
        <f t="shared" si="2"/>
        <v>Annual!r15c3</v>
      </c>
      <c r="F15" s="15" t="str">
        <f t="shared" si="2"/>
        <v>Annual!r15c4</v>
      </c>
      <c r="G15" s="15">
        <v>15</v>
      </c>
      <c r="H15" s="15" t="str">
        <f t="shared" si="3"/>
        <v>Quarter!r15c2</v>
      </c>
      <c r="I15" s="15" t="str">
        <f t="shared" si="3"/>
        <v>Quarter!r15c3</v>
      </c>
      <c r="J15" s="15" t="str">
        <f t="shared" si="3"/>
        <v>Quarter!r15c4</v>
      </c>
      <c r="K15" s="15" t="str">
        <f t="shared" si="3"/>
        <v>Quarter!r15c5</v>
      </c>
      <c r="L15" s="15" t="str">
        <f t="shared" si="3"/>
        <v>Quarter!r15c6</v>
      </c>
      <c r="M15" s="15" t="str">
        <f t="shared" si="3"/>
        <v>Quarter!r15c7</v>
      </c>
      <c r="N15" s="15" t="str">
        <f t="shared" si="3"/>
        <v>Quarter!r15c8</v>
      </c>
      <c r="O15" s="15" t="str">
        <f t="shared" si="3"/>
        <v>Quarter!r15c9</v>
      </c>
      <c r="P15" s="15" t="str">
        <f t="shared" si="3"/>
        <v>Quarter!r15c10</v>
      </c>
    </row>
    <row r="16" spans="2:16" x14ac:dyDescent="0.25">
      <c r="B16" s="11" t="s">
        <v>15</v>
      </c>
      <c r="C16" s="15">
        <v>16</v>
      </c>
      <c r="D16" s="15" t="str">
        <f t="shared" si="2"/>
        <v>Annual!r16c2</v>
      </c>
      <c r="E16" s="15" t="str">
        <f t="shared" si="2"/>
        <v>Annual!r16c3</v>
      </c>
      <c r="F16" s="15" t="str">
        <f t="shared" si="2"/>
        <v>Annual!r16c4</v>
      </c>
      <c r="G16" s="15">
        <v>16</v>
      </c>
      <c r="H16" s="15" t="str">
        <f t="shared" si="3"/>
        <v>Quarter!r16c2</v>
      </c>
      <c r="I16" s="15" t="str">
        <f t="shared" si="3"/>
        <v>Quarter!r16c3</v>
      </c>
      <c r="J16" s="15" t="str">
        <f t="shared" si="3"/>
        <v>Quarter!r16c4</v>
      </c>
      <c r="K16" s="15" t="str">
        <f t="shared" si="3"/>
        <v>Quarter!r16c5</v>
      </c>
      <c r="L16" s="15" t="str">
        <f t="shared" si="3"/>
        <v>Quarter!r16c6</v>
      </c>
      <c r="M16" s="15" t="str">
        <f t="shared" si="3"/>
        <v>Quarter!r16c7</v>
      </c>
      <c r="N16" s="15" t="str">
        <f t="shared" si="3"/>
        <v>Quarter!r16c8</v>
      </c>
      <c r="O16" s="15" t="str">
        <f t="shared" si="3"/>
        <v>Quarter!r16c9</v>
      </c>
      <c r="P16" s="15" t="str">
        <f t="shared" si="3"/>
        <v>Quarter!r16c10</v>
      </c>
    </row>
    <row r="17" spans="2:16" ht="15.6" x14ac:dyDescent="0.25">
      <c r="B17" s="11" t="s">
        <v>18</v>
      </c>
      <c r="C17" s="15">
        <v>17</v>
      </c>
      <c r="D17" s="15" t="str">
        <f t="shared" si="2"/>
        <v>Annual!r17c2</v>
      </c>
      <c r="E17" s="15" t="str">
        <f t="shared" si="2"/>
        <v>Annual!r17c3</v>
      </c>
      <c r="F17" s="15" t="str">
        <f t="shared" si="2"/>
        <v>Annual!r17c4</v>
      </c>
      <c r="G17" s="15">
        <v>17</v>
      </c>
      <c r="H17" s="15" t="str">
        <f t="shared" si="3"/>
        <v>Quarter!r17c2</v>
      </c>
      <c r="I17" s="15" t="str">
        <f t="shared" si="3"/>
        <v>Quarter!r17c3</v>
      </c>
      <c r="J17" s="15" t="str">
        <f t="shared" si="3"/>
        <v>Quarter!r17c4</v>
      </c>
      <c r="K17" s="15" t="str">
        <f t="shared" si="3"/>
        <v>Quarter!r17c5</v>
      </c>
      <c r="L17" s="15" t="str">
        <f t="shared" si="3"/>
        <v>Quarter!r17c6</v>
      </c>
      <c r="M17" s="15" t="str">
        <f t="shared" si="3"/>
        <v>Quarter!r17c7</v>
      </c>
      <c r="N17" s="15" t="str">
        <f t="shared" si="3"/>
        <v>Quarter!r17c8</v>
      </c>
      <c r="O17" s="15" t="str">
        <f t="shared" si="3"/>
        <v>Quarter!r17c9</v>
      </c>
      <c r="P17" s="15" t="str">
        <f t="shared" si="3"/>
        <v>Quarter!r17c10</v>
      </c>
    </row>
    <row r="18" spans="2:16" ht="15.6" x14ac:dyDescent="0.25">
      <c r="B18" s="11" t="s">
        <v>19</v>
      </c>
      <c r="C18" s="15">
        <v>18</v>
      </c>
      <c r="D18" s="15" t="str">
        <f t="shared" si="2"/>
        <v>Annual!r18c2</v>
      </c>
      <c r="E18" s="15" t="str">
        <f t="shared" si="2"/>
        <v>Annual!r18c3</v>
      </c>
      <c r="F18" s="15" t="str">
        <f t="shared" si="2"/>
        <v>Annual!r18c4</v>
      </c>
      <c r="G18" s="15">
        <v>18</v>
      </c>
      <c r="H18" s="15" t="str">
        <f t="shared" si="3"/>
        <v>Quarter!r18c2</v>
      </c>
      <c r="I18" s="15" t="str">
        <f t="shared" si="3"/>
        <v>Quarter!r18c3</v>
      </c>
      <c r="J18" s="15" t="str">
        <f t="shared" si="3"/>
        <v>Quarter!r18c4</v>
      </c>
      <c r="K18" s="15" t="str">
        <f t="shared" si="3"/>
        <v>Quarter!r18c5</v>
      </c>
      <c r="L18" s="15" t="str">
        <f t="shared" si="3"/>
        <v>Quarter!r18c6</v>
      </c>
      <c r="M18" s="15" t="str">
        <f t="shared" si="3"/>
        <v>Quarter!r18c7</v>
      </c>
      <c r="N18" s="15" t="str">
        <f t="shared" si="3"/>
        <v>Quarter!r18c8</v>
      </c>
      <c r="O18" s="15" t="str">
        <f t="shared" si="3"/>
        <v>Quarter!r18c9</v>
      </c>
      <c r="P18" s="15" t="str">
        <f t="shared" si="3"/>
        <v>Quarter!r18c10</v>
      </c>
    </row>
    <row r="19" spans="2:16" x14ac:dyDescent="0.25">
      <c r="B19" s="12" t="s">
        <v>0</v>
      </c>
      <c r="C19" s="15">
        <v>19</v>
      </c>
      <c r="D19" s="15" t="str">
        <f t="shared" si="2"/>
        <v>Annual!r19c2</v>
      </c>
      <c r="E19" s="15" t="str">
        <f t="shared" si="2"/>
        <v>Annual!r19c3</v>
      </c>
      <c r="F19" s="15" t="str">
        <f t="shared" si="2"/>
        <v>Annual!r19c4</v>
      </c>
      <c r="G19" s="15">
        <v>19</v>
      </c>
      <c r="H19" s="15" t="str">
        <f t="shared" si="3"/>
        <v>Quarter!r19c2</v>
      </c>
      <c r="I19" s="15" t="str">
        <f t="shared" si="3"/>
        <v>Quarter!r19c3</v>
      </c>
      <c r="J19" s="15" t="str">
        <f t="shared" si="3"/>
        <v>Quarter!r19c4</v>
      </c>
      <c r="K19" s="15" t="str">
        <f t="shared" si="3"/>
        <v>Quarter!r19c5</v>
      </c>
      <c r="L19" s="15" t="str">
        <f t="shared" si="3"/>
        <v>Quarter!r19c6</v>
      </c>
      <c r="M19" s="15" t="str">
        <f t="shared" si="3"/>
        <v>Quarter!r19c7</v>
      </c>
      <c r="N19" s="15" t="str">
        <f t="shared" si="3"/>
        <v>Quarter!r19c8</v>
      </c>
      <c r="O19" s="15" t="str">
        <f t="shared" si="3"/>
        <v>Quarter!r19c9</v>
      </c>
      <c r="P19" s="15" t="str">
        <f t="shared" si="3"/>
        <v>Quarter!r19c10</v>
      </c>
    </row>
    <row r="20" spans="2:16" ht="16.2" thickBot="1" x14ac:dyDescent="0.3">
      <c r="B20" s="13" t="s">
        <v>20</v>
      </c>
      <c r="C20" s="15">
        <v>20</v>
      </c>
      <c r="D20" s="15" t="str">
        <f t="shared" si="2"/>
        <v>Annual!r20c2</v>
      </c>
      <c r="E20" s="15" t="str">
        <f t="shared" si="2"/>
        <v>Annual!r20c3</v>
      </c>
      <c r="F20" s="15" t="str">
        <f t="shared" si="2"/>
        <v>Annual!r20c4</v>
      </c>
      <c r="G20" s="15">
        <v>20</v>
      </c>
      <c r="H20" s="15" t="str">
        <f t="shared" si="3"/>
        <v>Quarter!r20c2</v>
      </c>
      <c r="I20" s="15" t="str">
        <f t="shared" si="3"/>
        <v>Quarter!r20c3</v>
      </c>
      <c r="J20" s="15" t="str">
        <f t="shared" si="3"/>
        <v>Quarter!r20c4</v>
      </c>
      <c r="K20" s="15" t="str">
        <f t="shared" si="3"/>
        <v>Quarter!r20c5</v>
      </c>
      <c r="L20" s="15" t="str">
        <f t="shared" si="3"/>
        <v>Quarter!r20c6</v>
      </c>
      <c r="M20" s="15" t="str">
        <f t="shared" si="3"/>
        <v>Quarter!r20c7</v>
      </c>
      <c r="N20" s="15" t="str">
        <f t="shared" si="3"/>
        <v>Quarter!r20c8</v>
      </c>
      <c r="O20" s="15" t="str">
        <f t="shared" si="3"/>
        <v>Quarter!r20c9</v>
      </c>
      <c r="P20" s="15" t="str">
        <f t="shared" si="3"/>
        <v>Quarter!r20c10</v>
      </c>
    </row>
    <row r="21" spans="2:16" ht="13.8" thickTop="1" x14ac:dyDescent="0.25">
      <c r="B21" s="9"/>
    </row>
    <row r="22" spans="2:16" x14ac:dyDescent="0.25">
      <c r="B22" s="10" t="s">
        <v>7</v>
      </c>
    </row>
    <row r="23" spans="2:16" ht="15.6" x14ac:dyDescent="0.25">
      <c r="B23" s="11" t="s">
        <v>21</v>
      </c>
      <c r="C23" s="15">
        <v>23</v>
      </c>
      <c r="D23" s="15" t="str">
        <f t="shared" ref="D23:F31" si="4">$E$3&amp;"r"&amp;$C23&amp;"c"&amp;D$4</f>
        <v>Annual!r23c2</v>
      </c>
      <c r="E23" s="15" t="str">
        <f t="shared" si="4"/>
        <v>Annual!r23c3</v>
      </c>
      <c r="F23" s="15" t="str">
        <f t="shared" si="4"/>
        <v>Annual!r23c4</v>
      </c>
      <c r="G23" s="15">
        <v>23</v>
      </c>
      <c r="H23" s="15" t="str">
        <f t="shared" ref="H23:P31" si="5">$I$3&amp;"r"&amp;$G23&amp;"c"&amp;H$4</f>
        <v>Quarter!r23c2</v>
      </c>
      <c r="I23" s="15" t="str">
        <f t="shared" si="5"/>
        <v>Quarter!r23c3</v>
      </c>
      <c r="J23" s="15" t="str">
        <f t="shared" si="5"/>
        <v>Quarter!r23c4</v>
      </c>
      <c r="K23" s="15" t="str">
        <f t="shared" si="5"/>
        <v>Quarter!r23c5</v>
      </c>
      <c r="L23" s="15" t="str">
        <f t="shared" si="5"/>
        <v>Quarter!r23c6</v>
      </c>
      <c r="M23" s="15" t="str">
        <f t="shared" si="5"/>
        <v>Quarter!r23c7</v>
      </c>
      <c r="N23" s="15" t="str">
        <f t="shared" si="5"/>
        <v>Quarter!r23c8</v>
      </c>
      <c r="O23" s="15" t="str">
        <f t="shared" si="5"/>
        <v>Quarter!r23c9</v>
      </c>
      <c r="P23" s="15" t="str">
        <f t="shared" si="5"/>
        <v>Quarter!r23c10</v>
      </c>
    </row>
    <row r="24" spans="2:16" ht="15.6" x14ac:dyDescent="0.25">
      <c r="B24" s="11" t="s">
        <v>22</v>
      </c>
      <c r="C24" s="15">
        <v>24</v>
      </c>
      <c r="D24" s="15" t="str">
        <f t="shared" si="4"/>
        <v>Annual!r24c2</v>
      </c>
      <c r="E24" s="15" t="str">
        <f t="shared" si="4"/>
        <v>Annual!r24c3</v>
      </c>
      <c r="F24" s="15" t="str">
        <f t="shared" si="4"/>
        <v>Annual!r24c4</v>
      </c>
      <c r="G24" s="15">
        <v>24</v>
      </c>
      <c r="H24" s="15" t="str">
        <f t="shared" si="5"/>
        <v>Quarter!r24c2</v>
      </c>
      <c r="I24" s="15" t="str">
        <f t="shared" si="5"/>
        <v>Quarter!r24c3</v>
      </c>
      <c r="J24" s="15" t="str">
        <f t="shared" si="5"/>
        <v>Quarter!r24c4</v>
      </c>
      <c r="K24" s="15" t="str">
        <f t="shared" si="5"/>
        <v>Quarter!r24c5</v>
      </c>
      <c r="L24" s="15" t="str">
        <f t="shared" si="5"/>
        <v>Quarter!r24c6</v>
      </c>
      <c r="M24" s="15" t="str">
        <f t="shared" si="5"/>
        <v>Quarter!r24c7</v>
      </c>
      <c r="N24" s="15" t="str">
        <f t="shared" si="5"/>
        <v>Quarter!r24c8</v>
      </c>
      <c r="O24" s="15" t="str">
        <f t="shared" si="5"/>
        <v>Quarter!r24c9</v>
      </c>
      <c r="P24" s="15" t="str">
        <f t="shared" si="5"/>
        <v>Quarter!r24c10</v>
      </c>
    </row>
    <row r="25" spans="2:16" x14ac:dyDescent="0.25">
      <c r="B25" s="11" t="s">
        <v>10</v>
      </c>
      <c r="C25" s="15">
        <v>25</v>
      </c>
      <c r="D25" s="15" t="str">
        <f t="shared" si="4"/>
        <v>Annual!r25c2</v>
      </c>
      <c r="E25" s="15" t="str">
        <f t="shared" si="4"/>
        <v>Annual!r25c3</v>
      </c>
      <c r="F25" s="15" t="str">
        <f t="shared" si="4"/>
        <v>Annual!r25c4</v>
      </c>
      <c r="G25" s="15">
        <v>25</v>
      </c>
      <c r="H25" s="15" t="str">
        <f t="shared" si="5"/>
        <v>Quarter!r25c2</v>
      </c>
      <c r="I25" s="15" t="str">
        <f t="shared" si="5"/>
        <v>Quarter!r25c3</v>
      </c>
      <c r="J25" s="15" t="str">
        <f t="shared" si="5"/>
        <v>Quarter!r25c4</v>
      </c>
      <c r="K25" s="15" t="str">
        <f t="shared" si="5"/>
        <v>Quarter!r25c5</v>
      </c>
      <c r="L25" s="15" t="str">
        <f t="shared" si="5"/>
        <v>Quarter!r25c6</v>
      </c>
      <c r="M25" s="15" t="str">
        <f t="shared" si="5"/>
        <v>Quarter!r25c7</v>
      </c>
      <c r="N25" s="15" t="str">
        <f t="shared" si="5"/>
        <v>Quarter!r25c8</v>
      </c>
      <c r="O25" s="15" t="str">
        <f t="shared" si="5"/>
        <v>Quarter!r25c9</v>
      </c>
      <c r="P25" s="15" t="str">
        <f t="shared" si="5"/>
        <v>Quarter!r25c10</v>
      </c>
    </row>
    <row r="26" spans="2:16" x14ac:dyDescent="0.25">
      <c r="B26" s="11" t="s">
        <v>11</v>
      </c>
      <c r="C26" s="15">
        <v>26</v>
      </c>
      <c r="D26" s="15" t="str">
        <f t="shared" si="4"/>
        <v>Annual!r26c2</v>
      </c>
      <c r="E26" s="15" t="str">
        <f t="shared" si="4"/>
        <v>Annual!r26c3</v>
      </c>
      <c r="F26" s="15" t="str">
        <f t="shared" si="4"/>
        <v>Annual!r26c4</v>
      </c>
      <c r="G26" s="15">
        <v>26</v>
      </c>
      <c r="H26" s="15" t="str">
        <f t="shared" si="5"/>
        <v>Quarter!r26c2</v>
      </c>
      <c r="I26" s="15" t="str">
        <f t="shared" si="5"/>
        <v>Quarter!r26c3</v>
      </c>
      <c r="J26" s="15" t="str">
        <f t="shared" si="5"/>
        <v>Quarter!r26c4</v>
      </c>
      <c r="K26" s="15" t="str">
        <f t="shared" si="5"/>
        <v>Quarter!r26c5</v>
      </c>
      <c r="L26" s="15" t="str">
        <f t="shared" si="5"/>
        <v>Quarter!r26c6</v>
      </c>
      <c r="M26" s="15" t="str">
        <f t="shared" si="5"/>
        <v>Quarter!r26c7</v>
      </c>
      <c r="N26" s="15" t="str">
        <f t="shared" si="5"/>
        <v>Quarter!r26c8</v>
      </c>
      <c r="O26" s="15" t="str">
        <f t="shared" si="5"/>
        <v>Quarter!r26c9</v>
      </c>
      <c r="P26" s="15" t="str">
        <f t="shared" si="5"/>
        <v>Quarter!r26c10</v>
      </c>
    </row>
    <row r="27" spans="2:16" x14ac:dyDescent="0.25">
      <c r="B27" s="11" t="s">
        <v>12</v>
      </c>
      <c r="C27" s="15">
        <v>27</v>
      </c>
      <c r="D27" s="15" t="str">
        <f t="shared" si="4"/>
        <v>Annual!r27c2</v>
      </c>
      <c r="E27" s="15" t="str">
        <f t="shared" si="4"/>
        <v>Annual!r27c3</v>
      </c>
      <c r="F27" s="15" t="str">
        <f t="shared" si="4"/>
        <v>Annual!r27c4</v>
      </c>
      <c r="G27" s="15">
        <v>27</v>
      </c>
      <c r="H27" s="15" t="str">
        <f t="shared" si="5"/>
        <v>Quarter!r27c2</v>
      </c>
      <c r="I27" s="15" t="str">
        <f t="shared" si="5"/>
        <v>Quarter!r27c3</v>
      </c>
      <c r="J27" s="15" t="str">
        <f t="shared" si="5"/>
        <v>Quarter!r27c4</v>
      </c>
      <c r="K27" s="15" t="str">
        <f t="shared" si="5"/>
        <v>Quarter!r27c5</v>
      </c>
      <c r="L27" s="15" t="str">
        <f t="shared" si="5"/>
        <v>Quarter!r27c6</v>
      </c>
      <c r="M27" s="15" t="str">
        <f t="shared" si="5"/>
        <v>Quarter!r27c7</v>
      </c>
      <c r="N27" s="15" t="str">
        <f t="shared" si="5"/>
        <v>Quarter!r27c8</v>
      </c>
      <c r="O27" s="15" t="str">
        <f t="shared" si="5"/>
        <v>Quarter!r27c9</v>
      </c>
      <c r="P27" s="15" t="str">
        <f t="shared" si="5"/>
        <v>Quarter!r27c10</v>
      </c>
    </row>
    <row r="28" spans="2:16" x14ac:dyDescent="0.25">
      <c r="B28" s="11" t="s">
        <v>13</v>
      </c>
      <c r="C28" s="15">
        <v>28</v>
      </c>
      <c r="D28" s="15" t="str">
        <f t="shared" si="4"/>
        <v>Annual!r28c2</v>
      </c>
      <c r="E28" s="15" t="str">
        <f t="shared" si="4"/>
        <v>Annual!r28c3</v>
      </c>
      <c r="F28" s="15" t="str">
        <f t="shared" si="4"/>
        <v>Annual!r28c4</v>
      </c>
      <c r="G28" s="15">
        <v>28</v>
      </c>
      <c r="H28" s="15" t="str">
        <f t="shared" si="5"/>
        <v>Quarter!r28c2</v>
      </c>
      <c r="I28" s="15" t="str">
        <f t="shared" si="5"/>
        <v>Quarter!r28c3</v>
      </c>
      <c r="J28" s="15" t="str">
        <f t="shared" si="5"/>
        <v>Quarter!r28c4</v>
      </c>
      <c r="K28" s="15" t="str">
        <f t="shared" si="5"/>
        <v>Quarter!r28c5</v>
      </c>
      <c r="L28" s="15" t="str">
        <f t="shared" si="5"/>
        <v>Quarter!r28c6</v>
      </c>
      <c r="M28" s="15" t="str">
        <f t="shared" si="5"/>
        <v>Quarter!r28c7</v>
      </c>
      <c r="N28" s="15" t="str">
        <f t="shared" si="5"/>
        <v>Quarter!r28c8</v>
      </c>
      <c r="O28" s="15" t="str">
        <f t="shared" si="5"/>
        <v>Quarter!r28c9</v>
      </c>
      <c r="P28" s="15" t="str">
        <f t="shared" si="5"/>
        <v>Quarter!r28c10</v>
      </c>
    </row>
    <row r="29" spans="2:16" x14ac:dyDescent="0.25">
      <c r="B29" s="11" t="s">
        <v>14</v>
      </c>
      <c r="C29" s="15">
        <v>29</v>
      </c>
      <c r="D29" s="15" t="str">
        <f t="shared" si="4"/>
        <v>Annual!r29c2</v>
      </c>
      <c r="E29" s="15" t="str">
        <f t="shared" si="4"/>
        <v>Annual!r29c3</v>
      </c>
      <c r="F29" s="15" t="str">
        <f t="shared" si="4"/>
        <v>Annual!r29c4</v>
      </c>
      <c r="G29" s="15">
        <v>29</v>
      </c>
      <c r="H29" s="15" t="str">
        <f t="shared" si="5"/>
        <v>Quarter!r29c2</v>
      </c>
      <c r="I29" s="15" t="str">
        <f t="shared" si="5"/>
        <v>Quarter!r29c3</v>
      </c>
      <c r="J29" s="15" t="str">
        <f t="shared" si="5"/>
        <v>Quarter!r29c4</v>
      </c>
      <c r="K29" s="15" t="str">
        <f t="shared" si="5"/>
        <v>Quarter!r29c5</v>
      </c>
      <c r="L29" s="15" t="str">
        <f t="shared" si="5"/>
        <v>Quarter!r29c6</v>
      </c>
      <c r="M29" s="15" t="str">
        <f t="shared" si="5"/>
        <v>Quarter!r29c7</v>
      </c>
      <c r="N29" s="15" t="str">
        <f t="shared" si="5"/>
        <v>Quarter!r29c8</v>
      </c>
      <c r="O29" s="15" t="str">
        <f t="shared" si="5"/>
        <v>Quarter!r29c9</v>
      </c>
      <c r="P29" s="15" t="str">
        <f t="shared" si="5"/>
        <v>Quarter!r29c10</v>
      </c>
    </row>
    <row r="30" spans="2:16" ht="15.6" x14ac:dyDescent="0.25">
      <c r="B30" s="11" t="s">
        <v>23</v>
      </c>
      <c r="C30" s="15">
        <v>30</v>
      </c>
      <c r="D30" s="15" t="str">
        <f t="shared" si="4"/>
        <v>Annual!r30c2</v>
      </c>
      <c r="E30" s="15" t="str">
        <f t="shared" si="4"/>
        <v>Annual!r30c3</v>
      </c>
      <c r="F30" s="15" t="str">
        <f t="shared" si="4"/>
        <v>Annual!r30c4</v>
      </c>
      <c r="G30" s="15">
        <v>30</v>
      </c>
      <c r="H30" s="15" t="str">
        <f t="shared" si="5"/>
        <v>Quarter!r30c2</v>
      </c>
      <c r="I30" s="15" t="str">
        <f t="shared" si="5"/>
        <v>Quarter!r30c3</v>
      </c>
      <c r="J30" s="15" t="str">
        <f t="shared" si="5"/>
        <v>Quarter!r30c4</v>
      </c>
      <c r="K30" s="15" t="str">
        <f t="shared" si="5"/>
        <v>Quarter!r30c5</v>
      </c>
      <c r="L30" s="15" t="str">
        <f t="shared" si="5"/>
        <v>Quarter!r30c6</v>
      </c>
      <c r="M30" s="15" t="str">
        <f t="shared" si="5"/>
        <v>Quarter!r30c7</v>
      </c>
      <c r="N30" s="15" t="str">
        <f t="shared" si="5"/>
        <v>Quarter!r30c8</v>
      </c>
      <c r="O30" s="15" t="str">
        <f t="shared" si="5"/>
        <v>Quarter!r30c9</v>
      </c>
      <c r="P30" s="15" t="str">
        <f t="shared" si="5"/>
        <v>Quarter!r30c10</v>
      </c>
    </row>
    <row r="31" spans="2:16" x14ac:dyDescent="0.25">
      <c r="B31" s="11" t="s">
        <v>16</v>
      </c>
      <c r="C31" s="15">
        <v>31</v>
      </c>
      <c r="D31" s="15" t="str">
        <f t="shared" si="4"/>
        <v>Annual!r31c2</v>
      </c>
      <c r="E31" s="15" t="str">
        <f t="shared" si="4"/>
        <v>Annual!r31c3</v>
      </c>
      <c r="F31" s="15" t="str">
        <f t="shared" si="4"/>
        <v>Annual!r31c4</v>
      </c>
      <c r="G31" s="15">
        <v>31</v>
      </c>
      <c r="H31" s="15" t="str">
        <f t="shared" si="5"/>
        <v>Quarter!r31c2</v>
      </c>
      <c r="I31" s="15" t="str">
        <f t="shared" si="5"/>
        <v>Quarter!r31c3</v>
      </c>
      <c r="J31" s="15" t="str">
        <f t="shared" si="5"/>
        <v>Quarter!r31c4</v>
      </c>
      <c r="K31" s="15" t="str">
        <f t="shared" si="5"/>
        <v>Quarter!r31c5</v>
      </c>
      <c r="L31" s="15" t="str">
        <f t="shared" si="5"/>
        <v>Quarter!r31c6</v>
      </c>
      <c r="M31" s="15" t="str">
        <f t="shared" si="5"/>
        <v>Quarter!r31c7</v>
      </c>
      <c r="N31" s="15" t="str">
        <f t="shared" si="5"/>
        <v>Quarter!r31c8</v>
      </c>
      <c r="O31" s="15" t="str">
        <f t="shared" si="5"/>
        <v>Quarter!r31c9</v>
      </c>
      <c r="P31" s="15" t="str">
        <f t="shared" si="5"/>
        <v>Quarter!r31c10</v>
      </c>
    </row>
    <row r="32" spans="2:16" ht="15.6" x14ac:dyDescent="0.25">
      <c r="B32" s="11" t="s">
        <v>24</v>
      </c>
      <c r="C32" s="15">
        <v>32</v>
      </c>
      <c r="D32" s="15" t="str">
        <f t="shared" ref="D32:F35" si="6">$E$3&amp;"r"&amp;$C32&amp;"c"&amp;D$4</f>
        <v>Annual!r32c2</v>
      </c>
      <c r="E32" s="15" t="str">
        <f t="shared" si="6"/>
        <v>Annual!r32c3</v>
      </c>
      <c r="F32" s="15" t="str">
        <f t="shared" si="6"/>
        <v>Annual!r32c4</v>
      </c>
      <c r="G32" s="15">
        <v>32</v>
      </c>
      <c r="H32" s="15" t="str">
        <f t="shared" ref="H32:P35" si="7">$I$3&amp;"r"&amp;$G32&amp;"c"&amp;H$4</f>
        <v>Quarter!r32c2</v>
      </c>
      <c r="I32" s="15" t="str">
        <f t="shared" si="7"/>
        <v>Quarter!r32c3</v>
      </c>
      <c r="J32" s="15" t="str">
        <f t="shared" si="7"/>
        <v>Quarter!r32c4</v>
      </c>
      <c r="K32" s="15" t="str">
        <f t="shared" si="7"/>
        <v>Quarter!r32c5</v>
      </c>
      <c r="L32" s="15" t="str">
        <f t="shared" si="7"/>
        <v>Quarter!r32c6</v>
      </c>
      <c r="M32" s="15" t="str">
        <f t="shared" si="7"/>
        <v>Quarter!r32c7</v>
      </c>
      <c r="N32" s="15" t="str">
        <f t="shared" si="7"/>
        <v>Quarter!r32c8</v>
      </c>
      <c r="O32" s="15" t="str">
        <f t="shared" si="7"/>
        <v>Quarter!r32c9</v>
      </c>
      <c r="P32" s="15" t="str">
        <f t="shared" si="7"/>
        <v>Quarter!r32c10</v>
      </c>
    </row>
    <row r="33" spans="2:16" ht="15.6" x14ac:dyDescent="0.25">
      <c r="B33" s="11" t="s">
        <v>25</v>
      </c>
      <c r="C33" s="15">
        <v>33</v>
      </c>
      <c r="D33" s="15" t="str">
        <f t="shared" si="6"/>
        <v>Annual!r33c2</v>
      </c>
      <c r="E33" s="15" t="str">
        <f t="shared" si="6"/>
        <v>Annual!r33c3</v>
      </c>
      <c r="F33" s="15" t="str">
        <f t="shared" si="6"/>
        <v>Annual!r33c4</v>
      </c>
      <c r="G33" s="15">
        <v>33</v>
      </c>
      <c r="H33" s="15" t="str">
        <f t="shared" si="7"/>
        <v>Quarter!r33c2</v>
      </c>
      <c r="I33" s="15" t="str">
        <f t="shared" si="7"/>
        <v>Quarter!r33c3</v>
      </c>
      <c r="J33" s="15" t="str">
        <f t="shared" si="7"/>
        <v>Quarter!r33c4</v>
      </c>
      <c r="K33" s="15" t="str">
        <f t="shared" si="7"/>
        <v>Quarter!r33c5</v>
      </c>
      <c r="L33" s="15" t="str">
        <f t="shared" si="7"/>
        <v>Quarter!r33c6</v>
      </c>
      <c r="M33" s="15" t="str">
        <f t="shared" si="7"/>
        <v>Quarter!r33c7</v>
      </c>
      <c r="N33" s="15" t="str">
        <f t="shared" si="7"/>
        <v>Quarter!r33c8</v>
      </c>
      <c r="O33" s="15" t="str">
        <f t="shared" si="7"/>
        <v>Quarter!r33c9</v>
      </c>
      <c r="P33" s="15" t="str">
        <f t="shared" si="7"/>
        <v>Quarter!r33c10</v>
      </c>
    </row>
    <row r="34" spans="2:16" x14ac:dyDescent="0.25">
      <c r="B34" s="12" t="s">
        <v>1</v>
      </c>
      <c r="C34" s="15">
        <v>34</v>
      </c>
      <c r="D34" s="15" t="str">
        <f t="shared" si="6"/>
        <v>Annual!r34c2</v>
      </c>
      <c r="E34" s="15" t="str">
        <f t="shared" si="6"/>
        <v>Annual!r34c3</v>
      </c>
      <c r="F34" s="15" t="str">
        <f t="shared" si="6"/>
        <v>Annual!r34c4</v>
      </c>
      <c r="G34" s="15">
        <v>34</v>
      </c>
      <c r="H34" s="15" t="str">
        <f t="shared" si="7"/>
        <v>Quarter!r34c2</v>
      </c>
      <c r="I34" s="15" t="str">
        <f t="shared" si="7"/>
        <v>Quarter!r34c3</v>
      </c>
      <c r="J34" s="15" t="str">
        <f t="shared" si="7"/>
        <v>Quarter!r34c4</v>
      </c>
      <c r="K34" s="15" t="str">
        <f t="shared" si="7"/>
        <v>Quarter!r34c5</v>
      </c>
      <c r="L34" s="15" t="str">
        <f t="shared" si="7"/>
        <v>Quarter!r34c6</v>
      </c>
      <c r="M34" s="15" t="str">
        <f t="shared" si="7"/>
        <v>Quarter!r34c7</v>
      </c>
      <c r="N34" s="15" t="str">
        <f t="shared" si="7"/>
        <v>Quarter!r34c8</v>
      </c>
      <c r="O34" s="15" t="str">
        <f t="shared" si="7"/>
        <v>Quarter!r34c9</v>
      </c>
      <c r="P34" s="15" t="str">
        <f t="shared" si="7"/>
        <v>Quarter!r34c10</v>
      </c>
    </row>
    <row r="35" spans="2:16" ht="16.2" thickBot="1" x14ac:dyDescent="0.3">
      <c r="B35" s="13" t="s">
        <v>26</v>
      </c>
      <c r="C35" s="15">
        <v>35</v>
      </c>
      <c r="D35" s="15" t="str">
        <f t="shared" si="6"/>
        <v>Annual!r35c2</v>
      </c>
      <c r="E35" s="15" t="str">
        <f t="shared" si="6"/>
        <v>Annual!r35c3</v>
      </c>
      <c r="F35" s="15" t="str">
        <f t="shared" si="6"/>
        <v>Annual!r35c4</v>
      </c>
      <c r="G35" s="15">
        <v>35</v>
      </c>
      <c r="H35" s="15" t="str">
        <f t="shared" si="7"/>
        <v>Quarter!r35c2</v>
      </c>
      <c r="I35" s="15" t="str">
        <f t="shared" si="7"/>
        <v>Quarter!r35c3</v>
      </c>
      <c r="J35" s="15" t="str">
        <f t="shared" si="7"/>
        <v>Quarter!r35c4</v>
      </c>
      <c r="K35" s="15" t="str">
        <f t="shared" si="7"/>
        <v>Quarter!r35c5</v>
      </c>
      <c r="L35" s="15" t="str">
        <f t="shared" si="7"/>
        <v>Quarter!r35c6</v>
      </c>
      <c r="M35" s="15" t="str">
        <f t="shared" si="7"/>
        <v>Quarter!r35c7</v>
      </c>
      <c r="N35" s="15" t="str">
        <f t="shared" si="7"/>
        <v>Quarter!r35c8</v>
      </c>
      <c r="O35" s="15" t="str">
        <f t="shared" si="7"/>
        <v>Quarter!r35c9</v>
      </c>
      <c r="P35" s="15" t="str">
        <f t="shared" si="7"/>
        <v>Quarter!r35c10</v>
      </c>
    </row>
    <row r="36" spans="2:16" ht="13.8" thickTop="1" x14ac:dyDescent="0.25"/>
    <row r="37" spans="2:16" x14ac:dyDescent="0.25">
      <c r="B37" s="26" t="s">
        <v>34</v>
      </c>
    </row>
    <row r="38" spans="2:16" x14ac:dyDescent="0.25">
      <c r="B38" s="25" t="s">
        <v>8</v>
      </c>
      <c r="H38" s="27" t="e">
        <f>1000*H23/(AVERAGE(G8:H8)*24*H$47)</f>
        <v>#VALUE!</v>
      </c>
      <c r="I38" s="27" t="e">
        <f>1000*I23/(AVERAGE(H8:I8)*24*91)</f>
        <v>#VALUE!</v>
      </c>
      <c r="J38" s="27" t="e">
        <f>1000*J23/(AVERAGE(I8:J8)*24*92)</f>
        <v>#VALUE!</v>
      </c>
      <c r="K38" s="27" t="e">
        <f>1000*K23/(AVERAGE(J8:K8)*24*92)</f>
        <v>#VALUE!</v>
      </c>
      <c r="L38" s="27" t="e">
        <f>1000*L23/(AVERAGE(K8:L8)*24*L$47)</f>
        <v>#VALUE!</v>
      </c>
      <c r="M38" s="27" t="e">
        <f>1000*M23/(AVERAGE(L8:M8)*24*M$47)</f>
        <v>#VALUE!</v>
      </c>
    </row>
    <row r="39" spans="2:16" x14ac:dyDescent="0.25">
      <c r="B39" s="25" t="s">
        <v>32</v>
      </c>
      <c r="H39" s="27" t="e">
        <f>1000*H24/(AVERAGE(G9:H9)*24*H$47)</f>
        <v>#VALUE!</v>
      </c>
      <c r="I39" s="27" t="e">
        <f>1000*I24/(AVERAGE(H9:I9)*24*I$47)</f>
        <v>#VALUE!</v>
      </c>
      <c r="J39" s="27" t="e">
        <f>1000*J24/(AVERAGE(I9:J9)*24*J$47)</f>
        <v>#VALUE!</v>
      </c>
      <c r="K39" s="27" t="e">
        <f>1000*K24/(AVERAGE(J9:K9)*24*K$47)</f>
        <v>#VALUE!</v>
      </c>
      <c r="L39" s="27" t="e">
        <f>1000*L24/(AVERAGE(K9:L9)*24*L$47)</f>
        <v>#VALUE!</v>
      </c>
      <c r="M39" s="27" t="e">
        <f>1000*M24/(AVERAGE(L9:M9)*24*M$47)</f>
        <v>#VALUE!</v>
      </c>
    </row>
    <row r="40" spans="2:16" x14ac:dyDescent="0.25">
      <c r="B40" s="25" t="s">
        <v>33</v>
      </c>
      <c r="H40" s="27" t="e">
        <f t="shared" ref="H40:M40" si="8">1000*H27/((SUM(G12:H13)/2)*24*H$47)</f>
        <v>#VALUE!</v>
      </c>
      <c r="I40" s="27" t="e">
        <f t="shared" si="8"/>
        <v>#VALUE!</v>
      </c>
      <c r="J40" s="27" t="e">
        <f t="shared" si="8"/>
        <v>#VALUE!</v>
      </c>
      <c r="K40" s="27" t="e">
        <f t="shared" si="8"/>
        <v>#VALUE!</v>
      </c>
      <c r="L40" s="27" t="e">
        <f t="shared" si="8"/>
        <v>#VALUE!</v>
      </c>
      <c r="M40" s="27" t="e">
        <f t="shared" si="8"/>
        <v>#VALUE!</v>
      </c>
    </row>
    <row r="41" spans="2:16" x14ac:dyDescent="0.25">
      <c r="B41" s="25" t="s">
        <v>13</v>
      </c>
      <c r="H41" s="27" t="e">
        <f t="shared" ref="H41:M43" si="9">1000*H28/(AVERAGE(G14:H14)*24*H$47)</f>
        <v>#VALUE!</v>
      </c>
      <c r="I41" s="27" t="e">
        <f t="shared" si="9"/>
        <v>#VALUE!</v>
      </c>
      <c r="J41" s="27" t="e">
        <f t="shared" si="9"/>
        <v>#VALUE!</v>
      </c>
      <c r="K41" s="27" t="e">
        <f t="shared" si="9"/>
        <v>#VALUE!</v>
      </c>
      <c r="L41" s="27" t="e">
        <f t="shared" si="9"/>
        <v>#VALUE!</v>
      </c>
      <c r="M41" s="27" t="e">
        <f t="shared" si="9"/>
        <v>#VALUE!</v>
      </c>
    </row>
    <row r="42" spans="2:16" x14ac:dyDescent="0.25">
      <c r="B42" s="25" t="s">
        <v>14</v>
      </c>
      <c r="H42" s="27" t="e">
        <f t="shared" si="9"/>
        <v>#VALUE!</v>
      </c>
      <c r="I42" s="27" t="e">
        <f t="shared" si="9"/>
        <v>#VALUE!</v>
      </c>
      <c r="J42" s="27" t="e">
        <f t="shared" si="9"/>
        <v>#VALUE!</v>
      </c>
      <c r="K42" s="27" t="e">
        <f t="shared" si="9"/>
        <v>#VALUE!</v>
      </c>
      <c r="L42" s="27" t="e">
        <f t="shared" si="9"/>
        <v>#VALUE!</v>
      </c>
      <c r="M42" s="27" t="e">
        <f t="shared" si="9"/>
        <v>#VALUE!</v>
      </c>
    </row>
    <row r="43" spans="2:16" x14ac:dyDescent="0.25">
      <c r="B43" s="25" t="s">
        <v>15</v>
      </c>
      <c r="H43" s="27" t="e">
        <f t="shared" si="9"/>
        <v>#VALUE!</v>
      </c>
      <c r="I43" s="27" t="e">
        <f t="shared" si="9"/>
        <v>#VALUE!</v>
      </c>
      <c r="J43" s="27" t="e">
        <f t="shared" si="9"/>
        <v>#VALUE!</v>
      </c>
      <c r="K43" s="27" t="e">
        <f t="shared" si="9"/>
        <v>#VALUE!</v>
      </c>
      <c r="L43" s="27" t="e">
        <f t="shared" si="9"/>
        <v>#VALUE!</v>
      </c>
      <c r="M43" s="27" t="e">
        <f t="shared" si="9"/>
        <v>#VALUE!</v>
      </c>
    </row>
    <row r="44" spans="2:16" x14ac:dyDescent="0.25">
      <c r="B44" s="25" t="s">
        <v>35</v>
      </c>
      <c r="H44" s="27" t="e">
        <f t="shared" ref="H44:M45" si="10">1000*H32/(AVERAGE(G17:H17)*24*H$47)</f>
        <v>#VALUE!</v>
      </c>
      <c r="I44" s="27" t="e">
        <f t="shared" si="10"/>
        <v>#VALUE!</v>
      </c>
      <c r="J44" s="27" t="e">
        <f t="shared" si="10"/>
        <v>#VALUE!</v>
      </c>
      <c r="K44" s="27" t="e">
        <f t="shared" si="10"/>
        <v>#VALUE!</v>
      </c>
      <c r="L44" s="27" t="e">
        <f t="shared" si="10"/>
        <v>#VALUE!</v>
      </c>
      <c r="M44" s="27" t="e">
        <f t="shared" si="10"/>
        <v>#VALUE!</v>
      </c>
    </row>
    <row r="45" spans="2:16" x14ac:dyDescent="0.25">
      <c r="B45" s="25" t="s">
        <v>36</v>
      </c>
      <c r="H45" s="27" t="e">
        <f t="shared" si="10"/>
        <v>#VALUE!</v>
      </c>
      <c r="I45" s="27" t="e">
        <f t="shared" si="10"/>
        <v>#VALUE!</v>
      </c>
      <c r="J45" s="27" t="e">
        <f t="shared" si="10"/>
        <v>#VALUE!</v>
      </c>
      <c r="K45" s="27" t="e">
        <f t="shared" si="10"/>
        <v>#VALUE!</v>
      </c>
      <c r="L45" s="27" t="e">
        <f t="shared" si="10"/>
        <v>#VALUE!</v>
      </c>
      <c r="M45" s="27" t="e">
        <f t="shared" si="10"/>
        <v>#VALUE!</v>
      </c>
    </row>
    <row r="46" spans="2:16" x14ac:dyDescent="0.25">
      <c r="H46" s="22"/>
      <c r="I46" s="22"/>
      <c r="J46" s="22"/>
      <c r="K46" s="22"/>
      <c r="L46" s="24"/>
      <c r="M46" s="24"/>
    </row>
    <row r="47" spans="2:16" x14ac:dyDescent="0.25">
      <c r="H47" s="28">
        <v>90</v>
      </c>
      <c r="I47" s="28">
        <v>91</v>
      </c>
      <c r="J47" s="28">
        <v>92</v>
      </c>
      <c r="K47" s="28">
        <v>92</v>
      </c>
      <c r="L47" s="28">
        <v>90</v>
      </c>
      <c r="M47" s="28">
        <v>92</v>
      </c>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1"/>
  <sheetViews>
    <sheetView zoomScale="70" zoomScaleNormal="70" workbookViewId="0">
      <pane xSplit="1" ySplit="5" topLeftCell="AT6" activePane="bottomRight" state="frozen"/>
      <selection pane="topRight" activeCell="B1" sqref="B1"/>
      <selection pane="bottomLeft" activeCell="A6" sqref="A6"/>
      <selection pane="bottomRight" activeCell="AZ31" sqref="AZ31"/>
    </sheetView>
  </sheetViews>
  <sheetFormatPr defaultRowHeight="13.2" x14ac:dyDescent="0.25"/>
  <cols>
    <col min="1" max="1" width="60.33203125" style="15" customWidth="1"/>
    <col min="2" max="51" width="11.6640625" style="15" customWidth="1"/>
    <col min="52" max="52" width="11.5546875" style="15" customWidth="1"/>
    <col min="53" max="53" width="11.6640625" style="15" customWidth="1"/>
    <col min="54" max="54" width="9.5546875" style="15" customWidth="1"/>
    <col min="55" max="55" width="11.33203125" style="15" customWidth="1"/>
    <col min="56" max="56" width="11.77734375" style="15" customWidth="1"/>
    <col min="57" max="60" width="8.88671875" style="15"/>
    <col min="61" max="61" width="11.6640625" style="15" customWidth="1"/>
    <col min="62" max="62" width="13.88671875" style="15" customWidth="1"/>
    <col min="63" max="16384" width="8.88671875" style="15"/>
  </cols>
  <sheetData>
    <row r="1" spans="1:61" ht="28.2" x14ac:dyDescent="0.5">
      <c r="A1" s="68" t="s">
        <v>91</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row>
    <row r="2" spans="1:61" ht="17.399999999999999" x14ac:dyDescent="0.3">
      <c r="A2" s="70"/>
    </row>
    <row r="3" spans="1:61" ht="18" thickBot="1" x14ac:dyDescent="0.35">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3"/>
      <c r="AY3" s="73"/>
    </row>
    <row r="4" spans="1:61" s="20" customFormat="1" ht="15" customHeight="1" thickTop="1" x14ac:dyDescent="0.25">
      <c r="B4" s="98">
        <v>2010</v>
      </c>
      <c r="C4" s="98"/>
      <c r="D4" s="98"/>
      <c r="E4" s="98"/>
      <c r="F4" s="98"/>
      <c r="G4" s="98"/>
      <c r="H4" s="98"/>
      <c r="I4" s="98"/>
      <c r="J4" s="98"/>
      <c r="K4" s="98"/>
      <c r="L4" s="98"/>
      <c r="M4" s="98"/>
      <c r="N4" s="98">
        <v>2011</v>
      </c>
      <c r="O4" s="98"/>
      <c r="P4" s="98"/>
      <c r="Q4" s="98"/>
      <c r="R4" s="98"/>
      <c r="S4" s="98"/>
      <c r="T4" s="98"/>
      <c r="U4" s="98"/>
      <c r="V4" s="98"/>
      <c r="W4" s="98"/>
      <c r="X4" s="98"/>
      <c r="Y4" s="98"/>
      <c r="Z4" s="98">
        <v>2012</v>
      </c>
      <c r="AA4" s="98"/>
      <c r="AB4" s="98"/>
      <c r="AC4" s="98"/>
      <c r="AD4" s="98"/>
      <c r="AE4" s="98"/>
      <c r="AF4" s="98"/>
      <c r="AG4" s="98"/>
      <c r="AH4" s="98"/>
      <c r="AI4" s="98"/>
      <c r="AJ4" s="98"/>
      <c r="AK4" s="98"/>
      <c r="AL4" s="99">
        <v>2013</v>
      </c>
      <c r="AM4" s="99"/>
      <c r="AN4" s="99"/>
      <c r="AO4" s="99"/>
      <c r="AP4" s="99"/>
      <c r="AQ4" s="99"/>
      <c r="AR4" s="99"/>
      <c r="AS4" s="99"/>
      <c r="AT4" s="99"/>
      <c r="AU4" s="99"/>
      <c r="AV4" s="99"/>
      <c r="AW4" s="99"/>
      <c r="AX4" s="98">
        <v>2014</v>
      </c>
      <c r="AY4" s="98"/>
      <c r="AZ4" s="98"/>
      <c r="BA4" s="98"/>
      <c r="BB4" s="98"/>
      <c r="BC4" s="98"/>
      <c r="BD4" s="98"/>
    </row>
    <row r="5" spans="1:61" ht="13.8" thickBot="1" x14ac:dyDescent="0.3">
      <c r="B5" s="74" t="s">
        <v>46</v>
      </c>
      <c r="C5" s="74" t="s">
        <v>47</v>
      </c>
      <c r="D5" s="74" t="s">
        <v>48</v>
      </c>
      <c r="E5" s="74" t="s">
        <v>37</v>
      </c>
      <c r="F5" s="74" t="s">
        <v>38</v>
      </c>
      <c r="G5" s="74" t="s">
        <v>39</v>
      </c>
      <c r="H5" s="74" t="s">
        <v>40</v>
      </c>
      <c r="I5" s="74" t="s">
        <v>41</v>
      </c>
      <c r="J5" s="74" t="s">
        <v>42</v>
      </c>
      <c r="K5" s="74" t="s">
        <v>43</v>
      </c>
      <c r="L5" s="74" t="s">
        <v>44</v>
      </c>
      <c r="M5" s="74" t="s">
        <v>45</v>
      </c>
      <c r="N5" s="74" t="s">
        <v>46</v>
      </c>
      <c r="O5" s="74" t="s">
        <v>47</v>
      </c>
      <c r="P5" s="74" t="s">
        <v>48</v>
      </c>
      <c r="Q5" s="74" t="s">
        <v>37</v>
      </c>
      <c r="R5" s="74" t="s">
        <v>38</v>
      </c>
      <c r="S5" s="74" t="s">
        <v>39</v>
      </c>
      <c r="T5" s="74" t="s">
        <v>40</v>
      </c>
      <c r="U5" s="74" t="s">
        <v>41</v>
      </c>
      <c r="V5" s="74" t="s">
        <v>42</v>
      </c>
      <c r="W5" s="74" t="s">
        <v>43</v>
      </c>
      <c r="X5" s="74" t="s">
        <v>44</v>
      </c>
      <c r="Y5" s="74" t="s">
        <v>45</v>
      </c>
      <c r="Z5" s="74" t="s">
        <v>46</v>
      </c>
      <c r="AA5" s="74" t="s">
        <v>47</v>
      </c>
      <c r="AB5" s="74" t="s">
        <v>48</v>
      </c>
      <c r="AC5" s="74" t="s">
        <v>37</v>
      </c>
      <c r="AD5" s="74" t="s">
        <v>38</v>
      </c>
      <c r="AE5" s="74" t="s">
        <v>39</v>
      </c>
      <c r="AF5" s="74" t="s">
        <v>40</v>
      </c>
      <c r="AG5" s="74" t="s">
        <v>41</v>
      </c>
      <c r="AH5" s="74" t="s">
        <v>42</v>
      </c>
      <c r="AI5" s="74" t="s">
        <v>43</v>
      </c>
      <c r="AJ5" s="74" t="s">
        <v>44</v>
      </c>
      <c r="AK5" s="74" t="s">
        <v>45</v>
      </c>
      <c r="AL5" s="74" t="s">
        <v>46</v>
      </c>
      <c r="AM5" s="74" t="s">
        <v>47</v>
      </c>
      <c r="AN5" s="74" t="s">
        <v>48</v>
      </c>
      <c r="AO5" s="74" t="s">
        <v>37</v>
      </c>
      <c r="AP5" s="74" t="s">
        <v>38</v>
      </c>
      <c r="AQ5" s="74" t="s">
        <v>39</v>
      </c>
      <c r="AR5" s="74" t="s">
        <v>40</v>
      </c>
      <c r="AS5" s="74" t="s">
        <v>41</v>
      </c>
      <c r="AT5" s="74" t="s">
        <v>42</v>
      </c>
      <c r="AU5" s="74" t="s">
        <v>43</v>
      </c>
      <c r="AV5" s="74" t="s">
        <v>44</v>
      </c>
      <c r="AW5" s="74" t="s">
        <v>45</v>
      </c>
      <c r="AX5" s="74" t="s">
        <v>46</v>
      </c>
      <c r="AY5" s="74" t="s">
        <v>47</v>
      </c>
      <c r="AZ5" s="74" t="s">
        <v>48</v>
      </c>
      <c r="BA5" s="74" t="s">
        <v>37</v>
      </c>
      <c r="BB5" s="74" t="s">
        <v>38</v>
      </c>
      <c r="BC5" s="74" t="s">
        <v>39</v>
      </c>
      <c r="BD5" s="74" t="s">
        <v>40</v>
      </c>
    </row>
    <row r="6" spans="1:61" x14ac:dyDescent="0.25">
      <c r="A6" s="75" t="s">
        <v>103</v>
      </c>
    </row>
    <row r="7" spans="1:61" x14ac:dyDescent="0.25">
      <c r="A7" s="76" t="s">
        <v>105</v>
      </c>
      <c r="B7" s="77">
        <v>6.1172139999999997</v>
      </c>
      <c r="C7" s="77">
        <v>7.5010847999999992</v>
      </c>
      <c r="D7" s="77">
        <v>10.021520799999999</v>
      </c>
      <c r="E7" s="77">
        <v>12.659617199999996</v>
      </c>
      <c r="F7" s="77">
        <v>16.793005199999993</v>
      </c>
      <c r="G7" s="77">
        <v>21.57033019999999</v>
      </c>
      <c r="H7" s="77">
        <v>27.323232299999994</v>
      </c>
      <c r="I7" s="77">
        <v>33.117721500000002</v>
      </c>
      <c r="J7" s="77">
        <v>40.647828200000014</v>
      </c>
      <c r="K7" s="77">
        <v>49.666471200000025</v>
      </c>
      <c r="L7" s="77">
        <v>60.198271200000029</v>
      </c>
      <c r="M7" s="77">
        <v>68.049530300000015</v>
      </c>
      <c r="N7" s="77">
        <v>79.244968700000001</v>
      </c>
      <c r="O7" s="77">
        <v>92.107305259999976</v>
      </c>
      <c r="P7" s="77">
        <v>111.09579795999997</v>
      </c>
      <c r="Q7" s="77">
        <v>129.41996477999996</v>
      </c>
      <c r="R7" s="77">
        <v>151.32210545999993</v>
      </c>
      <c r="S7" s="77">
        <v>179.81754833999992</v>
      </c>
      <c r="T7" s="77">
        <v>215.08588157000008</v>
      </c>
      <c r="U7" s="77">
        <v>259.83396076999986</v>
      </c>
      <c r="V7" s="77">
        <v>315.91869778999995</v>
      </c>
      <c r="W7" s="77">
        <v>381.10127930999994</v>
      </c>
      <c r="X7" s="77">
        <v>577.32112696000081</v>
      </c>
      <c r="Y7" s="77">
        <v>764.21904528000107</v>
      </c>
      <c r="Z7" s="77">
        <v>788.48605078000094</v>
      </c>
      <c r="AA7" s="77">
        <v>961.02418327999999</v>
      </c>
      <c r="AB7" s="77">
        <v>1062.9047818700005</v>
      </c>
      <c r="AC7" s="77">
        <v>1079.4218463700006</v>
      </c>
      <c r="AD7" s="77">
        <v>1114.8507514000007</v>
      </c>
      <c r="AE7" s="77">
        <v>1164.4306284800007</v>
      </c>
      <c r="AF7" s="77">
        <v>1287.2534965000009</v>
      </c>
      <c r="AG7" s="77">
        <v>1299.500534900001</v>
      </c>
      <c r="AH7" s="77">
        <v>1317.0563784600008</v>
      </c>
      <c r="AI7" s="77">
        <v>1358.4180126100007</v>
      </c>
      <c r="AJ7" s="77">
        <v>1377.7926096100007</v>
      </c>
      <c r="AK7" s="77">
        <v>1398.3403073600007</v>
      </c>
      <c r="AL7" s="77">
        <v>1420.9862235900007</v>
      </c>
      <c r="AM7" s="77">
        <v>1447.2692059900007</v>
      </c>
      <c r="AN7" s="77">
        <v>1479.3648404200007</v>
      </c>
      <c r="AO7" s="77">
        <v>1514.8357742000007</v>
      </c>
      <c r="AP7" s="77">
        <v>1549.4872126800005</v>
      </c>
      <c r="AQ7" s="77">
        <v>1611.8151294500005</v>
      </c>
      <c r="AR7" s="77">
        <v>1636.3289193400005</v>
      </c>
      <c r="AS7" s="77">
        <v>1666.9178073100006</v>
      </c>
      <c r="AT7" s="77">
        <v>1698.9497228200005</v>
      </c>
      <c r="AU7" s="77">
        <v>1732.2220435700003</v>
      </c>
      <c r="AV7" s="77">
        <v>1770.8162285900003</v>
      </c>
      <c r="AW7" s="77">
        <v>1804.1587533300003</v>
      </c>
      <c r="AX7" s="77">
        <v>1834.9017504800004</v>
      </c>
      <c r="AY7" s="77">
        <v>1868.8686596100003</v>
      </c>
      <c r="AZ7" s="77">
        <v>1941.7281745700004</v>
      </c>
      <c r="BA7" s="77">
        <v>1969.6076297700004</v>
      </c>
      <c r="BB7" s="77">
        <v>2001.9867537700004</v>
      </c>
      <c r="BC7" s="77">
        <v>2040.0770745600005</v>
      </c>
      <c r="BD7" s="77">
        <v>2079.2150493100003</v>
      </c>
      <c r="BE7" s="90"/>
      <c r="BF7" s="89"/>
      <c r="BG7" s="86"/>
    </row>
    <row r="8" spans="1:61" x14ac:dyDescent="0.25">
      <c r="A8" s="79" t="s">
        <v>104</v>
      </c>
      <c r="B8" s="77">
        <v>0.12932999999999997</v>
      </c>
      <c r="C8" s="77">
        <v>0.12932999999999997</v>
      </c>
      <c r="D8" s="77">
        <v>0.12932999999999997</v>
      </c>
      <c r="E8" s="77">
        <v>0.12932999999999997</v>
      </c>
      <c r="F8" s="77">
        <v>0.29670999999999997</v>
      </c>
      <c r="G8" s="77">
        <v>1.0967100000000001</v>
      </c>
      <c r="H8" s="77">
        <v>1.2473800000000002</v>
      </c>
      <c r="I8" s="77">
        <v>1.2473800000000002</v>
      </c>
      <c r="J8" s="77">
        <v>1.2473800000000002</v>
      </c>
      <c r="K8" s="77">
        <v>1.6040000000000001</v>
      </c>
      <c r="L8" s="77">
        <v>1.6555300000000002</v>
      </c>
      <c r="M8" s="77">
        <v>1.8328000000000002</v>
      </c>
      <c r="N8" s="77">
        <v>1.8328000000000002</v>
      </c>
      <c r="O8" s="77">
        <v>1.9085000000000003</v>
      </c>
      <c r="P8" s="77">
        <v>2.7257000000000002</v>
      </c>
      <c r="Q8" s="77">
        <v>3.56358</v>
      </c>
      <c r="R8" s="77">
        <v>5.1710599999999998</v>
      </c>
      <c r="S8" s="77">
        <v>15.43817</v>
      </c>
      <c r="T8" s="77">
        <v>168.20382999999998</v>
      </c>
      <c r="U8" s="77">
        <v>168.20382999999998</v>
      </c>
      <c r="V8" s="77">
        <v>168.52819999999997</v>
      </c>
      <c r="W8" s="77">
        <v>170.55916999999997</v>
      </c>
      <c r="X8" s="77">
        <v>171.34689999999998</v>
      </c>
      <c r="Y8" s="77">
        <v>172.11144999999999</v>
      </c>
      <c r="Z8" s="77">
        <v>172.27086</v>
      </c>
      <c r="AA8" s="77">
        <v>173.30336</v>
      </c>
      <c r="AB8" s="77">
        <v>182.17725999999999</v>
      </c>
      <c r="AC8" s="77">
        <v>183.07279</v>
      </c>
      <c r="AD8" s="77">
        <v>183.66639000000001</v>
      </c>
      <c r="AE8" s="77">
        <v>199.01958999999999</v>
      </c>
      <c r="AF8" s="77">
        <v>275.21661999999998</v>
      </c>
      <c r="AG8" s="77">
        <v>277.51824999999997</v>
      </c>
      <c r="AH8" s="77">
        <v>278.67483999999996</v>
      </c>
      <c r="AI8" s="77">
        <v>281.28914999999995</v>
      </c>
      <c r="AJ8" s="77">
        <v>287.84754999999996</v>
      </c>
      <c r="AK8" s="77">
        <v>288.83664999999996</v>
      </c>
      <c r="AL8" s="77">
        <v>290.80681999999996</v>
      </c>
      <c r="AM8" s="77">
        <v>292.22105999999997</v>
      </c>
      <c r="AN8" s="77">
        <v>293.78192999999999</v>
      </c>
      <c r="AO8" s="77">
        <v>309.09935999999999</v>
      </c>
      <c r="AP8" s="77">
        <v>311.13369</v>
      </c>
      <c r="AQ8" s="77">
        <v>315.50278000000003</v>
      </c>
      <c r="AR8" s="77">
        <v>319.18001000000004</v>
      </c>
      <c r="AS8" s="77">
        <v>328.48957000000001</v>
      </c>
      <c r="AT8" s="77">
        <v>332.39837</v>
      </c>
      <c r="AU8" s="77">
        <v>342.60059999999999</v>
      </c>
      <c r="AV8" s="77">
        <v>346.82693</v>
      </c>
      <c r="AW8" s="77">
        <v>353.97298000000001</v>
      </c>
      <c r="AX8" s="77">
        <v>356.55240000000003</v>
      </c>
      <c r="AY8" s="77">
        <v>363.55680000000001</v>
      </c>
      <c r="AZ8" s="77">
        <v>371.02049</v>
      </c>
      <c r="BA8" s="77">
        <v>377.42610000000002</v>
      </c>
      <c r="BB8" s="77">
        <v>378.34739999999999</v>
      </c>
      <c r="BC8" s="77">
        <v>378.34739999999999</v>
      </c>
      <c r="BD8" s="77">
        <v>378.34739999999999</v>
      </c>
      <c r="BE8" s="86"/>
    </row>
    <row r="9" spans="1:61" x14ac:dyDescent="0.25">
      <c r="A9" s="79" t="s">
        <v>95</v>
      </c>
      <c r="B9" s="77">
        <v>8.7156319999999958</v>
      </c>
      <c r="C9" s="77">
        <v>8.7167119999999958</v>
      </c>
      <c r="D9" s="77">
        <v>8.7167119999999958</v>
      </c>
      <c r="E9" s="77">
        <v>8.7167119999999958</v>
      </c>
      <c r="F9" s="77">
        <v>8.7167119999999958</v>
      </c>
      <c r="G9" s="77">
        <v>8.7167119999999958</v>
      </c>
      <c r="H9" s="77">
        <v>8.7167119999999958</v>
      </c>
      <c r="I9" s="77">
        <v>8.7167119999999958</v>
      </c>
      <c r="J9" s="77">
        <v>8.7167119999999958</v>
      </c>
      <c r="K9" s="77">
        <v>8.7167119999999958</v>
      </c>
      <c r="L9" s="77">
        <v>8.7167119999999958</v>
      </c>
      <c r="M9" s="77">
        <v>8.7167119999999958</v>
      </c>
      <c r="N9" s="77">
        <v>8.7167119999999958</v>
      </c>
      <c r="O9" s="77">
        <v>8.7167119999999958</v>
      </c>
      <c r="P9" s="77">
        <v>8.7167119999999958</v>
      </c>
      <c r="Q9" s="77">
        <v>8.7167119999999958</v>
      </c>
      <c r="R9" s="77">
        <v>8.7167119999999958</v>
      </c>
      <c r="S9" s="77">
        <v>8.7167119999999958</v>
      </c>
      <c r="T9" s="77">
        <v>8.7167119999999958</v>
      </c>
      <c r="U9" s="77">
        <v>8.7167119999999958</v>
      </c>
      <c r="V9" s="77">
        <v>8.7167119999999958</v>
      </c>
      <c r="W9" s="77">
        <v>8.7167119999999958</v>
      </c>
      <c r="X9" s="77">
        <v>8.7167119999999958</v>
      </c>
      <c r="Y9" s="77">
        <v>8.7167119999999958</v>
      </c>
      <c r="Z9" s="77">
        <v>8.7167119999999958</v>
      </c>
      <c r="AA9" s="77">
        <v>8.7167119999999958</v>
      </c>
      <c r="AB9" s="77">
        <v>8.7167119999999958</v>
      </c>
      <c r="AC9" s="77">
        <v>8.7167119999999958</v>
      </c>
      <c r="AD9" s="77">
        <v>8.7167119999999958</v>
      </c>
      <c r="AE9" s="77">
        <v>8.7167119999999958</v>
      </c>
      <c r="AF9" s="77">
        <v>8.7167119999999958</v>
      </c>
      <c r="AG9" s="77">
        <v>8.7167119999999958</v>
      </c>
      <c r="AH9" s="77">
        <v>8.7167119999999958</v>
      </c>
      <c r="AI9" s="77">
        <v>8.7167119999999958</v>
      </c>
      <c r="AJ9" s="77">
        <v>8.7167119999999958</v>
      </c>
      <c r="AK9" s="77">
        <v>8.7167119999999958</v>
      </c>
      <c r="AL9" s="77">
        <v>8.7167119999999958</v>
      </c>
      <c r="AM9" s="77">
        <v>8.7167119999999958</v>
      </c>
      <c r="AN9" s="77">
        <v>8.7167119999999958</v>
      </c>
      <c r="AO9" s="77">
        <v>8.7167119999999958</v>
      </c>
      <c r="AP9" s="77">
        <v>8.7167119999999958</v>
      </c>
      <c r="AQ9" s="77">
        <v>8.7167119999999958</v>
      </c>
      <c r="AR9" s="77">
        <v>8.7167119999999958</v>
      </c>
      <c r="AS9" s="77">
        <v>8.7167119999999958</v>
      </c>
      <c r="AT9" s="77">
        <v>8.7167119999999958</v>
      </c>
      <c r="AU9" s="77">
        <v>8.7167119999999958</v>
      </c>
      <c r="AV9" s="77">
        <v>8.7167119999999958</v>
      </c>
      <c r="AW9" s="77">
        <v>8.7167119999999958</v>
      </c>
      <c r="AX9" s="77">
        <v>8.7167119999999958</v>
      </c>
      <c r="AY9" s="77">
        <v>8.7167119999999958</v>
      </c>
      <c r="AZ9" s="77">
        <v>8.7167119999999958</v>
      </c>
      <c r="BA9" s="77">
        <v>8.7167119999999958</v>
      </c>
      <c r="BB9" s="77">
        <v>8.7167119999999958</v>
      </c>
      <c r="BC9" s="77">
        <v>8.7167119999999958</v>
      </c>
      <c r="BD9" s="77">
        <v>8.7167119999999958</v>
      </c>
      <c r="BE9" s="86"/>
      <c r="BF9" s="69"/>
      <c r="BG9" s="69"/>
      <c r="BH9" s="80"/>
      <c r="BI9" s="80"/>
    </row>
    <row r="10" spans="1:61" s="81" customFormat="1" x14ac:dyDescent="0.25">
      <c r="A10" s="76" t="s">
        <v>92</v>
      </c>
      <c r="B10" s="77">
        <v>2.0810099999999996</v>
      </c>
      <c r="C10" s="77">
        <v>2.0902799999999999</v>
      </c>
      <c r="D10" s="77">
        <v>2.1133799999999998</v>
      </c>
      <c r="E10" s="77">
        <v>2.1350799999999999</v>
      </c>
      <c r="F10" s="77">
        <v>2.1471799999999996</v>
      </c>
      <c r="G10" s="77">
        <v>2.1645199999999996</v>
      </c>
      <c r="H10" s="77">
        <v>2.1834600000000002</v>
      </c>
      <c r="I10" s="77">
        <v>2.1902999999999997</v>
      </c>
      <c r="J10" s="77">
        <v>2.1964099999999998</v>
      </c>
      <c r="K10" s="77">
        <v>2.2070999999999996</v>
      </c>
      <c r="L10" s="77">
        <v>2.2187699999999997</v>
      </c>
      <c r="M10" s="77">
        <v>2.2311999999999999</v>
      </c>
      <c r="N10" s="77">
        <v>2.2311999999999999</v>
      </c>
      <c r="O10" s="77">
        <v>2.2311999999999999</v>
      </c>
      <c r="P10" s="77">
        <v>2.2480799999999999</v>
      </c>
      <c r="Q10" s="77">
        <v>2.2562600000000002</v>
      </c>
      <c r="R10" s="77">
        <v>2.2940299999999998</v>
      </c>
      <c r="S10" s="77">
        <v>2.3268299999999997</v>
      </c>
      <c r="T10" s="77">
        <v>2.3440799999999999</v>
      </c>
      <c r="U10" s="77">
        <v>2.3736199999999998</v>
      </c>
      <c r="V10" s="77">
        <v>2.4268000000000001</v>
      </c>
      <c r="W10" s="77">
        <v>2.5191999999999997</v>
      </c>
      <c r="X10" s="77">
        <v>2.61483</v>
      </c>
      <c r="Y10" s="77">
        <v>7.2559000000000005</v>
      </c>
      <c r="Z10" s="77">
        <v>7.3865100000000004</v>
      </c>
      <c r="AA10" s="77">
        <v>7.4423399999999997</v>
      </c>
      <c r="AB10" s="77">
        <v>8.4153100000000016</v>
      </c>
      <c r="AC10" s="77">
        <v>8.505370000000001</v>
      </c>
      <c r="AD10" s="77">
        <v>8.5595800000000004</v>
      </c>
      <c r="AE10" s="77">
        <v>8.6622299999999992</v>
      </c>
      <c r="AF10" s="77">
        <v>8.7401300000000006</v>
      </c>
      <c r="AG10" s="77">
        <v>9.1368399999999994</v>
      </c>
      <c r="AH10" s="77">
        <v>9.5180400000000009</v>
      </c>
      <c r="AI10" s="77">
        <v>10.238440000000001</v>
      </c>
      <c r="AJ10" s="77">
        <v>11.026050000000001</v>
      </c>
      <c r="AK10" s="77">
        <v>11.546250000000001</v>
      </c>
      <c r="AL10" s="77">
        <v>14.73832</v>
      </c>
      <c r="AM10" s="77">
        <v>26.369509999999998</v>
      </c>
      <c r="AN10" s="77">
        <v>297.05464000000001</v>
      </c>
      <c r="AO10" s="77">
        <v>323.87331000000006</v>
      </c>
      <c r="AP10" s="77">
        <v>375.85586000000006</v>
      </c>
      <c r="AQ10" s="77">
        <v>388.68371000000002</v>
      </c>
      <c r="AR10" s="77">
        <v>395.70826</v>
      </c>
      <c r="AS10" s="77">
        <v>419.30859999999996</v>
      </c>
      <c r="AT10" s="77">
        <v>424.49737000000005</v>
      </c>
      <c r="AU10" s="77">
        <v>426.87028000000004</v>
      </c>
      <c r="AV10" s="77">
        <v>463.66340000000002</v>
      </c>
      <c r="AW10" s="77">
        <v>516.71639000000005</v>
      </c>
      <c r="AX10" s="77">
        <v>573.9923500000001</v>
      </c>
      <c r="AY10" s="77">
        <v>651.99606000000017</v>
      </c>
      <c r="AZ10" s="77">
        <v>1282.7153600000001</v>
      </c>
      <c r="BA10" s="77">
        <v>1295.5540100000003</v>
      </c>
      <c r="BB10" s="77">
        <v>1296.2431300000003</v>
      </c>
      <c r="BC10" s="77">
        <v>1318.4243600000004</v>
      </c>
      <c r="BD10" s="77">
        <v>1318.4243600000004</v>
      </c>
      <c r="BE10" s="89"/>
      <c r="BG10" s="91"/>
      <c r="BI10" s="82"/>
    </row>
    <row r="11" spans="1:61" s="81" customFormat="1" x14ac:dyDescent="0.25">
      <c r="A11" s="76" t="s">
        <v>102</v>
      </c>
      <c r="B11" s="77">
        <v>14.6</v>
      </c>
      <c r="C11" s="77">
        <v>14.6</v>
      </c>
      <c r="D11" s="77">
        <v>14.6</v>
      </c>
      <c r="E11" s="77">
        <v>14.6</v>
      </c>
      <c r="F11" s="77">
        <v>14.6</v>
      </c>
      <c r="G11" s="77">
        <v>14.6</v>
      </c>
      <c r="H11" s="77">
        <v>14.6</v>
      </c>
      <c r="I11" s="77">
        <v>14.6</v>
      </c>
      <c r="J11" s="77">
        <v>14.6</v>
      </c>
      <c r="K11" s="77">
        <v>14.6</v>
      </c>
      <c r="L11" s="77">
        <v>14.6</v>
      </c>
      <c r="M11" s="77">
        <v>14.6</v>
      </c>
      <c r="N11" s="77">
        <v>14.6</v>
      </c>
      <c r="O11" s="77">
        <v>14.6</v>
      </c>
      <c r="P11" s="77">
        <v>14.6</v>
      </c>
      <c r="Q11" s="77">
        <v>14.6</v>
      </c>
      <c r="R11" s="77">
        <v>14.6</v>
      </c>
      <c r="S11" s="77">
        <v>14.6</v>
      </c>
      <c r="T11" s="77">
        <v>14.6</v>
      </c>
      <c r="U11" s="77">
        <v>14.6</v>
      </c>
      <c r="V11" s="77">
        <v>14.6</v>
      </c>
      <c r="W11" s="77">
        <v>14.6</v>
      </c>
      <c r="X11" s="77">
        <v>14.6</v>
      </c>
      <c r="Y11" s="77">
        <v>14.6</v>
      </c>
      <c r="Z11" s="77">
        <v>20.6</v>
      </c>
      <c r="AA11" s="77">
        <v>20.6</v>
      </c>
      <c r="AB11" s="77">
        <v>20.6</v>
      </c>
      <c r="AC11" s="77">
        <v>20.6</v>
      </c>
      <c r="AD11" s="77">
        <v>20.6</v>
      </c>
      <c r="AE11" s="77">
        <v>26.1</v>
      </c>
      <c r="AF11" s="77">
        <v>26.1</v>
      </c>
      <c r="AG11" s="77">
        <v>31.5</v>
      </c>
      <c r="AH11" s="77">
        <v>31.5</v>
      </c>
      <c r="AI11" s="77">
        <v>31.5</v>
      </c>
      <c r="AJ11" s="77">
        <v>31.5</v>
      </c>
      <c r="AK11" s="77">
        <v>31.5</v>
      </c>
      <c r="AL11" s="77">
        <v>31.5</v>
      </c>
      <c r="AM11" s="77">
        <v>38.22</v>
      </c>
      <c r="AN11" s="77">
        <v>120.83624329999988</v>
      </c>
      <c r="AO11" s="77">
        <v>114.33037469999988</v>
      </c>
      <c r="AP11" s="77">
        <v>101.19596469999988</v>
      </c>
      <c r="AQ11" s="77">
        <v>141.90011469999985</v>
      </c>
      <c r="AR11" s="77">
        <v>136.84882469999985</v>
      </c>
      <c r="AS11" s="77">
        <v>137.44747469999984</v>
      </c>
      <c r="AT11" s="77">
        <v>137.74395469999985</v>
      </c>
      <c r="AU11" s="77">
        <v>138.05977969999984</v>
      </c>
      <c r="AV11" s="77">
        <v>138.88407969999986</v>
      </c>
      <c r="AW11" s="77">
        <v>110.72053969999982</v>
      </c>
      <c r="AX11" s="77">
        <v>132.85498969999981</v>
      </c>
      <c r="AY11" s="77">
        <v>86.007400699999764</v>
      </c>
      <c r="AZ11" s="77">
        <v>53.546710699999501</v>
      </c>
      <c r="BA11" s="77">
        <v>57.361075699999475</v>
      </c>
      <c r="BB11" s="77">
        <v>100.27197569999947</v>
      </c>
      <c r="BC11" s="77">
        <v>80.392665699999469</v>
      </c>
      <c r="BD11" s="77">
        <v>82.270865699999476</v>
      </c>
      <c r="BE11" s="86"/>
      <c r="BG11" s="91"/>
    </row>
    <row r="12" spans="1:61" x14ac:dyDescent="0.25">
      <c r="A12" s="83" t="s">
        <v>106</v>
      </c>
      <c r="B12" s="84">
        <f>SUM(B7:B11)</f>
        <v>31.643185999999993</v>
      </c>
      <c r="C12" s="84">
        <f t="shared" ref="C12:BD12" si="0">SUM(C7:C11)</f>
        <v>33.037406799999992</v>
      </c>
      <c r="D12" s="84">
        <f t="shared" si="0"/>
        <v>35.580942799999995</v>
      </c>
      <c r="E12" s="84">
        <f t="shared" si="0"/>
        <v>38.240739199999986</v>
      </c>
      <c r="F12" s="84">
        <f t="shared" si="0"/>
        <v>42.553607199999988</v>
      </c>
      <c r="G12" s="84">
        <f t="shared" si="0"/>
        <v>48.148272199999987</v>
      </c>
      <c r="H12" s="84">
        <f t="shared" si="0"/>
        <v>54.070784299999993</v>
      </c>
      <c r="I12" s="84">
        <f t="shared" si="0"/>
        <v>59.872113499999998</v>
      </c>
      <c r="J12" s="84">
        <f t="shared" si="0"/>
        <v>67.408330200000009</v>
      </c>
      <c r="K12" s="84">
        <f t="shared" si="0"/>
        <v>76.79428320000001</v>
      </c>
      <c r="L12" s="84">
        <f t="shared" si="0"/>
        <v>87.389283200000023</v>
      </c>
      <c r="M12" s="84">
        <f t="shared" si="0"/>
        <v>95.430242300000018</v>
      </c>
      <c r="N12" s="84">
        <f t="shared" si="0"/>
        <v>106.6256807</v>
      </c>
      <c r="O12" s="84">
        <f t="shared" si="0"/>
        <v>119.56371725999998</v>
      </c>
      <c r="P12" s="84">
        <f t="shared" si="0"/>
        <v>139.38628995999997</v>
      </c>
      <c r="Q12" s="84">
        <f t="shared" si="0"/>
        <v>158.55651677999995</v>
      </c>
      <c r="R12" s="84">
        <f t="shared" si="0"/>
        <v>182.10390745999993</v>
      </c>
      <c r="S12" s="84">
        <f t="shared" si="0"/>
        <v>220.89926033999993</v>
      </c>
      <c r="T12" s="84">
        <f t="shared" si="0"/>
        <v>408.95050357000008</v>
      </c>
      <c r="U12" s="84">
        <f t="shared" si="0"/>
        <v>453.72812276999986</v>
      </c>
      <c r="V12" s="84">
        <f t="shared" si="0"/>
        <v>510.19040978999993</v>
      </c>
      <c r="W12" s="84">
        <f t="shared" si="0"/>
        <v>577.49636130999988</v>
      </c>
      <c r="X12" s="84">
        <f t="shared" si="0"/>
        <v>774.59956896000085</v>
      </c>
      <c r="Y12" s="84">
        <f t="shared" si="0"/>
        <v>966.90310728000111</v>
      </c>
      <c r="Z12" s="84">
        <f t="shared" si="0"/>
        <v>997.460132780001</v>
      </c>
      <c r="AA12" s="84">
        <f t="shared" si="0"/>
        <v>1171.08659528</v>
      </c>
      <c r="AB12" s="84">
        <f t="shared" si="0"/>
        <v>1282.8140638700004</v>
      </c>
      <c r="AC12" s="84">
        <f t="shared" si="0"/>
        <v>1300.3167183700004</v>
      </c>
      <c r="AD12" s="84">
        <f t="shared" si="0"/>
        <v>1336.3934334000007</v>
      </c>
      <c r="AE12" s="84">
        <f t="shared" si="0"/>
        <v>1406.9291604800005</v>
      </c>
      <c r="AF12" s="84">
        <f t="shared" si="0"/>
        <v>1606.0269585000005</v>
      </c>
      <c r="AG12" s="84">
        <f t="shared" si="0"/>
        <v>1626.3723369000006</v>
      </c>
      <c r="AH12" s="84">
        <f t="shared" si="0"/>
        <v>1645.4659704600006</v>
      </c>
      <c r="AI12" s="84">
        <f t="shared" si="0"/>
        <v>1690.1623146100005</v>
      </c>
      <c r="AJ12" s="84">
        <f t="shared" si="0"/>
        <v>1716.8829216100005</v>
      </c>
      <c r="AK12" s="84">
        <f t="shared" si="0"/>
        <v>1738.9399193600007</v>
      </c>
      <c r="AL12" s="84">
        <f t="shared" si="0"/>
        <v>1766.7480755900006</v>
      </c>
      <c r="AM12" s="84">
        <f t="shared" si="0"/>
        <v>1812.7964879900007</v>
      </c>
      <c r="AN12" s="84">
        <f t="shared" si="0"/>
        <v>2199.7543657200004</v>
      </c>
      <c r="AO12" s="84">
        <f t="shared" si="0"/>
        <v>2270.8555309000008</v>
      </c>
      <c r="AP12" s="84">
        <f t="shared" si="0"/>
        <v>2346.3894393800006</v>
      </c>
      <c r="AQ12" s="84">
        <f t="shared" si="0"/>
        <v>2466.6184461500006</v>
      </c>
      <c r="AR12" s="84">
        <f t="shared" si="0"/>
        <v>2496.7827260400004</v>
      </c>
      <c r="AS12" s="84">
        <f t="shared" si="0"/>
        <v>2560.8801640100005</v>
      </c>
      <c r="AT12" s="84">
        <f t="shared" si="0"/>
        <v>2602.3061295200005</v>
      </c>
      <c r="AU12" s="84">
        <f t="shared" si="0"/>
        <v>2648.4694152700004</v>
      </c>
      <c r="AV12" s="84">
        <f t="shared" si="0"/>
        <v>2728.9073502900001</v>
      </c>
      <c r="AW12" s="84">
        <f t="shared" si="0"/>
        <v>2794.2853750300001</v>
      </c>
      <c r="AX12" s="84">
        <f t="shared" si="0"/>
        <v>2907.0182021800001</v>
      </c>
      <c r="AY12" s="84">
        <f t="shared" si="0"/>
        <v>2979.1456323100006</v>
      </c>
      <c r="AZ12" s="84">
        <f t="shared" si="0"/>
        <v>3657.7274472700001</v>
      </c>
      <c r="BA12" s="84">
        <f t="shared" si="0"/>
        <v>3708.6655274700001</v>
      </c>
      <c r="BB12" s="84">
        <f t="shared" si="0"/>
        <v>3785.56597147</v>
      </c>
      <c r="BC12" s="84">
        <f t="shared" si="0"/>
        <v>3825.95821226</v>
      </c>
      <c r="BD12" s="84">
        <f t="shared" si="0"/>
        <v>3866.9743870100001</v>
      </c>
      <c r="BE12" s="87"/>
      <c r="BF12" s="89"/>
    </row>
    <row r="13" spans="1:61" x14ac:dyDescent="0.25">
      <c r="A13" s="79"/>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BD13" s="78"/>
      <c r="BE13" s="86"/>
    </row>
    <row r="14" spans="1:61" x14ac:dyDescent="0.25">
      <c r="A14" s="75" t="s">
        <v>93</v>
      </c>
      <c r="BD14" s="78"/>
      <c r="BE14" s="86"/>
    </row>
    <row r="15" spans="1:61" x14ac:dyDescent="0.25">
      <c r="A15" s="76" t="s">
        <v>105</v>
      </c>
      <c r="B15" s="77">
        <v>2488</v>
      </c>
      <c r="C15" s="77">
        <v>3067</v>
      </c>
      <c r="D15" s="77">
        <v>4090</v>
      </c>
      <c r="E15" s="77">
        <v>5141</v>
      </c>
      <c r="F15" s="77">
        <v>6658</v>
      </c>
      <c r="G15" s="77">
        <v>8572</v>
      </c>
      <c r="H15" s="77">
        <v>10888</v>
      </c>
      <c r="I15" s="77">
        <v>13165</v>
      </c>
      <c r="J15" s="77">
        <v>16028</v>
      </c>
      <c r="K15" s="77">
        <v>19502</v>
      </c>
      <c r="L15" s="77">
        <v>23510</v>
      </c>
      <c r="M15" s="77">
        <v>26590</v>
      </c>
      <c r="N15" s="77">
        <v>30737</v>
      </c>
      <c r="O15" s="77">
        <v>35415</v>
      </c>
      <c r="P15" s="77">
        <v>42479</v>
      </c>
      <c r="Q15" s="77">
        <v>48807</v>
      </c>
      <c r="R15" s="77">
        <v>56126</v>
      </c>
      <c r="S15" s="77">
        <v>65627</v>
      </c>
      <c r="T15" s="77">
        <v>76697</v>
      </c>
      <c r="U15" s="77">
        <v>90853</v>
      </c>
      <c r="V15" s="77">
        <v>108279</v>
      </c>
      <c r="W15" s="77">
        <v>128747</v>
      </c>
      <c r="X15" s="77">
        <v>185769</v>
      </c>
      <c r="Y15" s="77">
        <v>231969</v>
      </c>
      <c r="Z15" s="77">
        <v>240435</v>
      </c>
      <c r="AA15" s="77">
        <v>284439</v>
      </c>
      <c r="AB15" s="77">
        <v>311490</v>
      </c>
      <c r="AC15" s="77">
        <v>317001</v>
      </c>
      <c r="AD15" s="77">
        <v>327525</v>
      </c>
      <c r="AE15" s="77">
        <v>340770</v>
      </c>
      <c r="AF15" s="77">
        <v>367224</v>
      </c>
      <c r="AG15" s="77">
        <v>371122</v>
      </c>
      <c r="AH15" s="77">
        <v>376377</v>
      </c>
      <c r="AI15" s="77">
        <v>387076</v>
      </c>
      <c r="AJ15" s="77">
        <v>392850</v>
      </c>
      <c r="AK15" s="77">
        <v>398902</v>
      </c>
      <c r="AL15" s="77">
        <v>405330</v>
      </c>
      <c r="AM15" s="77">
        <v>412267</v>
      </c>
      <c r="AN15" s="77">
        <v>420342</v>
      </c>
      <c r="AO15" s="77">
        <v>428702</v>
      </c>
      <c r="AP15" s="77">
        <v>437229</v>
      </c>
      <c r="AQ15" s="77">
        <v>449910</v>
      </c>
      <c r="AR15" s="77">
        <v>456622</v>
      </c>
      <c r="AS15" s="77">
        <v>464436</v>
      </c>
      <c r="AT15" s="77">
        <v>472752</v>
      </c>
      <c r="AU15" s="77">
        <v>481711</v>
      </c>
      <c r="AV15" s="77">
        <v>491925</v>
      </c>
      <c r="AW15" s="77">
        <v>500460</v>
      </c>
      <c r="AX15" s="77">
        <v>508687</v>
      </c>
      <c r="AY15" s="77">
        <v>517666</v>
      </c>
      <c r="AZ15" s="77">
        <v>533360</v>
      </c>
      <c r="BA15" s="77">
        <v>541540</v>
      </c>
      <c r="BB15" s="77">
        <v>550528</v>
      </c>
      <c r="BC15" s="77">
        <v>560536</v>
      </c>
      <c r="BD15" s="77">
        <v>571077</v>
      </c>
      <c r="BE15" s="90"/>
      <c r="BF15" s="89"/>
      <c r="BG15" s="69"/>
    </row>
    <row r="16" spans="1:61" x14ac:dyDescent="0.25">
      <c r="A16" s="79" t="s">
        <v>104</v>
      </c>
      <c r="B16" s="77">
        <v>2</v>
      </c>
      <c r="C16" s="77">
        <v>2</v>
      </c>
      <c r="D16" s="77">
        <v>2</v>
      </c>
      <c r="E16" s="77">
        <v>2</v>
      </c>
      <c r="F16" s="77">
        <v>4</v>
      </c>
      <c r="G16" s="77">
        <v>6</v>
      </c>
      <c r="H16" s="77">
        <v>8</v>
      </c>
      <c r="I16" s="77">
        <v>8</v>
      </c>
      <c r="J16" s="77">
        <v>8</v>
      </c>
      <c r="K16" s="77">
        <v>11</v>
      </c>
      <c r="L16" s="77">
        <v>12</v>
      </c>
      <c r="M16" s="77">
        <v>14</v>
      </c>
      <c r="N16" s="77">
        <v>14</v>
      </c>
      <c r="O16" s="77">
        <v>16</v>
      </c>
      <c r="P16" s="77">
        <v>19</v>
      </c>
      <c r="Q16" s="77">
        <v>26</v>
      </c>
      <c r="R16" s="77">
        <v>36</v>
      </c>
      <c r="S16" s="77">
        <v>64</v>
      </c>
      <c r="T16" s="77">
        <v>259</v>
      </c>
      <c r="U16" s="77">
        <v>259</v>
      </c>
      <c r="V16" s="77">
        <v>263</v>
      </c>
      <c r="W16" s="77">
        <v>270</v>
      </c>
      <c r="X16" s="77">
        <v>277</v>
      </c>
      <c r="Y16" s="77">
        <v>283</v>
      </c>
      <c r="Z16" s="77">
        <v>285</v>
      </c>
      <c r="AA16" s="77">
        <v>294</v>
      </c>
      <c r="AB16" s="77">
        <v>325</v>
      </c>
      <c r="AC16" s="77">
        <v>331</v>
      </c>
      <c r="AD16" s="77">
        <v>335</v>
      </c>
      <c r="AE16" s="77">
        <v>357</v>
      </c>
      <c r="AF16" s="77">
        <v>465</v>
      </c>
      <c r="AG16" s="77">
        <v>480</v>
      </c>
      <c r="AH16" s="77">
        <v>489</v>
      </c>
      <c r="AI16" s="77">
        <v>508</v>
      </c>
      <c r="AJ16" s="77">
        <v>516</v>
      </c>
      <c r="AK16" s="77">
        <v>525</v>
      </c>
      <c r="AL16" s="77">
        <v>538</v>
      </c>
      <c r="AM16" s="77">
        <v>548</v>
      </c>
      <c r="AN16" s="77">
        <v>559</v>
      </c>
      <c r="AO16" s="77">
        <v>613</v>
      </c>
      <c r="AP16" s="77">
        <v>628</v>
      </c>
      <c r="AQ16" s="77">
        <v>651</v>
      </c>
      <c r="AR16" s="77">
        <v>679</v>
      </c>
      <c r="AS16" s="77">
        <v>707</v>
      </c>
      <c r="AT16" s="77">
        <v>732</v>
      </c>
      <c r="AU16" s="77">
        <v>756</v>
      </c>
      <c r="AV16" s="77">
        <v>772</v>
      </c>
      <c r="AW16" s="77">
        <v>820</v>
      </c>
      <c r="AX16" s="77">
        <v>836</v>
      </c>
      <c r="AY16" s="77">
        <v>847</v>
      </c>
      <c r="AZ16" s="77">
        <v>868</v>
      </c>
      <c r="BA16" s="77">
        <v>880</v>
      </c>
      <c r="BB16" s="77">
        <v>885</v>
      </c>
      <c r="BC16" s="77">
        <v>885</v>
      </c>
      <c r="BD16" s="77">
        <v>885</v>
      </c>
      <c r="BE16" s="86"/>
      <c r="BG16" s="69"/>
    </row>
    <row r="17" spans="1:63" x14ac:dyDescent="0.25">
      <c r="A17" s="79" t="s">
        <v>95</v>
      </c>
      <c r="B17" s="77">
        <v>2987</v>
      </c>
      <c r="C17" s="77">
        <v>2988</v>
      </c>
      <c r="D17" s="77">
        <v>2988</v>
      </c>
      <c r="E17" s="77">
        <v>2988</v>
      </c>
      <c r="F17" s="77">
        <v>2988</v>
      </c>
      <c r="G17" s="77">
        <v>2988</v>
      </c>
      <c r="H17" s="77">
        <v>2988</v>
      </c>
      <c r="I17" s="77">
        <v>2988</v>
      </c>
      <c r="J17" s="77">
        <v>2988</v>
      </c>
      <c r="K17" s="77">
        <v>2988</v>
      </c>
      <c r="L17" s="77">
        <v>2988</v>
      </c>
      <c r="M17" s="77">
        <v>2988</v>
      </c>
      <c r="N17" s="77">
        <v>2988</v>
      </c>
      <c r="O17" s="77">
        <v>2988</v>
      </c>
      <c r="P17" s="77">
        <v>2988</v>
      </c>
      <c r="Q17" s="77">
        <v>2988</v>
      </c>
      <c r="R17" s="77">
        <v>2988</v>
      </c>
      <c r="S17" s="77">
        <v>2988</v>
      </c>
      <c r="T17" s="77">
        <v>2988</v>
      </c>
      <c r="U17" s="77">
        <v>2988</v>
      </c>
      <c r="V17" s="77">
        <v>2988</v>
      </c>
      <c r="W17" s="77">
        <v>2988</v>
      </c>
      <c r="X17" s="77">
        <v>2988</v>
      </c>
      <c r="Y17" s="77">
        <v>2988</v>
      </c>
      <c r="Z17" s="77">
        <v>2988</v>
      </c>
      <c r="AA17" s="77">
        <v>2988</v>
      </c>
      <c r="AB17" s="77">
        <v>2988</v>
      </c>
      <c r="AC17" s="77">
        <v>2988</v>
      </c>
      <c r="AD17" s="77">
        <v>2988</v>
      </c>
      <c r="AE17" s="77">
        <v>2988</v>
      </c>
      <c r="AF17" s="77">
        <v>2988</v>
      </c>
      <c r="AG17" s="77">
        <v>2988</v>
      </c>
      <c r="AH17" s="77">
        <v>2988</v>
      </c>
      <c r="AI17" s="77">
        <v>2988</v>
      </c>
      <c r="AJ17" s="77">
        <v>2988</v>
      </c>
      <c r="AK17" s="77">
        <v>2988</v>
      </c>
      <c r="AL17" s="77">
        <v>2988</v>
      </c>
      <c r="AM17" s="77">
        <v>2988</v>
      </c>
      <c r="AN17" s="77">
        <v>2988</v>
      </c>
      <c r="AO17" s="77">
        <v>2988</v>
      </c>
      <c r="AP17" s="77">
        <v>2988</v>
      </c>
      <c r="AQ17" s="77">
        <v>2988</v>
      </c>
      <c r="AR17" s="77">
        <v>2988</v>
      </c>
      <c r="AS17" s="77">
        <v>2988</v>
      </c>
      <c r="AT17" s="77">
        <v>2988</v>
      </c>
      <c r="AU17" s="77">
        <v>2988</v>
      </c>
      <c r="AV17" s="77">
        <v>2988</v>
      </c>
      <c r="AW17" s="77">
        <v>2988</v>
      </c>
      <c r="AX17" s="77">
        <v>2988</v>
      </c>
      <c r="AY17" s="77">
        <v>2988</v>
      </c>
      <c r="AZ17" s="77">
        <v>2988</v>
      </c>
      <c r="BA17" s="77">
        <v>2988</v>
      </c>
      <c r="BB17" s="77">
        <v>2988</v>
      </c>
      <c r="BC17" s="77">
        <v>2988</v>
      </c>
      <c r="BD17" s="77">
        <v>2988</v>
      </c>
      <c r="BE17" s="90"/>
      <c r="BF17" s="90"/>
      <c r="BG17" s="89"/>
      <c r="BH17" s="92"/>
      <c r="BI17" s="69"/>
      <c r="BJ17" s="69"/>
      <c r="BK17" s="86"/>
    </row>
    <row r="18" spans="1:63" s="81" customFormat="1" x14ac:dyDescent="0.25">
      <c r="A18" s="76" t="s">
        <v>92</v>
      </c>
      <c r="B18" s="77">
        <v>263</v>
      </c>
      <c r="C18" s="77">
        <v>265</v>
      </c>
      <c r="D18" s="77">
        <v>269</v>
      </c>
      <c r="E18" s="77">
        <v>275</v>
      </c>
      <c r="F18" s="77">
        <v>277</v>
      </c>
      <c r="G18" s="77">
        <v>282</v>
      </c>
      <c r="H18" s="77">
        <v>285</v>
      </c>
      <c r="I18" s="77">
        <v>287</v>
      </c>
      <c r="J18" s="77">
        <v>288</v>
      </c>
      <c r="K18" s="77">
        <v>291</v>
      </c>
      <c r="L18" s="77">
        <v>296</v>
      </c>
      <c r="M18" s="77">
        <v>301</v>
      </c>
      <c r="N18" s="77">
        <v>301</v>
      </c>
      <c r="O18" s="77">
        <v>301</v>
      </c>
      <c r="P18" s="77">
        <v>313</v>
      </c>
      <c r="Q18" s="77">
        <v>316</v>
      </c>
      <c r="R18" s="77">
        <v>325</v>
      </c>
      <c r="S18" s="77">
        <v>331</v>
      </c>
      <c r="T18" s="77">
        <v>335</v>
      </c>
      <c r="U18" s="77">
        <v>343</v>
      </c>
      <c r="V18" s="77">
        <v>370</v>
      </c>
      <c r="W18" s="77">
        <v>390</v>
      </c>
      <c r="X18" s="77">
        <v>417</v>
      </c>
      <c r="Y18" s="77">
        <v>455</v>
      </c>
      <c r="Z18" s="77">
        <v>480</v>
      </c>
      <c r="AA18" s="77">
        <v>487</v>
      </c>
      <c r="AB18" s="77">
        <v>508</v>
      </c>
      <c r="AC18" s="77">
        <v>526</v>
      </c>
      <c r="AD18" s="77">
        <v>539</v>
      </c>
      <c r="AE18" s="77">
        <v>550</v>
      </c>
      <c r="AF18" s="77">
        <v>571</v>
      </c>
      <c r="AG18" s="77">
        <v>641</v>
      </c>
      <c r="AH18" s="77">
        <v>722</v>
      </c>
      <c r="AI18" s="77">
        <v>849</v>
      </c>
      <c r="AJ18" s="77">
        <v>995</v>
      </c>
      <c r="AK18" s="77">
        <v>1085</v>
      </c>
      <c r="AL18" s="77">
        <v>1214</v>
      </c>
      <c r="AM18" s="77">
        <v>1322</v>
      </c>
      <c r="AN18" s="77">
        <v>1513</v>
      </c>
      <c r="AO18" s="77">
        <v>1634</v>
      </c>
      <c r="AP18" s="77">
        <v>1794</v>
      </c>
      <c r="AQ18" s="77">
        <v>1940</v>
      </c>
      <c r="AR18" s="77">
        <v>2178</v>
      </c>
      <c r="AS18" s="77">
        <v>2549</v>
      </c>
      <c r="AT18" s="77">
        <v>2987</v>
      </c>
      <c r="AU18" s="77">
        <v>3409</v>
      </c>
      <c r="AV18" s="77">
        <v>3845</v>
      </c>
      <c r="AW18" s="77">
        <v>4199</v>
      </c>
      <c r="AX18" s="77">
        <v>4604</v>
      </c>
      <c r="AY18" s="77">
        <v>5098</v>
      </c>
      <c r="AZ18" s="77">
        <v>5317</v>
      </c>
      <c r="BA18" s="77">
        <v>5474</v>
      </c>
      <c r="BB18" s="77">
        <v>5648</v>
      </c>
      <c r="BC18" s="77">
        <v>5817</v>
      </c>
      <c r="BD18" s="77">
        <v>5817</v>
      </c>
      <c r="BE18" s="89"/>
      <c r="BG18" s="69"/>
    </row>
    <row r="19" spans="1:63" s="81" customFormat="1" x14ac:dyDescent="0.25">
      <c r="A19" s="76" t="s">
        <v>102</v>
      </c>
      <c r="B19" s="77">
        <v>0</v>
      </c>
      <c r="C19" s="77">
        <v>0</v>
      </c>
      <c r="D19" s="77">
        <v>0</v>
      </c>
      <c r="E19" s="77">
        <v>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7">
        <v>0</v>
      </c>
      <c r="W19" s="77">
        <v>0</v>
      </c>
      <c r="X19" s="77">
        <v>0</v>
      </c>
      <c r="Y19" s="77">
        <v>0</v>
      </c>
      <c r="Z19" s="77">
        <v>1</v>
      </c>
      <c r="AA19" s="77">
        <v>1</v>
      </c>
      <c r="AB19" s="77">
        <v>1</v>
      </c>
      <c r="AC19" s="77">
        <v>1</v>
      </c>
      <c r="AD19" s="77">
        <v>1</v>
      </c>
      <c r="AE19" s="77">
        <v>2</v>
      </c>
      <c r="AF19" s="77">
        <v>2</v>
      </c>
      <c r="AG19" s="77">
        <v>5</v>
      </c>
      <c r="AH19" s="77">
        <v>73</v>
      </c>
      <c r="AI19" s="77">
        <v>96</v>
      </c>
      <c r="AJ19" s="77">
        <v>109</v>
      </c>
      <c r="AK19" s="77">
        <v>143</v>
      </c>
      <c r="AL19" s="77">
        <v>181</v>
      </c>
      <c r="AM19" s="77">
        <v>210</v>
      </c>
      <c r="AN19" s="77">
        <v>268</v>
      </c>
      <c r="AO19" s="77">
        <v>309</v>
      </c>
      <c r="AP19" s="77">
        <v>379</v>
      </c>
      <c r="AQ19" s="77">
        <v>420</v>
      </c>
      <c r="AR19" s="77">
        <v>474</v>
      </c>
      <c r="AS19" s="77">
        <v>549</v>
      </c>
      <c r="AT19" s="77">
        <v>610</v>
      </c>
      <c r="AU19" s="77">
        <v>646</v>
      </c>
      <c r="AV19" s="77">
        <v>703</v>
      </c>
      <c r="AW19" s="77">
        <v>747</v>
      </c>
      <c r="AX19" s="77">
        <v>820</v>
      </c>
      <c r="AY19" s="77">
        <v>1623</v>
      </c>
      <c r="AZ19" s="77">
        <v>1852</v>
      </c>
      <c r="BA19" s="77">
        <v>2074</v>
      </c>
      <c r="BB19" s="77">
        <v>2384</v>
      </c>
      <c r="BC19" s="77">
        <v>2819</v>
      </c>
      <c r="BD19" s="77">
        <v>3229</v>
      </c>
      <c r="BE19" s="86"/>
      <c r="BG19" s="69"/>
    </row>
    <row r="20" spans="1:63" x14ac:dyDescent="0.25">
      <c r="A20" s="83" t="s">
        <v>106</v>
      </c>
      <c r="B20" s="84">
        <v>5742</v>
      </c>
      <c r="C20" s="84">
        <v>6324</v>
      </c>
      <c r="D20" s="84">
        <v>7359</v>
      </c>
      <c r="E20" s="84">
        <v>8429</v>
      </c>
      <c r="F20" s="84">
        <v>9952</v>
      </c>
      <c r="G20" s="84">
        <v>11889</v>
      </c>
      <c r="H20" s="84">
        <v>14213</v>
      </c>
      <c r="I20" s="84">
        <v>16494</v>
      </c>
      <c r="J20" s="84">
        <v>19359</v>
      </c>
      <c r="K20" s="84">
        <v>22844</v>
      </c>
      <c r="L20" s="84">
        <v>26877</v>
      </c>
      <c r="M20" s="84">
        <v>29970</v>
      </c>
      <c r="N20" s="84">
        <v>34117</v>
      </c>
      <c r="O20" s="84">
        <v>38799</v>
      </c>
      <c r="P20" s="84">
        <v>45889</v>
      </c>
      <c r="Q20" s="84">
        <v>52230</v>
      </c>
      <c r="R20" s="84">
        <v>59581</v>
      </c>
      <c r="S20" s="84">
        <v>69124</v>
      </c>
      <c r="T20" s="84">
        <v>80397</v>
      </c>
      <c r="U20" s="84">
        <v>94570</v>
      </c>
      <c r="V20" s="84">
        <v>112053</v>
      </c>
      <c r="W20" s="84">
        <v>132572</v>
      </c>
      <c r="X20" s="84">
        <v>189661</v>
      </c>
      <c r="Y20" s="84">
        <v>235943</v>
      </c>
      <c r="Z20" s="84">
        <v>244518</v>
      </c>
      <c r="AA20" s="84">
        <v>288559</v>
      </c>
      <c r="AB20" s="84">
        <v>315718</v>
      </c>
      <c r="AC20" s="84">
        <v>321275</v>
      </c>
      <c r="AD20" s="84">
        <v>331839</v>
      </c>
      <c r="AE20" s="84">
        <v>345130</v>
      </c>
      <c r="AF20" s="84">
        <v>371756</v>
      </c>
      <c r="AG20" s="84">
        <v>375855</v>
      </c>
      <c r="AH20" s="84">
        <v>381349</v>
      </c>
      <c r="AI20" s="84">
        <v>392344</v>
      </c>
      <c r="AJ20" s="84">
        <v>398431</v>
      </c>
      <c r="AK20" s="84">
        <v>404706</v>
      </c>
      <c r="AL20" s="84">
        <v>411442</v>
      </c>
      <c r="AM20" s="84">
        <v>418631</v>
      </c>
      <c r="AN20" s="84">
        <v>427093</v>
      </c>
      <c r="AO20" s="84">
        <v>435783</v>
      </c>
      <c r="AP20" s="84">
        <v>444706</v>
      </c>
      <c r="AQ20" s="84">
        <v>457741</v>
      </c>
      <c r="AR20" s="84">
        <v>465009</v>
      </c>
      <c r="AS20" s="84">
        <v>473663</v>
      </c>
      <c r="AT20" s="84">
        <v>482940</v>
      </c>
      <c r="AU20" s="84">
        <v>492802</v>
      </c>
      <c r="AV20" s="84">
        <v>503958</v>
      </c>
      <c r="AW20" s="84">
        <v>513290</v>
      </c>
      <c r="AX20" s="84">
        <v>522407</v>
      </c>
      <c r="AY20" s="84">
        <v>533179</v>
      </c>
      <c r="AZ20" s="84">
        <v>549488</v>
      </c>
      <c r="BA20" s="84">
        <v>558215</v>
      </c>
      <c r="BB20" s="84">
        <v>567866</v>
      </c>
      <c r="BC20" s="88">
        <v>578645</v>
      </c>
      <c r="BD20" s="88">
        <v>589596</v>
      </c>
      <c r="BE20" s="87"/>
      <c r="BF20" s="89"/>
      <c r="BG20" s="69"/>
    </row>
    <row r="21" spans="1:63" x14ac:dyDescent="0.25">
      <c r="BD21" s="78"/>
      <c r="BE21" s="86"/>
    </row>
    <row r="22" spans="1:63" x14ac:dyDescent="0.25">
      <c r="A22" s="76"/>
      <c r="BD22" s="78"/>
      <c r="BE22" s="86"/>
    </row>
    <row r="23" spans="1:63" x14ac:dyDescent="0.25">
      <c r="A23" s="76" t="s">
        <v>107</v>
      </c>
      <c r="B23" s="69">
        <f>SUM(B7:B9)</f>
        <v>14.962175999999996</v>
      </c>
      <c r="C23" s="69">
        <f t="shared" ref="C23:BA23" si="1">SUM(C7:C9)</f>
        <v>16.347126799999995</v>
      </c>
      <c r="D23" s="69">
        <f t="shared" si="1"/>
        <v>18.867562799999995</v>
      </c>
      <c r="E23" s="69">
        <f t="shared" si="1"/>
        <v>21.50565919999999</v>
      </c>
      <c r="F23" s="69">
        <f t="shared" si="1"/>
        <v>25.806427199999987</v>
      </c>
      <c r="G23" s="69">
        <f t="shared" si="1"/>
        <v>31.383752199999989</v>
      </c>
      <c r="H23" s="69">
        <f t="shared" si="1"/>
        <v>37.287324299999987</v>
      </c>
      <c r="I23" s="69">
        <f t="shared" si="1"/>
        <v>43.081813499999996</v>
      </c>
      <c r="J23" s="69">
        <f t="shared" si="1"/>
        <v>50.611920200000007</v>
      </c>
      <c r="K23" s="69">
        <f t="shared" si="1"/>
        <v>59.987183200000018</v>
      </c>
      <c r="L23" s="69">
        <f t="shared" si="1"/>
        <v>70.570513200000022</v>
      </c>
      <c r="M23" s="69">
        <f t="shared" si="1"/>
        <v>78.599042300000022</v>
      </c>
      <c r="N23" s="69">
        <f t="shared" si="1"/>
        <v>89.794480700000008</v>
      </c>
      <c r="O23" s="69">
        <f t="shared" si="1"/>
        <v>102.73251725999998</v>
      </c>
      <c r="P23" s="69">
        <f t="shared" si="1"/>
        <v>122.53820995999997</v>
      </c>
      <c r="Q23" s="69">
        <f t="shared" si="1"/>
        <v>141.70025677999996</v>
      </c>
      <c r="R23" s="69">
        <f t="shared" si="1"/>
        <v>165.20987745999994</v>
      </c>
      <c r="S23" s="69">
        <f t="shared" si="1"/>
        <v>203.97243033999993</v>
      </c>
      <c r="T23" s="69">
        <f t="shared" si="1"/>
        <v>392.00642357000004</v>
      </c>
      <c r="U23" s="69">
        <f t="shared" si="1"/>
        <v>436.75450276999982</v>
      </c>
      <c r="V23" s="69">
        <f t="shared" si="1"/>
        <v>493.1636097899999</v>
      </c>
      <c r="W23" s="69">
        <f t="shared" si="1"/>
        <v>560.37716130999991</v>
      </c>
      <c r="X23" s="69">
        <f t="shared" si="1"/>
        <v>757.38473896000085</v>
      </c>
      <c r="Y23" s="69">
        <f t="shared" si="1"/>
        <v>945.04720728000109</v>
      </c>
      <c r="Z23" s="69">
        <f t="shared" si="1"/>
        <v>969.47362278000094</v>
      </c>
      <c r="AA23" s="69">
        <f t="shared" si="1"/>
        <v>1143.04425528</v>
      </c>
      <c r="AB23" s="69">
        <f t="shared" si="1"/>
        <v>1253.7987538700004</v>
      </c>
      <c r="AC23" s="69">
        <f t="shared" si="1"/>
        <v>1271.2113483700005</v>
      </c>
      <c r="AD23" s="69">
        <f t="shared" si="1"/>
        <v>1307.2338534000007</v>
      </c>
      <c r="AE23" s="69">
        <f t="shared" si="1"/>
        <v>1372.1669304800007</v>
      </c>
      <c r="AF23" s="69">
        <f t="shared" si="1"/>
        <v>1571.1868285000007</v>
      </c>
      <c r="AG23" s="69">
        <f t="shared" si="1"/>
        <v>1585.7354969000007</v>
      </c>
      <c r="AH23" s="69">
        <f t="shared" si="1"/>
        <v>1604.4479304600006</v>
      </c>
      <c r="AI23" s="69">
        <f t="shared" si="1"/>
        <v>1648.4238746100004</v>
      </c>
      <c r="AJ23" s="69">
        <f t="shared" si="1"/>
        <v>1674.3568716100006</v>
      </c>
      <c r="AK23" s="69">
        <f t="shared" si="1"/>
        <v>1695.8936693600006</v>
      </c>
      <c r="AL23" s="69">
        <f t="shared" si="1"/>
        <v>1720.5097555900006</v>
      </c>
      <c r="AM23" s="69">
        <f t="shared" si="1"/>
        <v>1748.2069779900007</v>
      </c>
      <c r="AN23" s="69">
        <f t="shared" si="1"/>
        <v>1781.8634824200008</v>
      </c>
      <c r="AO23" s="69">
        <f t="shared" si="1"/>
        <v>1832.6518462000006</v>
      </c>
      <c r="AP23" s="69">
        <f t="shared" si="1"/>
        <v>1869.3376146800006</v>
      </c>
      <c r="AQ23" s="69">
        <f t="shared" si="1"/>
        <v>1936.0346214500005</v>
      </c>
      <c r="AR23" s="69">
        <f t="shared" si="1"/>
        <v>1964.2256413400005</v>
      </c>
      <c r="AS23" s="69">
        <f t="shared" si="1"/>
        <v>2004.1240893100005</v>
      </c>
      <c r="AT23" s="69">
        <f t="shared" si="1"/>
        <v>2040.0648048200005</v>
      </c>
      <c r="AU23" s="69">
        <f t="shared" si="1"/>
        <v>2083.5393555700002</v>
      </c>
      <c r="AV23" s="69">
        <f t="shared" si="1"/>
        <v>2126.3598705900004</v>
      </c>
      <c r="AW23" s="69">
        <f t="shared" si="1"/>
        <v>2166.8484453300002</v>
      </c>
      <c r="AX23" s="69">
        <f t="shared" si="1"/>
        <v>2200.1708624800003</v>
      </c>
      <c r="AY23" s="69">
        <f t="shared" si="1"/>
        <v>2241.1421716100003</v>
      </c>
      <c r="AZ23" s="69">
        <f t="shared" si="1"/>
        <v>2321.4653765700004</v>
      </c>
      <c r="BA23" s="69">
        <f t="shared" si="1"/>
        <v>2355.7504417700002</v>
      </c>
      <c r="BB23" s="69">
        <f>SUM(BB7:BB9)</f>
        <v>2389.0508657700002</v>
      </c>
      <c r="BC23" s="69">
        <f>SUM(BC7:BC9)</f>
        <v>2427.1411865600003</v>
      </c>
      <c r="BD23" s="69">
        <f>SUM(BD7:BD9)</f>
        <v>2466.2791613100003</v>
      </c>
      <c r="BE23" s="86"/>
      <c r="BF23" s="89"/>
    </row>
    <row r="24" spans="1:63" x14ac:dyDescent="0.25">
      <c r="A24" s="76" t="s">
        <v>92</v>
      </c>
      <c r="B24" s="69">
        <f>B10</f>
        <v>2.0810099999999996</v>
      </c>
      <c r="C24" s="69">
        <f t="shared" ref="C24:BB25" si="2">C10</f>
        <v>2.0902799999999999</v>
      </c>
      <c r="D24" s="69">
        <f t="shared" si="2"/>
        <v>2.1133799999999998</v>
      </c>
      <c r="E24" s="69">
        <f t="shared" si="2"/>
        <v>2.1350799999999999</v>
      </c>
      <c r="F24" s="69">
        <f t="shared" si="2"/>
        <v>2.1471799999999996</v>
      </c>
      <c r="G24" s="69">
        <f t="shared" si="2"/>
        <v>2.1645199999999996</v>
      </c>
      <c r="H24" s="69">
        <f t="shared" si="2"/>
        <v>2.1834600000000002</v>
      </c>
      <c r="I24" s="69">
        <f t="shared" si="2"/>
        <v>2.1902999999999997</v>
      </c>
      <c r="J24" s="69">
        <f t="shared" si="2"/>
        <v>2.1964099999999998</v>
      </c>
      <c r="K24" s="69">
        <f t="shared" si="2"/>
        <v>2.2070999999999996</v>
      </c>
      <c r="L24" s="69">
        <f t="shared" si="2"/>
        <v>2.2187699999999997</v>
      </c>
      <c r="M24" s="69">
        <f t="shared" si="2"/>
        <v>2.2311999999999999</v>
      </c>
      <c r="N24" s="69">
        <f t="shared" si="2"/>
        <v>2.2311999999999999</v>
      </c>
      <c r="O24" s="69">
        <f t="shared" si="2"/>
        <v>2.2311999999999999</v>
      </c>
      <c r="P24" s="69">
        <f t="shared" si="2"/>
        <v>2.2480799999999999</v>
      </c>
      <c r="Q24" s="69">
        <f t="shared" si="2"/>
        <v>2.2562600000000002</v>
      </c>
      <c r="R24" s="69">
        <f t="shared" si="2"/>
        <v>2.2940299999999998</v>
      </c>
      <c r="S24" s="69">
        <f t="shared" si="2"/>
        <v>2.3268299999999997</v>
      </c>
      <c r="T24" s="69">
        <f t="shared" si="2"/>
        <v>2.3440799999999999</v>
      </c>
      <c r="U24" s="69">
        <f t="shared" si="2"/>
        <v>2.3736199999999998</v>
      </c>
      <c r="V24" s="69">
        <f t="shared" si="2"/>
        <v>2.4268000000000001</v>
      </c>
      <c r="W24" s="69">
        <f t="shared" si="2"/>
        <v>2.5191999999999997</v>
      </c>
      <c r="X24" s="69">
        <f t="shared" si="2"/>
        <v>2.61483</v>
      </c>
      <c r="Y24" s="69">
        <f t="shared" si="2"/>
        <v>7.2559000000000005</v>
      </c>
      <c r="Z24" s="69">
        <f t="shared" si="2"/>
        <v>7.3865100000000004</v>
      </c>
      <c r="AA24" s="69">
        <f t="shared" si="2"/>
        <v>7.4423399999999997</v>
      </c>
      <c r="AB24" s="69">
        <f t="shared" si="2"/>
        <v>8.4153100000000016</v>
      </c>
      <c r="AC24" s="69">
        <f t="shared" si="2"/>
        <v>8.505370000000001</v>
      </c>
      <c r="AD24" s="69">
        <f t="shared" si="2"/>
        <v>8.5595800000000004</v>
      </c>
      <c r="AE24" s="69">
        <f t="shared" si="2"/>
        <v>8.6622299999999992</v>
      </c>
      <c r="AF24" s="69">
        <f t="shared" si="2"/>
        <v>8.7401300000000006</v>
      </c>
      <c r="AG24" s="69">
        <f t="shared" si="2"/>
        <v>9.1368399999999994</v>
      </c>
      <c r="AH24" s="69">
        <f t="shared" si="2"/>
        <v>9.5180400000000009</v>
      </c>
      <c r="AI24" s="69">
        <f t="shared" si="2"/>
        <v>10.238440000000001</v>
      </c>
      <c r="AJ24" s="69">
        <f t="shared" si="2"/>
        <v>11.026050000000001</v>
      </c>
      <c r="AK24" s="69">
        <f t="shared" si="2"/>
        <v>11.546250000000001</v>
      </c>
      <c r="AL24" s="69">
        <f t="shared" si="2"/>
        <v>14.73832</v>
      </c>
      <c r="AM24" s="69">
        <f t="shared" si="2"/>
        <v>26.369509999999998</v>
      </c>
      <c r="AN24" s="69">
        <f t="shared" si="2"/>
        <v>297.05464000000001</v>
      </c>
      <c r="AO24" s="69">
        <f t="shared" si="2"/>
        <v>323.87331000000006</v>
      </c>
      <c r="AP24" s="69">
        <f t="shared" si="2"/>
        <v>375.85586000000006</v>
      </c>
      <c r="AQ24" s="69">
        <f t="shared" si="2"/>
        <v>388.68371000000002</v>
      </c>
      <c r="AR24" s="69">
        <f t="shared" si="2"/>
        <v>395.70826</v>
      </c>
      <c r="AS24" s="69">
        <f t="shared" si="2"/>
        <v>419.30859999999996</v>
      </c>
      <c r="AT24" s="69">
        <f t="shared" si="2"/>
        <v>424.49737000000005</v>
      </c>
      <c r="AU24" s="69">
        <f t="shared" si="2"/>
        <v>426.87028000000004</v>
      </c>
      <c r="AV24" s="69">
        <f t="shared" si="2"/>
        <v>463.66340000000002</v>
      </c>
      <c r="AW24" s="69">
        <f t="shared" si="2"/>
        <v>516.71639000000005</v>
      </c>
      <c r="AX24" s="69">
        <f t="shared" si="2"/>
        <v>573.9923500000001</v>
      </c>
      <c r="AY24" s="69">
        <f t="shared" si="2"/>
        <v>651.99606000000017</v>
      </c>
      <c r="AZ24" s="69">
        <f t="shared" si="2"/>
        <v>1282.7153600000001</v>
      </c>
      <c r="BA24" s="69">
        <f t="shared" si="2"/>
        <v>1295.5540100000003</v>
      </c>
      <c r="BB24" s="69">
        <f t="shared" si="2"/>
        <v>1296.2431300000003</v>
      </c>
      <c r="BC24" s="69">
        <f>BC10</f>
        <v>1318.4243600000004</v>
      </c>
      <c r="BD24" s="69">
        <f>BD10</f>
        <v>1318.4243600000004</v>
      </c>
      <c r="BE24" s="86"/>
      <c r="BF24" s="89"/>
    </row>
    <row r="25" spans="1:63" x14ac:dyDescent="0.25">
      <c r="A25" s="76" t="s">
        <v>102</v>
      </c>
      <c r="B25" s="69">
        <f>B11</f>
        <v>14.6</v>
      </c>
      <c r="C25" s="69">
        <f t="shared" si="2"/>
        <v>14.6</v>
      </c>
      <c r="D25" s="69">
        <f t="shared" si="2"/>
        <v>14.6</v>
      </c>
      <c r="E25" s="69">
        <f t="shared" si="2"/>
        <v>14.6</v>
      </c>
      <c r="F25" s="69">
        <f t="shared" si="2"/>
        <v>14.6</v>
      </c>
      <c r="G25" s="69">
        <f t="shared" si="2"/>
        <v>14.6</v>
      </c>
      <c r="H25" s="69">
        <f t="shared" si="2"/>
        <v>14.6</v>
      </c>
      <c r="I25" s="69">
        <f t="shared" si="2"/>
        <v>14.6</v>
      </c>
      <c r="J25" s="69">
        <f t="shared" si="2"/>
        <v>14.6</v>
      </c>
      <c r="K25" s="69">
        <f t="shared" si="2"/>
        <v>14.6</v>
      </c>
      <c r="L25" s="69">
        <f t="shared" si="2"/>
        <v>14.6</v>
      </c>
      <c r="M25" s="69">
        <f t="shared" si="2"/>
        <v>14.6</v>
      </c>
      <c r="N25" s="69">
        <f t="shared" si="2"/>
        <v>14.6</v>
      </c>
      <c r="O25" s="69">
        <f t="shared" si="2"/>
        <v>14.6</v>
      </c>
      <c r="P25" s="69">
        <f t="shared" si="2"/>
        <v>14.6</v>
      </c>
      <c r="Q25" s="69">
        <f t="shared" si="2"/>
        <v>14.6</v>
      </c>
      <c r="R25" s="69">
        <f t="shared" si="2"/>
        <v>14.6</v>
      </c>
      <c r="S25" s="69">
        <f t="shared" si="2"/>
        <v>14.6</v>
      </c>
      <c r="T25" s="69">
        <f t="shared" si="2"/>
        <v>14.6</v>
      </c>
      <c r="U25" s="69">
        <f t="shared" si="2"/>
        <v>14.6</v>
      </c>
      <c r="V25" s="69">
        <f t="shared" si="2"/>
        <v>14.6</v>
      </c>
      <c r="W25" s="69">
        <f t="shared" si="2"/>
        <v>14.6</v>
      </c>
      <c r="X25" s="69">
        <f t="shared" si="2"/>
        <v>14.6</v>
      </c>
      <c r="Y25" s="69">
        <f t="shared" si="2"/>
        <v>14.6</v>
      </c>
      <c r="Z25" s="69">
        <f t="shared" si="2"/>
        <v>20.6</v>
      </c>
      <c r="AA25" s="69">
        <f t="shared" si="2"/>
        <v>20.6</v>
      </c>
      <c r="AB25" s="69">
        <f t="shared" si="2"/>
        <v>20.6</v>
      </c>
      <c r="AC25" s="69">
        <f t="shared" si="2"/>
        <v>20.6</v>
      </c>
      <c r="AD25" s="69">
        <f t="shared" si="2"/>
        <v>20.6</v>
      </c>
      <c r="AE25" s="69">
        <f t="shared" si="2"/>
        <v>26.1</v>
      </c>
      <c r="AF25" s="69">
        <f t="shared" si="2"/>
        <v>26.1</v>
      </c>
      <c r="AG25" s="69">
        <f t="shared" si="2"/>
        <v>31.5</v>
      </c>
      <c r="AH25" s="69">
        <f t="shared" si="2"/>
        <v>31.5</v>
      </c>
      <c r="AI25" s="69">
        <f t="shared" si="2"/>
        <v>31.5</v>
      </c>
      <c r="AJ25" s="69">
        <f t="shared" si="2"/>
        <v>31.5</v>
      </c>
      <c r="AK25" s="69">
        <f t="shared" si="2"/>
        <v>31.5</v>
      </c>
      <c r="AL25" s="69">
        <f t="shared" si="2"/>
        <v>31.5</v>
      </c>
      <c r="AM25" s="69">
        <f t="shared" si="2"/>
        <v>38.22</v>
      </c>
      <c r="AN25" s="69">
        <f t="shared" si="2"/>
        <v>120.83624329999988</v>
      </c>
      <c r="AO25" s="69">
        <f t="shared" si="2"/>
        <v>114.33037469999988</v>
      </c>
      <c r="AP25" s="69">
        <f t="shared" si="2"/>
        <v>101.19596469999988</v>
      </c>
      <c r="AQ25" s="69">
        <f t="shared" si="2"/>
        <v>141.90011469999985</v>
      </c>
      <c r="AR25" s="69">
        <f t="shared" si="2"/>
        <v>136.84882469999985</v>
      </c>
      <c r="AS25" s="69">
        <f t="shared" si="2"/>
        <v>137.44747469999984</v>
      </c>
      <c r="AT25" s="69">
        <f t="shared" si="2"/>
        <v>137.74395469999985</v>
      </c>
      <c r="AU25" s="69">
        <f t="shared" si="2"/>
        <v>138.05977969999984</v>
      </c>
      <c r="AV25" s="69">
        <f t="shared" si="2"/>
        <v>138.88407969999986</v>
      </c>
      <c r="AW25" s="69">
        <f t="shared" si="2"/>
        <v>110.72053969999982</v>
      </c>
      <c r="AX25" s="69">
        <f t="shared" si="2"/>
        <v>132.85498969999981</v>
      </c>
      <c r="AY25" s="69">
        <f t="shared" si="2"/>
        <v>86.007400699999764</v>
      </c>
      <c r="AZ25" s="69">
        <f t="shared" si="2"/>
        <v>53.546710699999501</v>
      </c>
      <c r="BA25" s="69">
        <f t="shared" si="2"/>
        <v>57.361075699999475</v>
      </c>
      <c r="BB25" s="69">
        <f t="shared" si="2"/>
        <v>100.27197569999947</v>
      </c>
      <c r="BC25" s="69">
        <f>BC11</f>
        <v>80.392665699999469</v>
      </c>
      <c r="BD25" s="69">
        <f>BD11</f>
        <v>82.270865699999476</v>
      </c>
      <c r="BE25" s="95"/>
      <c r="BF25" s="89"/>
    </row>
    <row r="26" spans="1:63" x14ac:dyDescent="0.25">
      <c r="BD26" s="69"/>
    </row>
    <row r="27" spans="1:63" x14ac:dyDescent="0.25">
      <c r="BB27" s="69"/>
      <c r="BC27" s="69"/>
      <c r="BD27" s="90"/>
    </row>
    <row r="28" spans="1:63" x14ac:dyDescent="0.25">
      <c r="BB28" s="87"/>
      <c r="BD28" s="86"/>
    </row>
    <row r="29" spans="1:63" x14ac:dyDescent="0.25">
      <c r="BC29" s="86"/>
      <c r="BD29" s="86"/>
    </row>
    <row r="30" spans="1:63" x14ac:dyDescent="0.25">
      <c r="BC30" s="86"/>
      <c r="BD30" s="86"/>
    </row>
    <row r="31" spans="1:63" x14ac:dyDescent="0.25">
      <c r="BC31" s="86"/>
    </row>
  </sheetData>
  <mergeCells count="5">
    <mergeCell ref="B4:M4"/>
    <mergeCell ref="N4:Y4"/>
    <mergeCell ref="Z4:AK4"/>
    <mergeCell ref="AL4:AW4"/>
    <mergeCell ref="AX4:BD4"/>
  </mergeCells>
  <pageMargins left="0.7" right="0.7" top="0.75" bottom="0.75" header="0.3" footer="0.3"/>
  <pageSetup paperSize="9" orientation="portrait" verticalDpi="4" r:id="rId1"/>
  <ignoredErrors>
    <ignoredError sqref="B23:BB2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Highlights</vt:lpstr>
      <vt:lpstr>Sheet2</vt:lpstr>
      <vt:lpstr>Sheet3</vt:lpstr>
      <vt:lpstr>Quarter</vt:lpstr>
      <vt:lpstr>Calculation (2)</vt:lpstr>
      <vt:lpstr>Calculation</vt:lpstr>
      <vt:lpstr>Month</vt:lpstr>
      <vt:lpstr>Highlights!Print_Area</vt:lpstr>
      <vt:lpstr>Quarter!Print_Area</vt:lpstr>
    </vt:vector>
  </TitlesOfParts>
  <Company>DTI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Hemingway James (Statistics)</cp:lastModifiedBy>
  <cp:lastPrinted>2014-02-21T11:59:43Z</cp:lastPrinted>
  <dcterms:created xsi:type="dcterms:W3CDTF">2001-08-09T16:44:41Z</dcterms:created>
  <dcterms:modified xsi:type="dcterms:W3CDTF">2014-08-22T16:09:33Z</dcterms:modified>
</cp:coreProperties>
</file>