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50" windowWidth="19170" windowHeight="6195" activeTab="1"/>
  </bookViews>
  <sheets>
    <sheet name="Index" sheetId="1" r:id="rId1"/>
    <sheet name="1 Summary" sheetId="2" r:id="rId2"/>
    <sheet name="2 Self-inflicted by gender" sheetId="3" r:id="rId3"/>
    <sheet name="3 Self-inflicted by time in" sheetId="4" r:id="rId4"/>
    <sheet name="4 Self-harm by gender" sheetId="5" r:id="rId5"/>
    <sheet name="5 Self-harmers by age" sheetId="6" r:id="rId6"/>
    <sheet name="6 Self-harm by time in" sheetId="7" r:id="rId7"/>
    <sheet name="7 Assaults by gender" sheetId="8" r:id="rId8"/>
    <sheet name="8 Assault roles by age" sheetId="9" r:id="rId9"/>
  </sheets>
  <definedNames>
    <definedName name="_xlnm.Print_Area" localSheetId="0">'Index'!$A$1:$E$31</definedName>
  </definedNames>
  <calcPr fullCalcOnLoad="1"/>
</workbook>
</file>

<file path=xl/sharedStrings.xml><?xml version="1.0" encoding="utf-8"?>
<sst xmlns="http://schemas.openxmlformats.org/spreadsheetml/2006/main" count="339" uniqueCount="126">
  <si>
    <t>2000</t>
  </si>
  <si>
    <t>2001</t>
  </si>
  <si>
    <t>2002</t>
  </si>
  <si>
    <t>2003</t>
  </si>
  <si>
    <t>2004</t>
  </si>
  <si>
    <t>2005</t>
  </si>
  <si>
    <t>2006</t>
  </si>
  <si>
    <t>2007</t>
  </si>
  <si>
    <t>2008</t>
  </si>
  <si>
    <t>England and Wales</t>
  </si>
  <si>
    <t>2009</t>
  </si>
  <si>
    <t>Male</t>
  </si>
  <si>
    <t>Female</t>
  </si>
  <si>
    <t>Over one year</t>
  </si>
  <si>
    <t>6 months to 1 year</t>
  </si>
  <si>
    <t>On day of arrival</t>
  </si>
  <si>
    <t>3 days to one week</t>
  </si>
  <si>
    <t>INDEX OF TABLES</t>
  </si>
  <si>
    <t>NUMBER</t>
  </si>
  <si>
    <t>TABLE TITLE</t>
  </si>
  <si>
    <t>Summary</t>
  </si>
  <si>
    <t>Self-inflicted deaths by gender</t>
  </si>
  <si>
    <t>Self-inflicted deaths by time in custody</t>
  </si>
  <si>
    <t>Self-harm incidents by time in custody</t>
  </si>
  <si>
    <t>Assault incidents by gender</t>
  </si>
  <si>
    <t>Self-harm incidents by gender</t>
  </si>
  <si>
    <t>-</t>
  </si>
  <si>
    <t xml:space="preserve">(2) In prisons, as in the community, it is not possible to count self harm incidents with absolute accuracy. In prison custody, however, such incidents are more likely to be detected and counted. Care needs to be taken when comparing figures shown here with other sources where data may be less complete. </t>
  </si>
  <si>
    <t>1 to 2 days</t>
  </si>
  <si>
    <t>Males</t>
  </si>
  <si>
    <t>Females</t>
  </si>
  <si>
    <t>Male establishments</t>
  </si>
  <si>
    <t>Female establishments</t>
  </si>
  <si>
    <t>Homicide</t>
  </si>
  <si>
    <t>Natural Causes</t>
  </si>
  <si>
    <t>Other non-natural</t>
  </si>
  <si>
    <t>Self-inflicted</t>
  </si>
  <si>
    <t>Self-harm incidents</t>
  </si>
  <si>
    <t>Natural cause deaths</t>
  </si>
  <si>
    <t>Self-inflicted deaths</t>
  </si>
  <si>
    <t>30-39</t>
  </si>
  <si>
    <t>40-49</t>
  </si>
  <si>
    <t>50-59</t>
  </si>
  <si>
    <t>60 and over</t>
  </si>
  <si>
    <t>15-17</t>
  </si>
  <si>
    <t>18-20</t>
  </si>
  <si>
    <t>21-25</t>
  </si>
  <si>
    <t>26-29</t>
  </si>
  <si>
    <t>Unknown</t>
  </si>
  <si>
    <t>(1)  Reported incidents before 2000 and prisoner involvements arising from them are not directly comparable with later figures and have therefore been excluded. Although figures for 2000 to 2002 have been included they are under-reported by modern standards.  It is now expected that all assaults, including fights, should be reported whether or not there was an injury.  Fights were less frequently reported in the past and therefore care needs to be taken when interpreting changes over the years.</t>
  </si>
  <si>
    <t xml:space="preserve">SAFETY IN CUSTODY STATISTICS </t>
  </si>
  <si>
    <t>DEATHS, SELF-HARM AND ASSAULTS IN PRISON CUSTODY(England and Wales)</t>
  </si>
  <si>
    <t>Assault incidents and prisoner assailants, victims and fighters by age</t>
  </si>
  <si>
    <t>Individual self-harmers by age</t>
  </si>
  <si>
    <t>(3) The numbers of different individuals are based on prison number and main age bands. An individual who was in prison custody on two occasions during a year but with two different numbers or age bands would be counted twice if he/she had self harmed at least once on each occasion.</t>
  </si>
  <si>
    <t>Missing details</t>
  </si>
  <si>
    <r>
      <t>Prison Population</t>
    </r>
    <r>
      <rPr>
        <b/>
        <vertAlign val="superscript"/>
        <sz val="10"/>
        <rFont val="Arial"/>
        <family val="2"/>
      </rPr>
      <t>1</t>
    </r>
  </si>
  <si>
    <r>
      <t>Deaths in prison custody</t>
    </r>
    <r>
      <rPr>
        <b/>
        <vertAlign val="superscript"/>
        <sz val="10"/>
        <color indexed="8"/>
        <rFont val="Arial"/>
        <family val="2"/>
      </rPr>
      <t>2</t>
    </r>
  </si>
  <si>
    <r>
      <t>Self-harm incidents</t>
    </r>
    <r>
      <rPr>
        <b/>
        <vertAlign val="superscript"/>
        <sz val="10"/>
        <color indexed="8"/>
        <rFont val="Arial"/>
        <family val="2"/>
      </rPr>
      <t>3</t>
    </r>
  </si>
  <si>
    <r>
      <t>Assault incidents</t>
    </r>
    <r>
      <rPr>
        <b/>
        <vertAlign val="superscript"/>
        <sz val="10"/>
        <color indexed="8"/>
        <rFont val="Arial"/>
        <family val="2"/>
      </rPr>
      <t>4</t>
    </r>
  </si>
  <si>
    <r>
      <t>3-year rolling average per 1,000 prisoners</t>
    </r>
    <r>
      <rPr>
        <b/>
        <vertAlign val="superscript"/>
        <sz val="10"/>
        <rFont val="Arial"/>
        <family val="2"/>
      </rPr>
      <t>5</t>
    </r>
  </si>
  <si>
    <t>Assault incidents</t>
  </si>
  <si>
    <t>Table 1: Summary statistics</t>
  </si>
  <si>
    <r>
      <t>Table 2: Self-inflicted deaths in prison custody</t>
    </r>
    <r>
      <rPr>
        <b/>
        <sz val="10"/>
        <rFont val="Arial"/>
        <family val="2"/>
      </rPr>
      <t xml:space="preserve"> by gender</t>
    </r>
  </si>
  <si>
    <t>3-year rolling average annual rates per 1,000 prisoners</t>
  </si>
  <si>
    <t>3-year rolling average annual rates per 100,000 prisoners</t>
  </si>
  <si>
    <r>
      <t>Self-inflicted deaths</t>
    </r>
    <r>
      <rPr>
        <b/>
        <vertAlign val="superscript"/>
        <sz val="10"/>
        <rFont val="Arial"/>
        <family val="2"/>
      </rPr>
      <t>2</t>
    </r>
  </si>
  <si>
    <t>Time in current prison</t>
  </si>
  <si>
    <t>Table 3: Self-inflicted deaths in prison custody by time in custody and current prison</t>
  </si>
  <si>
    <r>
      <t>Time in custody</t>
    </r>
    <r>
      <rPr>
        <b/>
        <vertAlign val="superscript"/>
        <sz val="10"/>
        <color indexed="8"/>
        <rFont val="Arial"/>
        <family val="2"/>
      </rPr>
      <t>1</t>
    </r>
  </si>
  <si>
    <t>(1) Time in custody refers to time spent on current offence/prison number.  Some prisoners may have previously spent time in prison custody for a different offence with a different prison number but this is not included.</t>
  </si>
  <si>
    <t>(2)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</si>
  <si>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Table 4: Self-harm summary statistics</t>
  </si>
  <si>
    <t>Prison Population</t>
  </si>
  <si>
    <r>
      <t>Self-harm incidents</t>
    </r>
    <r>
      <rPr>
        <b/>
        <vertAlign val="superscript"/>
        <sz val="10"/>
        <rFont val="Arial"/>
        <family val="2"/>
      </rPr>
      <t>1,2</t>
    </r>
  </si>
  <si>
    <r>
      <t>Individuals self-harming</t>
    </r>
    <r>
      <rPr>
        <b/>
        <vertAlign val="superscript"/>
        <sz val="10"/>
        <rFont val="Arial"/>
        <family val="2"/>
      </rPr>
      <t>1,3</t>
    </r>
  </si>
  <si>
    <t>3-year rolling average annual rate for individuals self-harming per 1,000 prisoners</t>
  </si>
  <si>
    <t>3-year rolling average annual rate for individuals self-harming per 100,000 prisoners</t>
  </si>
  <si>
    <t>Individuals self-harming</t>
  </si>
  <si>
    <t>Table 5: Individuals self-harming by age group</t>
  </si>
  <si>
    <t>Total individuals</t>
  </si>
  <si>
    <t xml:space="preserve">(1) In prisons, as in the community, it is not possible to identify every self-harmer with absolute accuracy. In prison custody, however, such indivduals are more likely to be detected and counted. Care needs to be taken when comparing figures shown here with other sources where data may be less complete. </t>
  </si>
  <si>
    <t>(2) The numbers of different individuals are based on prison number and main age bands. An individual who was in prison custody on two occasions during a year but with two different numbers or age bands would be counted twice if he/she had self harmed at least once on each occasion.</t>
  </si>
  <si>
    <r>
      <t>Table 6: Self-harm incidents</t>
    </r>
    <r>
      <rPr>
        <b/>
        <sz val="10"/>
        <rFont val="Arial"/>
        <family val="2"/>
      </rPr>
      <t xml:space="preserve"> by time in current prison</t>
    </r>
  </si>
  <si>
    <t>3-year rolling average annual assault incidents per 1,000 prisoners</t>
  </si>
  <si>
    <t>3-year rolling average annual assault incidents per 100,000 prisoners</t>
  </si>
  <si>
    <t>Serious Assaults</t>
  </si>
  <si>
    <t>Assaults on staff</t>
  </si>
  <si>
    <t>Serious assaults on staff</t>
  </si>
  <si>
    <r>
      <t>Assault incidents</t>
    </r>
    <r>
      <rPr>
        <b/>
        <vertAlign val="superscript"/>
        <sz val="10"/>
        <color indexed="8"/>
        <rFont val="Arial"/>
        <family val="2"/>
      </rPr>
      <t>1,2</t>
    </r>
  </si>
  <si>
    <t>Table 7:  Assault summary statistics</t>
  </si>
  <si>
    <r>
      <t>Table 8: Assault incidents</t>
    </r>
    <r>
      <rPr>
        <b/>
        <vertAlign val="superscript"/>
        <sz val="10"/>
        <rFont val="Arial"/>
        <family val="2"/>
      </rPr>
      <t xml:space="preserve"> </t>
    </r>
    <r>
      <rPr>
        <b/>
        <sz val="10"/>
        <rFont val="Arial"/>
        <family val="2"/>
      </rPr>
      <t>by role and age</t>
    </r>
  </si>
  <si>
    <t>Prisoner assailants</t>
  </si>
  <si>
    <t>Prisoner fighters</t>
  </si>
  <si>
    <t>Prisoner victims</t>
  </si>
  <si>
    <t>(3) Self-harm statistics are derived from the NOMS incident reporting system.  A new system for monitoring self-harm was introduced in December 2002 and as a result recording improved throughout 2003.  Statistics collected before 2004 are not comparable with more recent figures. Due to the large number of incidents to process the final figures for 2009 will not be available until later in 2010.</t>
  </si>
  <si>
    <t>(1) Reported incidents before 2000 are not directly comparable with later figures and have therefore been excluded. Although figures for 2000 to 2002 have been included they are under-reported by modern standards.  It is now expected that all assaults, including fights, should be reported whether or not there was an injury.  As this was not the case in the past care needs to be taken when interpreting changes over the years.</t>
  </si>
  <si>
    <t xml:space="preserve">(2)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</si>
  <si>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t>(2) Deaths in prison custody statistics are derived  from the National Offender Management Service (NOMS) deaths in the custody database which contains details of all deaths in prison custody for England and Wales from 1978.</t>
  </si>
  <si>
    <t xml:space="preserve">(1) A new system for monitoring self harm was introduced in December 2002 and as a result recording of self harm improved throughout 2003. Numbers before 2004 have therefore not been included as they are not directly comparable with later figures. </t>
  </si>
  <si>
    <t>(4) Assault statistics are also derived from the NOMS incident reporting system. As with self-harm, the final assault figures for 2009 will not be ready until later in 2010.</t>
  </si>
  <si>
    <t>(1) Population statistics are derived from the Ministry of Justice- Offender Management Caseload Statistics.  The prison population figure shown for 2009 is provisional.</t>
  </si>
  <si>
    <t>(2) Deaths in prison custody figures include deaths of prisoners while released on temporary license (ROTL) for medical reasons but exclude other types of ROTL (see Data Sources and Quality).  Approximately one third of the deaths in prison custody shown here actually occur in hospitals or hospices.</t>
  </si>
  <si>
    <t>18 - 20 years</t>
  </si>
  <si>
    <t>21 - 24 years</t>
  </si>
  <si>
    <t>25 - 29 years</t>
  </si>
  <si>
    <t>30 - 39 years</t>
  </si>
  <si>
    <t>40 - 49 years</t>
  </si>
  <si>
    <t>50 - 59 years</t>
  </si>
  <si>
    <t>60 years and over</t>
  </si>
  <si>
    <t>15 - 17 years</t>
  </si>
  <si>
    <t xml:space="preserve"> 3 days to one week</t>
  </si>
  <si>
    <t>1  week to 1 month</t>
  </si>
  <si>
    <t>1 month to 3 months</t>
  </si>
  <si>
    <t>3 months to 6 months</t>
  </si>
  <si>
    <t>Total self-inflicted deaths</t>
  </si>
  <si>
    <r>
      <t>1 to 2 days</t>
    </r>
    <r>
      <rPr>
        <vertAlign val="superscript"/>
        <sz val="9"/>
        <color indexed="8"/>
        <rFont val="Arial"/>
        <family val="2"/>
      </rPr>
      <t>3</t>
    </r>
  </si>
  <si>
    <t>3 days to 1 week</t>
  </si>
  <si>
    <t>1 week to 1 month</t>
  </si>
  <si>
    <t>Over 1 year</t>
  </si>
  <si>
    <t>Total self-harm incidents</t>
  </si>
  <si>
    <t>Time in current prison:  males</t>
  </si>
  <si>
    <t>Total male self-harm incidents</t>
  </si>
  <si>
    <t>Time in current prison:  females</t>
  </si>
  <si>
    <t>Total female self-harm incidents</t>
  </si>
  <si>
    <t>3-year rolling average per 100,000 prisoners</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</si>
</sst>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16">
    <font>
      <sz val="10"/>
      <name val="Arial"/>
      <family val="0"/>
    </font>
    <font>
      <sz val="8"/>
      <name val="Arial"/>
      <family val="0"/>
    </font>
    <font>
      <sz val="10"/>
      <color indexed="8"/>
      <name val="Arial"/>
      <family val="0"/>
    </font>
    <font>
      <u val="single"/>
      <sz val="10"/>
      <color indexed="12"/>
      <name val="Arial"/>
      <family val="0"/>
    </font>
    <font>
      <u val="single"/>
      <sz val="10"/>
      <color indexed="36"/>
      <name val="Arial"/>
      <family val="0"/>
    </font>
    <font>
      <b/>
      <sz val="10"/>
      <name val="Arial"/>
      <family val="2"/>
    </font>
    <font>
      <b/>
      <vertAlign val="superscript"/>
      <sz val="10"/>
      <name val="Arial"/>
      <family val="2"/>
    </font>
    <font>
      <b/>
      <sz val="10"/>
      <color indexed="8"/>
      <name val="Arial"/>
      <family val="2"/>
    </font>
    <font>
      <b/>
      <u val="single"/>
      <sz val="10"/>
      <color indexed="8"/>
      <name val="Arial"/>
      <family val="2"/>
    </font>
    <font>
      <b/>
      <u val="single"/>
      <sz val="10"/>
      <name val="Arial"/>
      <family val="2"/>
    </font>
    <font>
      <sz val="10"/>
      <color indexed="22"/>
      <name val="Arial"/>
      <family val="2"/>
    </font>
    <font>
      <b/>
      <vertAlign val="superscript"/>
      <sz val="10"/>
      <color indexed="8"/>
      <name val="Arial"/>
      <family val="2"/>
    </font>
    <font>
      <sz val="9"/>
      <color indexed="8"/>
      <name val="Arial"/>
      <family val="2"/>
    </font>
    <font>
      <sz val="9"/>
      <name val="Arial"/>
      <family val="2"/>
    </font>
    <font>
      <vertAlign val="superscript"/>
      <sz val="9"/>
      <color indexed="8"/>
      <name val="Arial"/>
      <family val="2"/>
    </font>
    <font>
      <sz val="9"/>
      <color indexed="22"/>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6">
    <border>
      <left/>
      <right/>
      <top/>
      <bottom/>
      <diagonal/>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166">
    <xf numFmtId="0" fontId="0" fillId="0" borderId="0" xfId="0" applyAlignment="1">
      <alignment/>
    </xf>
    <xf numFmtId="0" fontId="0" fillId="0" borderId="0" xfId="0" applyFont="1" applyAlignment="1">
      <alignment/>
    </xf>
    <xf numFmtId="0" fontId="7" fillId="0" borderId="0" xfId="0" applyFont="1" applyAlignment="1">
      <alignment horizontal="center"/>
    </xf>
    <xf numFmtId="0" fontId="2" fillId="0" borderId="0" xfId="0" applyFont="1" applyAlignment="1">
      <alignment/>
    </xf>
    <xf numFmtId="0" fontId="0"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0" fontId="3" fillId="0" borderId="0" xfId="20" applyFont="1" applyAlignment="1">
      <alignment/>
    </xf>
    <xf numFmtId="0" fontId="9" fillId="0" borderId="0" xfId="0" applyFont="1" applyAlignment="1">
      <alignment/>
    </xf>
    <xf numFmtId="0" fontId="0" fillId="0" borderId="0" xfId="0" applyFont="1" applyAlignment="1">
      <alignment horizontal="left"/>
    </xf>
    <xf numFmtId="0" fontId="0" fillId="0" borderId="0" xfId="0" applyFont="1" applyAlignment="1">
      <alignment horizontal="right"/>
    </xf>
    <xf numFmtId="0" fontId="5" fillId="0" borderId="0" xfId="0" applyFont="1" applyAlignment="1">
      <alignment horizontal="left"/>
    </xf>
    <xf numFmtId="0" fontId="5" fillId="0" borderId="0" xfId="0" applyFont="1" applyBorder="1" applyAlignment="1">
      <alignment horizontal="right"/>
    </xf>
    <xf numFmtId="0" fontId="2" fillId="0" borderId="0" xfId="21" applyFont="1" applyFill="1" applyBorder="1" applyAlignment="1">
      <alignment horizontal="right"/>
      <protection/>
    </xf>
    <xf numFmtId="0" fontId="0" fillId="0" borderId="0" xfId="0" applyFont="1" applyBorder="1" applyAlignment="1">
      <alignment/>
    </xf>
    <xf numFmtId="3" fontId="7" fillId="0" borderId="0" xfId="0" applyNumberFormat="1" applyFont="1" applyFill="1" applyBorder="1" applyAlignment="1">
      <alignment horizontal="right" vertical="top"/>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right"/>
    </xf>
    <xf numFmtId="0" fontId="5" fillId="0" borderId="0" xfId="0" applyFont="1" applyFill="1" applyBorder="1" applyAlignment="1">
      <alignment horizontal="right"/>
    </xf>
    <xf numFmtId="0" fontId="0" fillId="0" borderId="0" xfId="0" applyFont="1" applyFill="1" applyBorder="1" applyAlignment="1">
      <alignment horizontal="right"/>
    </xf>
    <xf numFmtId="0" fontId="0" fillId="0" borderId="0" xfId="0" applyFont="1" applyFill="1" applyAlignment="1">
      <alignment wrapText="1"/>
    </xf>
    <xf numFmtId="0" fontId="0" fillId="0" borderId="0" xfId="0" applyFont="1" applyFill="1" applyAlignment="1">
      <alignment horizontal="right" wrapText="1"/>
    </xf>
    <xf numFmtId="0" fontId="10" fillId="0" borderId="0" xfId="0" applyFont="1" applyAlignment="1">
      <alignment/>
    </xf>
    <xf numFmtId="0" fontId="13" fillId="0" borderId="0" xfId="0" applyFont="1" applyAlignment="1">
      <alignment/>
    </xf>
    <xf numFmtId="0" fontId="0" fillId="2" borderId="0" xfId="0" applyFont="1" applyFill="1" applyAlignment="1">
      <alignment/>
    </xf>
    <xf numFmtId="0" fontId="0" fillId="2" borderId="0" xfId="0" applyFont="1" applyFill="1" applyAlignment="1">
      <alignment horizontal="right"/>
    </xf>
    <xf numFmtId="0" fontId="7" fillId="2" borderId="1" xfId="21" applyFont="1" applyFill="1" applyBorder="1" applyAlignment="1">
      <alignment horizontal="center"/>
      <protection/>
    </xf>
    <xf numFmtId="0" fontId="2" fillId="2" borderId="1" xfId="21" applyNumberFormat="1" applyFont="1" applyFill="1" applyBorder="1" applyAlignment="1" quotePrefix="1">
      <alignment horizontal="right"/>
      <protection/>
    </xf>
    <xf numFmtId="0" fontId="2" fillId="2" borderId="1" xfId="21" applyNumberFormat="1" applyFont="1" applyFill="1" applyBorder="1" applyAlignment="1">
      <alignment horizontal="right"/>
      <protection/>
    </xf>
    <xf numFmtId="0" fontId="5" fillId="2" borderId="0" xfId="0" applyFont="1" applyFill="1" applyBorder="1" applyAlignment="1">
      <alignment/>
    </xf>
    <xf numFmtId="0" fontId="7" fillId="2" borderId="0" xfId="26" applyFont="1" applyFill="1" applyBorder="1" applyAlignment="1">
      <alignment horizontal="left" wrapText="1"/>
      <protection/>
    </xf>
    <xf numFmtId="0" fontId="12" fillId="2" borderId="0" xfId="26" applyFont="1" applyFill="1" applyBorder="1" applyAlignment="1">
      <alignment horizontal="left" wrapText="1" indent="1"/>
      <protection/>
    </xf>
    <xf numFmtId="0" fontId="12" fillId="2" borderId="0" xfId="26" applyFont="1" applyFill="1" applyBorder="1" applyAlignment="1">
      <alignment horizontal="right" wrapText="1"/>
      <protection/>
    </xf>
    <xf numFmtId="3" fontId="2" fillId="2" borderId="0" xfId="0" applyNumberFormat="1" applyFont="1" applyFill="1" applyBorder="1" applyAlignment="1">
      <alignment horizontal="right"/>
    </xf>
    <xf numFmtId="0" fontId="5" fillId="2" borderId="2" xfId="0" applyFont="1" applyFill="1" applyBorder="1" applyAlignment="1">
      <alignment/>
    </xf>
    <xf numFmtId="3" fontId="2" fillId="2" borderId="2" xfId="0" applyNumberFormat="1" applyFont="1" applyFill="1" applyBorder="1" applyAlignment="1">
      <alignment horizontal="right"/>
    </xf>
    <xf numFmtId="0" fontId="0" fillId="2" borderId="2" xfId="0" applyFont="1" applyFill="1" applyBorder="1" applyAlignment="1">
      <alignment horizontal="right"/>
    </xf>
    <xf numFmtId="0" fontId="13" fillId="2" borderId="0" xfId="0" applyFont="1" applyFill="1" applyAlignment="1">
      <alignment horizontal="left" indent="1"/>
    </xf>
    <xf numFmtId="0" fontId="13" fillId="2" borderId="0" xfId="0" applyFont="1" applyFill="1" applyAlignment="1" quotePrefix="1">
      <alignment horizontal="right"/>
    </xf>
    <xf numFmtId="0" fontId="5" fillId="2" borderId="0" xfId="0" applyFont="1" applyFill="1" applyAlignment="1">
      <alignment horizontal="left"/>
    </xf>
    <xf numFmtId="0" fontId="0" fillId="2" borderId="2" xfId="0" applyFont="1" applyFill="1" applyBorder="1" applyAlignment="1">
      <alignment/>
    </xf>
    <xf numFmtId="0" fontId="13" fillId="2" borderId="0" xfId="0" applyFont="1" applyFill="1" applyAlignment="1">
      <alignment horizontal="right"/>
    </xf>
    <xf numFmtId="1" fontId="13" fillId="2" borderId="0" xfId="0" applyNumberFormat="1" applyFont="1" applyFill="1" applyAlignment="1">
      <alignment/>
    </xf>
    <xf numFmtId="0" fontId="5" fillId="2" borderId="0" xfId="0" applyFont="1" applyFill="1" applyAlignment="1">
      <alignment/>
    </xf>
    <xf numFmtId="0" fontId="2" fillId="2" borderId="1" xfId="21" applyFont="1" applyFill="1" applyBorder="1" applyAlignment="1">
      <alignment horizontal="right"/>
      <protection/>
    </xf>
    <xf numFmtId="0" fontId="12" fillId="2" borderId="0" xfId="21" applyFont="1" applyFill="1" applyBorder="1" applyAlignment="1">
      <alignment horizontal="left" wrapText="1" indent="1"/>
      <protection/>
    </xf>
    <xf numFmtId="0" fontId="12" fillId="2" borderId="0" xfId="21" applyFont="1" applyFill="1" applyBorder="1" applyAlignment="1">
      <alignment horizontal="right" wrapText="1"/>
      <protection/>
    </xf>
    <xf numFmtId="1" fontId="5" fillId="2" borderId="0" xfId="0" applyNumberFormat="1" applyFont="1" applyFill="1" applyAlignment="1">
      <alignment horizontal="right"/>
    </xf>
    <xf numFmtId="0" fontId="13" fillId="2" borderId="0" xfId="0" applyFont="1" applyFill="1" applyBorder="1" applyAlignment="1">
      <alignment horizontal="left" indent="1"/>
    </xf>
    <xf numFmtId="1" fontId="13" fillId="2" borderId="0" xfId="0" applyNumberFormat="1" applyFont="1" applyFill="1" applyAlignment="1">
      <alignment horizontal="right"/>
    </xf>
    <xf numFmtId="0" fontId="0" fillId="2" borderId="3" xfId="0" applyFont="1" applyFill="1" applyBorder="1" applyAlignment="1">
      <alignment/>
    </xf>
    <xf numFmtId="0" fontId="0" fillId="2" borderId="3" xfId="0" applyFont="1" applyFill="1" applyBorder="1" applyAlignment="1">
      <alignment horizontal="right"/>
    </xf>
    <xf numFmtId="0" fontId="0" fillId="2" borderId="0" xfId="0" applyFont="1" applyFill="1" applyBorder="1" applyAlignment="1">
      <alignment/>
    </xf>
    <xf numFmtId="0" fontId="7" fillId="2" borderId="4" xfId="22" applyFont="1" applyFill="1" applyBorder="1" applyAlignment="1">
      <alignment horizontal="center" vertical="center"/>
      <protection/>
    </xf>
    <xf numFmtId="0" fontId="2" fillId="2" borderId="4" xfId="22" applyFont="1" applyFill="1" applyBorder="1" applyAlignment="1">
      <alignment horizontal="right" vertical="center"/>
      <protection/>
    </xf>
    <xf numFmtId="0" fontId="7" fillId="2" borderId="0" xfId="22" applyFont="1" applyFill="1" applyBorder="1" applyAlignment="1">
      <alignment horizontal="left"/>
      <protection/>
    </xf>
    <xf numFmtId="0" fontId="12" fillId="3" borderId="0" xfId="22" applyFont="1" applyFill="1" applyBorder="1" applyAlignment="1">
      <alignment horizontal="left" wrapText="1" indent="1"/>
      <protection/>
    </xf>
    <xf numFmtId="0" fontId="12" fillId="3" borderId="0" xfId="22" applyFont="1" applyFill="1" applyBorder="1" applyAlignment="1">
      <alignment horizontal="right" wrapText="1"/>
      <protection/>
    </xf>
    <xf numFmtId="0" fontId="12" fillId="2" borderId="0" xfId="0" applyFont="1" applyFill="1" applyBorder="1" applyAlignment="1">
      <alignment/>
    </xf>
    <xf numFmtId="0" fontId="2" fillId="3" borderId="0" xfId="22" applyFont="1" applyFill="1" applyBorder="1" applyAlignment="1">
      <alignment wrapText="1"/>
      <protection/>
    </xf>
    <xf numFmtId="9" fontId="2" fillId="2" borderId="0" xfId="27" applyFont="1" applyFill="1" applyBorder="1" applyAlignment="1">
      <alignment/>
    </xf>
    <xf numFmtId="0" fontId="7" fillId="3" borderId="2" xfId="22" applyFont="1" applyFill="1" applyBorder="1" applyAlignment="1">
      <alignment wrapText="1"/>
      <protection/>
    </xf>
    <xf numFmtId="0" fontId="5" fillId="2" borderId="1" xfId="0" applyFont="1" applyFill="1" applyBorder="1" applyAlignment="1">
      <alignment/>
    </xf>
    <xf numFmtId="0" fontId="0" fillId="2" borderId="1" xfId="0" applyFont="1" applyFill="1" applyBorder="1" applyAlignment="1">
      <alignment horizontal="right"/>
    </xf>
    <xf numFmtId="0" fontId="13" fillId="2" borderId="0" xfId="0" applyFont="1" applyFill="1" applyBorder="1" applyAlignment="1">
      <alignment horizontal="right"/>
    </xf>
    <xf numFmtId="0" fontId="13" fillId="2" borderId="4" xfId="0" applyFont="1" applyFill="1" applyBorder="1" applyAlignment="1">
      <alignment horizontal="left" indent="1"/>
    </xf>
    <xf numFmtId="0" fontId="0" fillId="2" borderId="0" xfId="0" applyFont="1" applyFill="1" applyBorder="1" applyAlignment="1">
      <alignment horizontal="left" indent="1"/>
    </xf>
    <xf numFmtId="0" fontId="0" fillId="2" borderId="4" xfId="0" applyFont="1" applyFill="1" applyBorder="1" applyAlignment="1">
      <alignment horizontal="left" indent="1"/>
    </xf>
    <xf numFmtId="0" fontId="0" fillId="2" borderId="4" xfId="0" applyFont="1" applyFill="1" applyBorder="1" applyAlignment="1">
      <alignment horizontal="right"/>
    </xf>
    <xf numFmtId="1" fontId="5" fillId="2" borderId="0" xfId="0" applyNumberFormat="1" applyFont="1" applyFill="1" applyAlignment="1">
      <alignment/>
    </xf>
    <xf numFmtId="0" fontId="13" fillId="2" borderId="3" xfId="0" applyFont="1" applyFill="1" applyBorder="1" applyAlignment="1">
      <alignment horizontal="left" indent="1"/>
    </xf>
    <xf numFmtId="0" fontId="13" fillId="2" borderId="3" xfId="0" applyFont="1" applyFill="1" applyBorder="1" applyAlignment="1">
      <alignment horizontal="right"/>
    </xf>
    <xf numFmtId="0" fontId="5" fillId="2" borderId="1" xfId="0" applyFont="1" applyFill="1" applyBorder="1" applyAlignment="1">
      <alignment wrapText="1"/>
    </xf>
    <xf numFmtId="0" fontId="0" fillId="2" borderId="1" xfId="0" applyFont="1" applyFill="1" applyBorder="1" applyAlignment="1">
      <alignment horizontal="right" wrapText="1"/>
    </xf>
    <xf numFmtId="0" fontId="5" fillId="2" borderId="0" xfId="0" applyFont="1" applyFill="1" applyBorder="1" applyAlignment="1">
      <alignment wrapText="1"/>
    </xf>
    <xf numFmtId="0" fontId="13" fillId="2" borderId="0" xfId="0" applyFont="1" applyFill="1" applyBorder="1" applyAlignment="1">
      <alignment horizontal="left" wrapText="1" indent="1"/>
    </xf>
    <xf numFmtId="0" fontId="5" fillId="2" borderId="4" xfId="0" applyFont="1" applyFill="1" applyBorder="1" applyAlignment="1">
      <alignment/>
    </xf>
    <xf numFmtId="0" fontId="5" fillId="2" borderId="0" xfId="0" applyFont="1" applyFill="1" applyBorder="1" applyAlignment="1">
      <alignment/>
    </xf>
    <xf numFmtId="0" fontId="0" fillId="2" borderId="3" xfId="0" applyFont="1" applyFill="1" applyBorder="1" applyAlignment="1">
      <alignment horizontal="left"/>
    </xf>
    <xf numFmtId="0" fontId="2" fillId="2" borderId="1" xfId="0" applyFont="1" applyFill="1" applyBorder="1" applyAlignment="1">
      <alignment horizontal="left" vertical="top" wrapText="1"/>
    </xf>
    <xf numFmtId="0" fontId="2" fillId="2" borderId="1" xfId="0" applyFont="1" applyFill="1" applyBorder="1" applyAlignment="1">
      <alignment horizontal="right" vertical="top" wrapText="1"/>
    </xf>
    <xf numFmtId="0" fontId="7" fillId="2" borderId="0" xfId="0" applyFont="1" applyFill="1" applyBorder="1" applyAlignment="1">
      <alignment horizontal="left"/>
    </xf>
    <xf numFmtId="0" fontId="7" fillId="2" borderId="2" xfId="0" applyFont="1" applyFill="1" applyBorder="1" applyAlignment="1">
      <alignment horizontal="left"/>
    </xf>
    <xf numFmtId="0" fontId="0" fillId="2" borderId="2" xfId="0" applyFont="1" applyFill="1" applyBorder="1" applyAlignment="1">
      <alignment/>
    </xf>
    <xf numFmtId="168" fontId="0" fillId="2" borderId="0" xfId="0" applyNumberFormat="1" applyFont="1" applyFill="1" applyAlignment="1">
      <alignment horizontal="right"/>
    </xf>
    <xf numFmtId="168" fontId="13" fillId="2" borderId="0" xfId="0" applyNumberFormat="1" applyFont="1" applyFill="1" applyAlignment="1">
      <alignment horizontal="right"/>
    </xf>
    <xf numFmtId="0" fontId="2" fillId="2" borderId="2" xfId="0" applyFont="1" applyFill="1" applyBorder="1" applyAlignment="1">
      <alignment horizontal="left"/>
    </xf>
    <xf numFmtId="0" fontId="2" fillId="2" borderId="2" xfId="0" applyFont="1" applyFill="1" applyBorder="1" applyAlignment="1">
      <alignment horizontal="right"/>
    </xf>
    <xf numFmtId="0" fontId="12" fillId="2" borderId="0" xfId="0" applyFont="1" applyFill="1" applyBorder="1" applyAlignment="1">
      <alignment horizontal="left" indent="1"/>
    </xf>
    <xf numFmtId="0" fontId="12" fillId="3" borderId="0" xfId="24" applyFont="1" applyFill="1" applyBorder="1" applyAlignment="1">
      <alignment horizontal="left" wrapText="1" indent="1"/>
      <protection/>
    </xf>
    <xf numFmtId="0" fontId="2" fillId="2" borderId="0" xfId="25" applyFont="1" applyFill="1" applyBorder="1" applyAlignment="1">
      <alignment horizontal="left"/>
      <protection/>
    </xf>
    <xf numFmtId="0" fontId="2" fillId="2" borderId="0" xfId="25" applyFont="1" applyFill="1" applyBorder="1" applyAlignment="1">
      <alignment horizontal="right"/>
      <protection/>
    </xf>
    <xf numFmtId="0" fontId="7" fillId="2" borderId="2" xfId="25" applyFont="1" applyFill="1" applyBorder="1" applyAlignment="1">
      <alignment horizontal="left"/>
      <protection/>
    </xf>
    <xf numFmtId="0" fontId="12" fillId="3" borderId="0" xfId="25" applyFont="1" applyFill="1" applyBorder="1" applyAlignment="1">
      <alignment horizontal="left" indent="1"/>
      <protection/>
    </xf>
    <xf numFmtId="0" fontId="7" fillId="3" borderId="0" xfId="25" applyFont="1" applyFill="1" applyBorder="1" applyAlignment="1">
      <alignment horizontal="left"/>
      <protection/>
    </xf>
    <xf numFmtId="0" fontId="0" fillId="2" borderId="0" xfId="0" applyFont="1" applyFill="1" applyAlignment="1" quotePrefix="1">
      <alignment horizontal="right"/>
    </xf>
    <xf numFmtId="2" fontId="13" fillId="2" borderId="0" xfId="0" applyNumberFormat="1" applyFont="1" applyFill="1" applyAlignment="1">
      <alignment/>
    </xf>
    <xf numFmtId="2" fontId="5" fillId="2" borderId="0" xfId="27" applyNumberFormat="1" applyFont="1" applyFill="1" applyAlignment="1">
      <alignment horizontal="right"/>
    </xf>
    <xf numFmtId="2" fontId="13" fillId="2" borderId="0" xfId="27" applyNumberFormat="1" applyFont="1" applyFill="1" applyAlignment="1">
      <alignment horizontal="right"/>
    </xf>
    <xf numFmtId="2" fontId="13" fillId="2" borderId="0" xfId="0" applyNumberFormat="1" applyFont="1" applyFill="1" applyAlignment="1">
      <alignment/>
    </xf>
    <xf numFmtId="2" fontId="5" fillId="2" borderId="0" xfId="0" applyNumberFormat="1" applyFont="1" applyFill="1" applyAlignment="1">
      <alignment/>
    </xf>
    <xf numFmtId="2" fontId="13" fillId="2" borderId="0" xfId="0" applyNumberFormat="1" applyFont="1" applyFill="1" applyBorder="1" applyAlignment="1">
      <alignment/>
    </xf>
    <xf numFmtId="3" fontId="7" fillId="2" borderId="0" xfId="21" applyNumberFormat="1" applyFont="1" applyFill="1" applyBorder="1" applyAlignment="1">
      <alignment horizontal="right"/>
      <protection/>
    </xf>
    <xf numFmtId="0" fontId="7" fillId="2" borderId="0" xfId="26" applyFont="1" applyFill="1" applyBorder="1" applyAlignment="1">
      <alignment horizontal="right" wrapText="1"/>
      <protection/>
    </xf>
    <xf numFmtId="0" fontId="5" fillId="2" borderId="0" xfId="0" applyFont="1" applyFill="1" applyAlignment="1">
      <alignment horizontal="right"/>
    </xf>
    <xf numFmtId="3" fontId="7" fillId="2" borderId="0" xfId="0" applyNumberFormat="1" applyFont="1" applyFill="1" applyBorder="1" applyAlignment="1">
      <alignment horizontal="right"/>
    </xf>
    <xf numFmtId="2" fontId="5" fillId="2" borderId="0" xfId="0" applyNumberFormat="1" applyFont="1" applyFill="1" applyBorder="1" applyAlignment="1">
      <alignment horizontal="right"/>
    </xf>
    <xf numFmtId="2" fontId="5" fillId="2" borderId="0" xfId="0" applyNumberFormat="1" applyFont="1" applyFill="1" applyBorder="1" applyAlignment="1">
      <alignment/>
    </xf>
    <xf numFmtId="3" fontId="13" fillId="2" borderId="0" xfId="0" applyNumberFormat="1" applyFont="1" applyFill="1" applyAlignment="1">
      <alignment/>
    </xf>
    <xf numFmtId="0" fontId="7" fillId="2" borderId="0" xfId="22" applyFont="1" applyFill="1" applyBorder="1" applyAlignment="1">
      <alignment horizontal="right"/>
      <protection/>
    </xf>
    <xf numFmtId="3" fontId="7" fillId="2" borderId="2" xfId="21" applyNumberFormat="1" applyFont="1" applyFill="1" applyBorder="1" applyAlignment="1">
      <alignment horizontal="right"/>
      <protection/>
    </xf>
    <xf numFmtId="3" fontId="13" fillId="2" borderId="0" xfId="0" applyNumberFormat="1" applyFont="1" applyFill="1" applyBorder="1" applyAlignment="1">
      <alignment horizontal="right"/>
    </xf>
    <xf numFmtId="3" fontId="13" fillId="2" borderId="4" xfId="0" applyNumberFormat="1" applyFont="1" applyFill="1" applyBorder="1" applyAlignment="1">
      <alignment horizontal="right"/>
    </xf>
    <xf numFmtId="3" fontId="0" fillId="2" borderId="0" xfId="0" applyNumberFormat="1" applyFont="1" applyFill="1" applyBorder="1" applyAlignment="1">
      <alignment horizontal="right"/>
    </xf>
    <xf numFmtId="3" fontId="0" fillId="2" borderId="4" xfId="0" applyNumberFormat="1" applyFont="1" applyFill="1" applyBorder="1" applyAlignment="1">
      <alignment horizontal="right"/>
    </xf>
    <xf numFmtId="3" fontId="13" fillId="2" borderId="3" xfId="0" applyNumberFormat="1" applyFont="1" applyFill="1" applyBorder="1" applyAlignment="1">
      <alignment/>
    </xf>
    <xf numFmtId="3" fontId="5" fillId="2" borderId="0" xfId="0" applyNumberFormat="1" applyFont="1" applyFill="1" applyAlignment="1">
      <alignment/>
    </xf>
    <xf numFmtId="3" fontId="13" fillId="2" borderId="0" xfId="0" applyNumberFormat="1" applyFont="1" applyFill="1" applyBorder="1" applyAlignment="1">
      <alignment horizontal="right" wrapText="1"/>
    </xf>
    <xf numFmtId="3" fontId="5" fillId="2" borderId="0" xfId="0" applyNumberFormat="1" applyFont="1" applyFill="1" applyBorder="1" applyAlignment="1">
      <alignment horizontal="right" wrapText="1"/>
    </xf>
    <xf numFmtId="3" fontId="13" fillId="2" borderId="0" xfId="0" applyNumberFormat="1" applyFont="1" applyFill="1" applyAlignment="1">
      <alignment/>
    </xf>
    <xf numFmtId="3" fontId="12" fillId="2" borderId="0" xfId="0" applyNumberFormat="1" applyFont="1" applyFill="1" applyBorder="1" applyAlignment="1">
      <alignment horizontal="right"/>
    </xf>
    <xf numFmtId="2" fontId="5" fillId="2" borderId="0" xfId="0" applyNumberFormat="1" applyFont="1" applyFill="1" applyAlignment="1">
      <alignment/>
    </xf>
    <xf numFmtId="3" fontId="7" fillId="2" borderId="2" xfId="0" applyNumberFormat="1" applyFont="1" applyFill="1" applyBorder="1" applyAlignment="1">
      <alignment horizontal="right"/>
    </xf>
    <xf numFmtId="3" fontId="5" fillId="2" borderId="0" xfId="0" applyNumberFormat="1" applyFont="1" applyFill="1" applyAlignment="1">
      <alignment/>
    </xf>
    <xf numFmtId="3" fontId="12" fillId="2" borderId="0" xfId="0" applyNumberFormat="1" applyFont="1" applyFill="1" applyBorder="1" applyAlignment="1">
      <alignment/>
    </xf>
    <xf numFmtId="3" fontId="12" fillId="3" borderId="0" xfId="25" applyNumberFormat="1" applyFont="1" applyFill="1" applyBorder="1" applyAlignment="1">
      <alignment horizontal="right"/>
      <protection/>
    </xf>
    <xf numFmtId="3" fontId="7" fillId="2" borderId="2" xfId="25" applyNumberFormat="1" applyFont="1" applyFill="1" applyBorder="1" applyAlignment="1">
      <alignment horizontal="right"/>
      <protection/>
    </xf>
    <xf numFmtId="3" fontId="7" fillId="3" borderId="0" xfId="25" applyNumberFormat="1" applyFont="1" applyFill="1" applyBorder="1" applyAlignment="1">
      <alignment horizontal="right"/>
      <protection/>
    </xf>
    <xf numFmtId="0" fontId="2" fillId="2" borderId="0" xfId="22" applyFont="1" applyFill="1" applyBorder="1" applyAlignment="1">
      <alignment horizontal="right" vertical="center"/>
      <protection/>
    </xf>
    <xf numFmtId="0" fontId="5" fillId="0" borderId="0" xfId="0" applyFont="1" applyAlignment="1">
      <alignment/>
    </xf>
    <xf numFmtId="9" fontId="2" fillId="2" borderId="2" xfId="27" applyFont="1" applyFill="1" applyBorder="1" applyAlignment="1">
      <alignment/>
    </xf>
    <xf numFmtId="0" fontId="0" fillId="0" borderId="2" xfId="0" applyFont="1" applyBorder="1" applyAlignment="1">
      <alignment/>
    </xf>
    <xf numFmtId="0" fontId="7" fillId="3" borderId="0" xfId="22" applyFont="1" applyFill="1" applyBorder="1" applyAlignment="1">
      <alignment horizontal="right" wrapText="1"/>
      <protection/>
    </xf>
    <xf numFmtId="0" fontId="0" fillId="2" borderId="0" xfId="0" applyFont="1" applyFill="1" applyBorder="1" applyAlignment="1">
      <alignment horizontal="right"/>
    </xf>
    <xf numFmtId="0" fontId="12" fillId="3" borderId="0" xfId="23" applyFont="1" applyFill="1" applyBorder="1" applyAlignment="1">
      <alignment horizontal="left" wrapText="1" indent="1"/>
      <protection/>
    </xf>
    <xf numFmtId="0" fontId="5" fillId="2" borderId="0" xfId="0" applyFont="1" applyFill="1" applyBorder="1" applyAlignment="1">
      <alignment horizontal="right"/>
    </xf>
    <xf numFmtId="0" fontId="5" fillId="0" borderId="0" xfId="0" applyFont="1" applyBorder="1" applyAlignment="1">
      <alignment/>
    </xf>
    <xf numFmtId="0" fontId="13" fillId="2" borderId="0" xfId="0" applyFont="1" applyFill="1" applyBorder="1" applyAlignment="1">
      <alignment/>
    </xf>
    <xf numFmtId="0" fontId="5" fillId="2" borderId="3" xfId="0" applyFont="1" applyFill="1" applyBorder="1" applyAlignment="1">
      <alignment/>
    </xf>
    <xf numFmtId="0" fontId="5" fillId="2" borderId="3" xfId="0" applyFont="1" applyFill="1" applyBorder="1" applyAlignment="1">
      <alignment horizontal="right"/>
    </xf>
    <xf numFmtId="0" fontId="5" fillId="0" borderId="3" xfId="0" applyFont="1" applyBorder="1" applyAlignment="1">
      <alignment/>
    </xf>
    <xf numFmtId="0" fontId="7" fillId="0" borderId="0" xfId="0" applyFont="1" applyAlignment="1">
      <alignment horizontal="center"/>
    </xf>
    <xf numFmtId="0" fontId="7" fillId="0" borderId="0" xfId="0" applyFont="1" applyAlignment="1">
      <alignment/>
    </xf>
    <xf numFmtId="0" fontId="0" fillId="0" borderId="0" xfId="0" applyFont="1" applyAlignment="1">
      <alignment horizontal="center"/>
    </xf>
    <xf numFmtId="0" fontId="13" fillId="2" borderId="0" xfId="0" applyFont="1" applyFill="1" applyAlignment="1">
      <alignment vertical="top" wrapText="1"/>
    </xf>
    <xf numFmtId="0" fontId="13" fillId="2" borderId="0" xfId="0" applyFont="1" applyFill="1" applyBorder="1" applyAlignment="1">
      <alignment vertical="top" wrapText="1"/>
    </xf>
    <xf numFmtId="0" fontId="5" fillId="0" borderId="0" xfId="0" applyFont="1" applyAlignment="1">
      <alignment/>
    </xf>
    <xf numFmtId="0" fontId="0" fillId="0" borderId="0" xfId="0" applyFont="1" applyAlignment="1">
      <alignment/>
    </xf>
    <xf numFmtId="0" fontId="13" fillId="2" borderId="5" xfId="0" applyFont="1" applyFill="1" applyBorder="1" applyAlignment="1">
      <alignment vertical="top" wrapText="1"/>
    </xf>
    <xf numFmtId="0" fontId="15" fillId="2" borderId="0" xfId="0" applyFont="1" applyFill="1" applyBorder="1" applyAlignment="1">
      <alignment vertical="top" wrapText="1"/>
    </xf>
    <xf numFmtId="0" fontId="0" fillId="2" borderId="3" xfId="0" applyFont="1" applyFill="1" applyBorder="1" applyAlignment="1">
      <alignment horizontal="right"/>
    </xf>
    <xf numFmtId="0" fontId="13" fillId="2" borderId="0" xfId="0" applyNumberFormat="1" applyFont="1" applyFill="1" applyAlignment="1">
      <alignment vertical="top" wrapText="1"/>
    </xf>
    <xf numFmtId="0" fontId="5" fillId="0" borderId="0" xfId="0" applyFont="1" applyBorder="1" applyAlignment="1">
      <alignment/>
    </xf>
    <xf numFmtId="0" fontId="5" fillId="2" borderId="2" xfId="0" applyFont="1" applyFill="1" applyBorder="1" applyAlignment="1">
      <alignment wrapText="1"/>
    </xf>
    <xf numFmtId="0" fontId="0" fillId="2" borderId="2" xfId="0" applyFont="1" applyFill="1" applyBorder="1" applyAlignment="1">
      <alignment wrapText="1"/>
    </xf>
    <xf numFmtId="0" fontId="0" fillId="2" borderId="0" xfId="0" applyFont="1" applyFill="1" applyAlignment="1">
      <alignment horizontal="right"/>
    </xf>
    <xf numFmtId="0" fontId="0" fillId="2" borderId="0" xfId="0" applyFill="1" applyAlignment="1">
      <alignment horizontal="right"/>
    </xf>
    <xf numFmtId="0" fontId="5" fillId="0" borderId="0" xfId="0" applyFont="1" applyFill="1" applyAlignment="1">
      <alignment wrapText="1"/>
    </xf>
    <xf numFmtId="0" fontId="0" fillId="0" borderId="0" xfId="0" applyFont="1" applyAlignment="1">
      <alignment wrapText="1"/>
    </xf>
    <xf numFmtId="0" fontId="5" fillId="0" borderId="0" xfId="0" applyFont="1" applyFill="1" applyAlignment="1">
      <alignment/>
    </xf>
    <xf numFmtId="0" fontId="13" fillId="2" borderId="0" xfId="0" applyFont="1" applyFill="1" applyAlignment="1">
      <alignment horizontal="left" vertical="top" wrapText="1"/>
    </xf>
    <xf numFmtId="0" fontId="5" fillId="0" borderId="0" xfId="0" applyFont="1" applyAlignment="1">
      <alignment horizontal="left" vertical="top"/>
    </xf>
    <xf numFmtId="0" fontId="0" fillId="0" borderId="0" xfId="0" applyFont="1" applyAlignment="1">
      <alignment vertical="top"/>
    </xf>
    <xf numFmtId="0" fontId="13" fillId="2" borderId="5" xfId="0" applyFont="1" applyFill="1" applyBorder="1" applyAlignment="1">
      <alignment horizontal="left" vertical="top" wrapText="1"/>
    </xf>
  </cellXfs>
  <cellStyles count="14">
    <cellStyle name="Normal" xfId="0"/>
    <cellStyle name="Comma" xfId="15"/>
    <cellStyle name="Comma [0]" xfId="16"/>
    <cellStyle name="Currency" xfId="17"/>
    <cellStyle name="Currency [0]" xfId="18"/>
    <cellStyle name="Followed Hyperlink" xfId="19"/>
    <cellStyle name="Hyperlink" xfId="20"/>
    <cellStyle name="Normal_3.1" xfId="21"/>
    <cellStyle name="Normal_3.3" xfId="22"/>
    <cellStyle name="Normal_6 Self-harmers by time in" xfId="23"/>
    <cellStyle name="Normal_7.18" xfId="24"/>
    <cellStyle name="Normal_7.3" xfId="25"/>
    <cellStyle name="Normal_Deaths in Hospital"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1">
    <pageSetUpPr fitToPage="1"/>
  </sheetPr>
  <dimension ref="A1:E21"/>
  <sheetViews>
    <sheetView workbookViewId="0" topLeftCell="A1">
      <selection activeCell="A1" sqref="A1:E1"/>
    </sheetView>
  </sheetViews>
  <sheetFormatPr defaultColWidth="9.140625" defaultRowHeight="12.75"/>
  <cols>
    <col min="1" max="1" width="11.00390625" style="4" customWidth="1"/>
    <col min="2" max="2" width="65.421875" style="1" customWidth="1"/>
    <col min="3" max="3" width="7.140625" style="1" customWidth="1"/>
    <col min="4" max="4" width="9.28125" style="4" customWidth="1"/>
    <col min="5" max="5" width="70.57421875" style="1" customWidth="1"/>
    <col min="6" max="16384" width="9.140625" style="1" customWidth="1"/>
  </cols>
  <sheetData>
    <row r="1" spans="1:5" s="3" customFormat="1" ht="12.75">
      <c r="A1" s="143" t="s">
        <v>50</v>
      </c>
      <c r="B1" s="144"/>
      <c r="C1" s="144"/>
      <c r="D1" s="144"/>
      <c r="E1" s="144"/>
    </row>
    <row r="2" spans="1:5" s="3" customFormat="1" ht="12.75">
      <c r="A2" s="143" t="s">
        <v>51</v>
      </c>
      <c r="B2" s="144"/>
      <c r="C2" s="144"/>
      <c r="D2" s="144"/>
      <c r="E2" s="144"/>
    </row>
    <row r="3" spans="1:5" s="3" customFormat="1" ht="27.75" customHeight="1">
      <c r="A3" s="143" t="s">
        <v>17</v>
      </c>
      <c r="B3" s="145"/>
      <c r="C3" s="145"/>
      <c r="D3" s="145"/>
      <c r="E3" s="145"/>
    </row>
    <row r="4" spans="1:5" s="3" customFormat="1" ht="15" customHeight="1">
      <c r="A4" s="2"/>
      <c r="B4" s="5"/>
      <c r="C4" s="5"/>
      <c r="D4" s="5"/>
      <c r="E4" s="5"/>
    </row>
    <row r="5" spans="1:4" s="3" customFormat="1" ht="12.75">
      <c r="A5" s="5"/>
      <c r="D5" s="5"/>
    </row>
    <row r="6" spans="1:5" s="3" customFormat="1" ht="12.75">
      <c r="A6" s="6" t="s">
        <v>18</v>
      </c>
      <c r="B6" s="7" t="s">
        <v>19</v>
      </c>
      <c r="D6" s="6"/>
      <c r="E6" s="7"/>
    </row>
    <row r="8" spans="1:5" ht="12.75">
      <c r="A8" s="4">
        <v>1</v>
      </c>
      <c r="B8" s="8" t="s">
        <v>20</v>
      </c>
      <c r="E8" s="8"/>
    </row>
    <row r="9" spans="1:2" ht="12.75">
      <c r="A9" s="4">
        <v>2</v>
      </c>
      <c r="B9" s="8" t="s">
        <v>21</v>
      </c>
    </row>
    <row r="10" spans="1:5" ht="12.75">
      <c r="A10" s="4">
        <v>3</v>
      </c>
      <c r="B10" s="8" t="s">
        <v>22</v>
      </c>
      <c r="E10" s="9"/>
    </row>
    <row r="11" spans="1:5" ht="12.75">
      <c r="A11" s="4">
        <v>4</v>
      </c>
      <c r="B11" s="8" t="s">
        <v>25</v>
      </c>
      <c r="E11" s="8"/>
    </row>
    <row r="12" spans="1:2" ht="12.75">
      <c r="A12" s="4">
        <v>5</v>
      </c>
      <c r="B12" s="8" t="s">
        <v>53</v>
      </c>
    </row>
    <row r="13" spans="1:5" ht="12.75">
      <c r="A13" s="4">
        <v>6</v>
      </c>
      <c r="B13" s="8" t="s">
        <v>23</v>
      </c>
      <c r="E13" s="8"/>
    </row>
    <row r="14" spans="1:2" ht="12.75">
      <c r="A14" s="4">
        <v>7</v>
      </c>
      <c r="B14" s="8" t="s">
        <v>24</v>
      </c>
    </row>
    <row r="15" spans="1:5" ht="12.75">
      <c r="A15" s="4">
        <v>8</v>
      </c>
      <c r="B15" s="8" t="s">
        <v>52</v>
      </c>
      <c r="E15" s="8"/>
    </row>
    <row r="16" spans="2:5" ht="12.75">
      <c r="B16" s="8"/>
      <c r="E16" s="8"/>
    </row>
    <row r="17" ht="12.75">
      <c r="B17" s="8"/>
    </row>
    <row r="18" ht="12.75">
      <c r="B18" s="8"/>
    </row>
    <row r="19" ht="12.75">
      <c r="B19" s="8"/>
    </row>
    <row r="20" ht="12.75">
      <c r="B20" s="8"/>
    </row>
    <row r="21" ht="12.75">
      <c r="B21" s="8"/>
    </row>
  </sheetData>
  <mergeCells count="3">
    <mergeCell ref="A2:E2"/>
    <mergeCell ref="A1:E1"/>
    <mergeCell ref="A3:E3"/>
  </mergeCells>
  <hyperlinks>
    <hyperlink ref="B8" location="'1 Summary'!A1" display="Summary"/>
    <hyperlink ref="B9" location="'2 Self-inflicted by gender'!A1" display="Self-inflicted deaths by gender"/>
    <hyperlink ref="B10" location="'3 Self-inflicted by time in'!A1" display="Self-inflicted deaths by time in custody"/>
    <hyperlink ref="B11" location="'4 Self-harm by gender'!A1" display="Self-harm incidents by gender"/>
    <hyperlink ref="B13" location="'6 Self-harm by time in'!A1" display="Self-harm incidents by time in custody"/>
    <hyperlink ref="B14" location="'8 Assaults by gender'!A1" display="Assault incidents by gender"/>
    <hyperlink ref="B12" location="'5 Self-harmers by age'!A1" display="Indivdual self-harmers by age"/>
    <hyperlink ref="B15" location="'9 Assault roles by age'!A1" display="Assault incidents and prisoner assailants, victims and fighters by age"/>
  </hyperlinks>
  <printOptions/>
  <pageMargins left="0.75" right="0.75" top="1" bottom="1" header="0.5" footer="0.5"/>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codeName="Sheet1"/>
  <dimension ref="A1:K29"/>
  <sheetViews>
    <sheetView tabSelected="1" workbookViewId="0" topLeftCell="A1">
      <selection activeCell="K6" sqref="K6"/>
    </sheetView>
  </sheetViews>
  <sheetFormatPr defaultColWidth="9.140625" defaultRowHeight="12.75"/>
  <cols>
    <col min="1" max="1" width="24.140625" style="1" customWidth="1"/>
    <col min="2" max="11" width="7.00390625" style="1" customWidth="1"/>
    <col min="12" max="16384" width="9.140625" style="1" customWidth="1"/>
  </cols>
  <sheetData>
    <row r="1" spans="1:11" ht="12.75">
      <c r="A1" s="148" t="s">
        <v>62</v>
      </c>
      <c r="B1" s="149"/>
      <c r="C1" s="149"/>
      <c r="D1" s="149"/>
      <c r="E1" s="149"/>
      <c r="F1" s="149"/>
      <c r="G1" s="149"/>
      <c r="H1" s="149"/>
      <c r="I1" s="149"/>
      <c r="J1" s="149"/>
      <c r="K1" s="149"/>
    </row>
    <row r="2" spans="2:11" ht="12.75">
      <c r="B2" s="16"/>
      <c r="C2" s="16"/>
      <c r="D2" s="16"/>
      <c r="E2" s="16"/>
      <c r="F2" s="16"/>
      <c r="G2" s="16"/>
      <c r="H2" s="16"/>
      <c r="I2" s="16"/>
      <c r="J2" s="16"/>
      <c r="K2" s="11"/>
    </row>
    <row r="3" spans="1:11" ht="13.5" thickBot="1">
      <c r="A3" s="26"/>
      <c r="B3" s="27"/>
      <c r="C3" s="27"/>
      <c r="D3" s="27"/>
      <c r="E3" s="27"/>
      <c r="F3" s="27"/>
      <c r="G3" s="27"/>
      <c r="H3" s="27"/>
      <c r="I3" s="27"/>
      <c r="J3" s="27"/>
      <c r="K3" s="27" t="s">
        <v>9</v>
      </c>
    </row>
    <row r="4" spans="1:11" ht="12.75">
      <c r="A4" s="28"/>
      <c r="B4" s="29" t="s">
        <v>0</v>
      </c>
      <c r="C4" s="29" t="s">
        <v>1</v>
      </c>
      <c r="D4" s="30" t="s">
        <v>2</v>
      </c>
      <c r="E4" s="30" t="s">
        <v>3</v>
      </c>
      <c r="F4" s="30" t="s">
        <v>4</v>
      </c>
      <c r="G4" s="30" t="s">
        <v>5</v>
      </c>
      <c r="H4" s="30" t="s">
        <v>6</v>
      </c>
      <c r="I4" s="30" t="s">
        <v>7</v>
      </c>
      <c r="J4" s="30" t="s">
        <v>8</v>
      </c>
      <c r="K4" s="30" t="s">
        <v>10</v>
      </c>
    </row>
    <row r="5" spans="1:11" ht="22.5" customHeight="1">
      <c r="A5" s="31" t="s">
        <v>56</v>
      </c>
      <c r="B5" s="104">
        <v>64602</v>
      </c>
      <c r="C5" s="104">
        <v>66301</v>
      </c>
      <c r="D5" s="104">
        <v>70778</v>
      </c>
      <c r="E5" s="104">
        <v>73038</v>
      </c>
      <c r="F5" s="104">
        <v>74657</v>
      </c>
      <c r="G5" s="104">
        <v>75979</v>
      </c>
      <c r="H5" s="104">
        <v>78127</v>
      </c>
      <c r="I5" s="104">
        <v>80216</v>
      </c>
      <c r="J5" s="104">
        <v>82572</v>
      </c>
      <c r="K5" s="104">
        <v>83461</v>
      </c>
    </row>
    <row r="6" spans="1:11" ht="22.5" customHeight="1">
      <c r="A6" s="32" t="s">
        <v>57</v>
      </c>
      <c r="B6" s="105">
        <v>147</v>
      </c>
      <c r="C6" s="105">
        <v>142</v>
      </c>
      <c r="D6" s="105">
        <v>164</v>
      </c>
      <c r="E6" s="105">
        <v>183</v>
      </c>
      <c r="F6" s="105">
        <v>208</v>
      </c>
      <c r="G6" s="105">
        <v>174</v>
      </c>
      <c r="H6" s="105">
        <v>153</v>
      </c>
      <c r="I6" s="105">
        <v>185</v>
      </c>
      <c r="J6" s="105">
        <v>165</v>
      </c>
      <c r="K6" s="105">
        <v>168</v>
      </c>
    </row>
    <row r="7" spans="1:11" ht="12.75">
      <c r="A7" s="33" t="s">
        <v>36</v>
      </c>
      <c r="B7" s="34">
        <v>81</v>
      </c>
      <c r="C7" s="34">
        <v>73</v>
      </c>
      <c r="D7" s="34">
        <v>95</v>
      </c>
      <c r="E7" s="34">
        <v>95</v>
      </c>
      <c r="F7" s="34">
        <v>95</v>
      </c>
      <c r="G7" s="34">
        <v>78</v>
      </c>
      <c r="H7" s="34">
        <v>67</v>
      </c>
      <c r="I7" s="34">
        <v>92</v>
      </c>
      <c r="J7" s="34">
        <v>60</v>
      </c>
      <c r="K7" s="34">
        <v>60</v>
      </c>
    </row>
    <row r="8" spans="1:11" ht="12.75">
      <c r="A8" s="33" t="s">
        <v>34</v>
      </c>
      <c r="B8" s="34">
        <v>62</v>
      </c>
      <c r="C8" s="34">
        <v>68</v>
      </c>
      <c r="D8" s="34">
        <v>66</v>
      </c>
      <c r="E8" s="34">
        <v>86</v>
      </c>
      <c r="F8" s="34">
        <v>102</v>
      </c>
      <c r="G8" s="34">
        <v>88</v>
      </c>
      <c r="H8" s="34">
        <v>83</v>
      </c>
      <c r="I8" s="34">
        <v>91</v>
      </c>
      <c r="J8" s="34">
        <v>99</v>
      </c>
      <c r="K8" s="34">
        <v>105</v>
      </c>
    </row>
    <row r="9" spans="1:11" ht="12.75">
      <c r="A9" s="33" t="s">
        <v>35</v>
      </c>
      <c r="B9" s="34">
        <v>1</v>
      </c>
      <c r="C9" s="34">
        <v>1</v>
      </c>
      <c r="D9" s="34">
        <v>3</v>
      </c>
      <c r="E9" s="34">
        <v>1</v>
      </c>
      <c r="F9" s="34">
        <v>9</v>
      </c>
      <c r="G9" s="34">
        <v>5</v>
      </c>
      <c r="H9" s="34">
        <v>3</v>
      </c>
      <c r="I9" s="34">
        <v>0</v>
      </c>
      <c r="J9" s="34">
        <v>3</v>
      </c>
      <c r="K9" s="34">
        <v>3</v>
      </c>
    </row>
    <row r="10" spans="1:11" ht="12.75">
      <c r="A10" s="33" t="s">
        <v>33</v>
      </c>
      <c r="B10" s="34">
        <v>3</v>
      </c>
      <c r="C10" s="34">
        <v>0</v>
      </c>
      <c r="D10" s="34">
        <v>0</v>
      </c>
      <c r="E10" s="34">
        <v>1</v>
      </c>
      <c r="F10" s="34">
        <v>2</v>
      </c>
      <c r="G10" s="34">
        <v>3</v>
      </c>
      <c r="H10" s="34">
        <v>0</v>
      </c>
      <c r="I10" s="34">
        <v>2</v>
      </c>
      <c r="J10" s="34">
        <v>3</v>
      </c>
      <c r="K10" s="34">
        <v>0</v>
      </c>
    </row>
    <row r="11" spans="1:11" ht="22.5" customHeight="1">
      <c r="A11" s="32" t="s">
        <v>58</v>
      </c>
      <c r="B11" s="106" t="s">
        <v>26</v>
      </c>
      <c r="C11" s="106" t="s">
        <v>26</v>
      </c>
      <c r="D11" s="106" t="s">
        <v>26</v>
      </c>
      <c r="E11" s="106" t="s">
        <v>26</v>
      </c>
      <c r="F11" s="104">
        <v>19550</v>
      </c>
      <c r="G11" s="104">
        <v>23776</v>
      </c>
      <c r="H11" s="104">
        <v>23395</v>
      </c>
      <c r="I11" s="104">
        <v>22875</v>
      </c>
      <c r="J11" s="104">
        <v>24686</v>
      </c>
      <c r="K11" s="27" t="s">
        <v>26</v>
      </c>
    </row>
    <row r="12" spans="1:11" ht="22.5" customHeight="1">
      <c r="A12" s="32" t="s">
        <v>59</v>
      </c>
      <c r="B12" s="107">
        <v>9423</v>
      </c>
      <c r="C12" s="107">
        <v>10695</v>
      </c>
      <c r="D12" s="107">
        <v>11515</v>
      </c>
      <c r="E12" s="107">
        <v>11835</v>
      </c>
      <c r="F12" s="107">
        <v>12558</v>
      </c>
      <c r="G12" s="107">
        <v>14406</v>
      </c>
      <c r="H12" s="107">
        <v>15054</v>
      </c>
      <c r="I12" s="107">
        <v>15231</v>
      </c>
      <c r="J12" s="107">
        <v>15847</v>
      </c>
      <c r="K12" s="27" t="s">
        <v>26</v>
      </c>
    </row>
    <row r="13" spans="1:11" ht="22.5" customHeight="1">
      <c r="A13" s="36" t="s">
        <v>60</v>
      </c>
      <c r="B13" s="37"/>
      <c r="C13" s="37"/>
      <c r="D13" s="37"/>
      <c r="E13" s="37"/>
      <c r="F13" s="37"/>
      <c r="G13" s="37"/>
      <c r="H13" s="37"/>
      <c r="I13" s="37"/>
      <c r="J13" s="37"/>
      <c r="K13" s="38"/>
    </row>
    <row r="14" spans="1:11" ht="22.5" customHeight="1">
      <c r="A14" s="32" t="s">
        <v>57</v>
      </c>
      <c r="B14" s="40" t="s">
        <v>26</v>
      </c>
      <c r="C14" s="40" t="s">
        <v>26</v>
      </c>
      <c r="D14" s="108">
        <v>2.244774339169164</v>
      </c>
      <c r="E14" s="109">
        <v>2.321465576202581</v>
      </c>
      <c r="F14" s="109">
        <v>2.5362414088582206</v>
      </c>
      <c r="G14" s="109">
        <v>2.5272421728160275</v>
      </c>
      <c r="H14" s="109">
        <v>2.3448437753183193</v>
      </c>
      <c r="I14" s="109">
        <v>2.1849098019212305</v>
      </c>
      <c r="J14" s="109">
        <v>2.0876263321353705</v>
      </c>
      <c r="K14" s="109">
        <v>2.105815114175116</v>
      </c>
    </row>
    <row r="15" spans="1:11" ht="12.75">
      <c r="A15" s="39" t="s">
        <v>39</v>
      </c>
      <c r="B15" s="40" t="s">
        <v>26</v>
      </c>
      <c r="C15" s="40" t="s">
        <v>26</v>
      </c>
      <c r="D15" s="98">
        <v>1.2323651119717718</v>
      </c>
      <c r="E15" s="98">
        <v>1.2479856584104798</v>
      </c>
      <c r="F15" s="98">
        <v>1.3051346484346311</v>
      </c>
      <c r="G15" s="98">
        <v>1.1999261384172029</v>
      </c>
      <c r="H15" s="98">
        <v>1.0522212237330464</v>
      </c>
      <c r="I15" s="98">
        <v>1.0103602873467068</v>
      </c>
      <c r="J15" s="98">
        <v>0.9103733256342726</v>
      </c>
      <c r="K15" s="98">
        <v>0.8641468593910581</v>
      </c>
    </row>
    <row r="16" spans="1:11" ht="12.75">
      <c r="A16" s="39" t="s">
        <v>38</v>
      </c>
      <c r="B16" s="40" t="s">
        <v>26</v>
      </c>
      <c r="C16" s="40" t="s">
        <v>26</v>
      </c>
      <c r="D16" s="98">
        <v>0.9726137709903341</v>
      </c>
      <c r="E16" s="98">
        <v>1.045195988779834</v>
      </c>
      <c r="F16" s="98">
        <v>1.1587369063655772</v>
      </c>
      <c r="G16" s="98">
        <v>1.2339774471263736</v>
      </c>
      <c r="H16" s="98">
        <v>1.1956119606865705</v>
      </c>
      <c r="I16" s="98">
        <v>1.1183415310575784</v>
      </c>
      <c r="J16" s="98">
        <v>1.131921154587116</v>
      </c>
      <c r="K16" s="98">
        <v>1.197154431077258</v>
      </c>
    </row>
    <row r="17" spans="1:11" ht="22.5" customHeight="1">
      <c r="A17" s="41" t="s">
        <v>37</v>
      </c>
      <c r="B17" s="106" t="s">
        <v>26</v>
      </c>
      <c r="C17" s="106" t="s">
        <v>26</v>
      </c>
      <c r="D17" s="106" t="s">
        <v>26</v>
      </c>
      <c r="E17" s="106" t="s">
        <v>26</v>
      </c>
      <c r="F17" s="106" t="s">
        <v>26</v>
      </c>
      <c r="G17" s="106" t="s">
        <v>26</v>
      </c>
      <c r="H17" s="102">
        <v>291.4137219011525</v>
      </c>
      <c r="I17" s="102">
        <v>299.18148470424984</v>
      </c>
      <c r="J17" s="102">
        <v>294.5264035725235</v>
      </c>
      <c r="K17" s="106" t="s">
        <v>26</v>
      </c>
    </row>
    <row r="18" spans="1:11" ht="22.5" customHeight="1">
      <c r="A18" s="32" t="s">
        <v>59</v>
      </c>
      <c r="B18" s="106" t="s">
        <v>26</v>
      </c>
      <c r="C18" s="106" t="s">
        <v>26</v>
      </c>
      <c r="D18" s="102">
        <v>156.62131275158427</v>
      </c>
      <c r="E18" s="102">
        <v>162.0135065622909</v>
      </c>
      <c r="F18" s="102">
        <v>164.31333753821028</v>
      </c>
      <c r="G18" s="102">
        <v>173.28441272300134</v>
      </c>
      <c r="H18" s="102">
        <v>183.50018892195985</v>
      </c>
      <c r="I18" s="102">
        <v>190.72204253651287</v>
      </c>
      <c r="J18" s="102">
        <v>191.49282071414518</v>
      </c>
      <c r="K18" s="106" t="s">
        <v>26</v>
      </c>
    </row>
    <row r="19" spans="1:11" ht="22.5" customHeight="1">
      <c r="A19" s="36" t="s">
        <v>125</v>
      </c>
      <c r="B19" s="42"/>
      <c r="C19" s="42"/>
      <c r="D19" s="42"/>
      <c r="E19" s="42"/>
      <c r="F19" s="42"/>
      <c r="G19" s="42"/>
      <c r="H19" s="42"/>
      <c r="I19" s="42"/>
      <c r="J19" s="42"/>
      <c r="K19" s="42"/>
    </row>
    <row r="20" spans="1:11" ht="22.5" customHeight="1">
      <c r="A20" s="32" t="s">
        <v>57</v>
      </c>
      <c r="B20" s="97" t="s">
        <v>26</v>
      </c>
      <c r="C20" s="97" t="s">
        <v>26</v>
      </c>
      <c r="D20" s="71">
        <f aca="true" t="shared" si="0" ref="D20:K22">100*D14</f>
        <v>224.4774339169164</v>
      </c>
      <c r="E20" s="71">
        <f t="shared" si="0"/>
        <v>232.1465576202581</v>
      </c>
      <c r="F20" s="71">
        <f t="shared" si="0"/>
        <v>253.62414088582204</v>
      </c>
      <c r="G20" s="71">
        <f t="shared" si="0"/>
        <v>252.72421728160276</v>
      </c>
      <c r="H20" s="71">
        <f t="shared" si="0"/>
        <v>234.48437753183194</v>
      </c>
      <c r="I20" s="71">
        <f t="shared" si="0"/>
        <v>218.49098019212306</v>
      </c>
      <c r="J20" s="71">
        <f t="shared" si="0"/>
        <v>208.76263321353704</v>
      </c>
      <c r="K20" s="71">
        <f t="shared" si="0"/>
        <v>210.5815114175116</v>
      </c>
    </row>
    <row r="21" spans="1:11" ht="12.75">
      <c r="A21" s="39" t="s">
        <v>39</v>
      </c>
      <c r="B21" s="97" t="s">
        <v>26</v>
      </c>
      <c r="C21" s="97" t="s">
        <v>26</v>
      </c>
      <c r="D21" s="44">
        <f t="shared" si="0"/>
        <v>123.23651119717718</v>
      </c>
      <c r="E21" s="44">
        <f t="shared" si="0"/>
        <v>124.79856584104797</v>
      </c>
      <c r="F21" s="44">
        <f t="shared" si="0"/>
        <v>130.5134648434631</v>
      </c>
      <c r="G21" s="44">
        <f t="shared" si="0"/>
        <v>119.99261384172028</v>
      </c>
      <c r="H21" s="44">
        <f t="shared" si="0"/>
        <v>105.22212237330464</v>
      </c>
      <c r="I21" s="44">
        <f t="shared" si="0"/>
        <v>101.03602873467068</v>
      </c>
      <c r="J21" s="44">
        <f t="shared" si="0"/>
        <v>91.03733256342727</v>
      </c>
      <c r="K21" s="44">
        <f t="shared" si="0"/>
        <v>86.41468593910581</v>
      </c>
    </row>
    <row r="22" spans="1:11" ht="12.75">
      <c r="A22" s="39" t="s">
        <v>38</v>
      </c>
      <c r="B22" s="97" t="s">
        <v>26</v>
      </c>
      <c r="C22" s="97" t="s">
        <v>26</v>
      </c>
      <c r="D22" s="44">
        <f t="shared" si="0"/>
        <v>97.26137709903341</v>
      </c>
      <c r="E22" s="44">
        <f t="shared" si="0"/>
        <v>104.51959887798341</v>
      </c>
      <c r="F22" s="44">
        <f t="shared" si="0"/>
        <v>115.87369063655773</v>
      </c>
      <c r="G22" s="44">
        <f t="shared" si="0"/>
        <v>123.39774471263736</v>
      </c>
      <c r="H22" s="44">
        <f t="shared" si="0"/>
        <v>119.56119606865705</v>
      </c>
      <c r="I22" s="44">
        <f t="shared" si="0"/>
        <v>111.83415310575784</v>
      </c>
      <c r="J22" s="44">
        <f t="shared" si="0"/>
        <v>113.1921154587116</v>
      </c>
      <c r="K22" s="44">
        <f t="shared" si="0"/>
        <v>119.71544310772579</v>
      </c>
    </row>
    <row r="23" spans="1:11" ht="22.5" customHeight="1">
      <c r="A23" s="45" t="s">
        <v>37</v>
      </c>
      <c r="B23" s="106" t="s">
        <v>26</v>
      </c>
      <c r="C23" s="106" t="s">
        <v>26</v>
      </c>
      <c r="D23" s="106" t="s">
        <v>26</v>
      </c>
      <c r="E23" s="106" t="s">
        <v>26</v>
      </c>
      <c r="F23" s="106" t="s">
        <v>26</v>
      </c>
      <c r="G23" s="106" t="s">
        <v>26</v>
      </c>
      <c r="H23" s="104">
        <f aca="true" t="shared" si="1" ref="H23:J24">100*H17</f>
        <v>29141.37219011525</v>
      </c>
      <c r="I23" s="104">
        <f t="shared" si="1"/>
        <v>29918.148470424985</v>
      </c>
      <c r="J23" s="104">
        <f t="shared" si="1"/>
        <v>29452.640357252352</v>
      </c>
      <c r="K23" s="106" t="s">
        <v>26</v>
      </c>
    </row>
    <row r="24" spans="1:11" ht="22.5" customHeight="1" thickBot="1">
      <c r="A24" s="32" t="s">
        <v>59</v>
      </c>
      <c r="B24" s="106" t="s">
        <v>26</v>
      </c>
      <c r="C24" s="106" t="s">
        <v>26</v>
      </c>
      <c r="D24" s="104">
        <f>100*D18</f>
        <v>15662.131275158426</v>
      </c>
      <c r="E24" s="104">
        <f>100*E18</f>
        <v>16201.35065622909</v>
      </c>
      <c r="F24" s="104">
        <f>100*F18</f>
        <v>16431.33375382103</v>
      </c>
      <c r="G24" s="104">
        <f>100*G18</f>
        <v>17328.441272300133</v>
      </c>
      <c r="H24" s="104">
        <f t="shared" si="1"/>
        <v>18350.018892195985</v>
      </c>
      <c r="I24" s="104">
        <f t="shared" si="1"/>
        <v>19072.20425365129</v>
      </c>
      <c r="J24" s="104">
        <f t="shared" si="1"/>
        <v>19149.28207141452</v>
      </c>
      <c r="K24" s="104" t="s">
        <v>26</v>
      </c>
    </row>
    <row r="25" spans="1:11" ht="27" customHeight="1">
      <c r="A25" s="150" t="s">
        <v>101</v>
      </c>
      <c r="B25" s="150"/>
      <c r="C25" s="150"/>
      <c r="D25" s="150"/>
      <c r="E25" s="150"/>
      <c r="F25" s="150"/>
      <c r="G25" s="150"/>
      <c r="H25" s="150"/>
      <c r="I25" s="150"/>
      <c r="J25" s="150"/>
      <c r="K25" s="150"/>
    </row>
    <row r="26" spans="1:11" ht="27" customHeight="1">
      <c r="A26" s="146" t="s">
        <v>98</v>
      </c>
      <c r="B26" s="146"/>
      <c r="C26" s="146"/>
      <c r="D26" s="146"/>
      <c r="E26" s="146"/>
      <c r="F26" s="146"/>
      <c r="G26" s="146"/>
      <c r="H26" s="146"/>
      <c r="I26" s="146"/>
      <c r="J26" s="146"/>
      <c r="K26" s="146"/>
    </row>
    <row r="27" spans="1:11" ht="51" customHeight="1">
      <c r="A27" s="146" t="s">
        <v>95</v>
      </c>
      <c r="B27" s="146"/>
      <c r="C27" s="146"/>
      <c r="D27" s="146"/>
      <c r="E27" s="146"/>
      <c r="F27" s="146"/>
      <c r="G27" s="146"/>
      <c r="H27" s="146"/>
      <c r="I27" s="146"/>
      <c r="J27" s="146"/>
      <c r="K27" s="146"/>
    </row>
    <row r="28" spans="1:11" ht="24.75" customHeight="1">
      <c r="A28" s="146" t="s">
        <v>100</v>
      </c>
      <c r="B28" s="146"/>
      <c r="C28" s="146"/>
      <c r="D28" s="146"/>
      <c r="E28" s="146"/>
      <c r="F28" s="146"/>
      <c r="G28" s="146"/>
      <c r="H28" s="146"/>
      <c r="I28" s="146"/>
      <c r="J28" s="146"/>
      <c r="K28" s="146"/>
    </row>
    <row r="29" spans="1:11" ht="25.5" customHeight="1">
      <c r="A29" s="147"/>
      <c r="B29" s="147"/>
      <c r="C29" s="147"/>
      <c r="D29" s="147"/>
      <c r="E29" s="147"/>
      <c r="F29" s="147"/>
      <c r="G29" s="147"/>
      <c r="H29" s="147"/>
      <c r="I29" s="147"/>
      <c r="J29" s="147"/>
      <c r="K29" s="147"/>
    </row>
  </sheetData>
  <mergeCells count="6">
    <mergeCell ref="A28:K28"/>
    <mergeCell ref="A29:K29"/>
    <mergeCell ref="A1:K1"/>
    <mergeCell ref="A25:K25"/>
    <mergeCell ref="A26:K26"/>
    <mergeCell ref="A27:K27"/>
  </mergeCells>
  <printOptions/>
  <pageMargins left="0.75" right="0.75" top="1" bottom="1" header="0.5" footer="0.5"/>
  <pageSetup horizontalDpi="600" verticalDpi="600" orientation="portrait" paperSize="9" r:id="rId1"/>
  <ignoredErrors>
    <ignoredError sqref="B4:K4" numberStoredAsText="1"/>
  </ignoredErrors>
</worksheet>
</file>

<file path=xl/worksheets/sheet3.xml><?xml version="1.0" encoding="utf-8"?>
<worksheet xmlns="http://schemas.openxmlformats.org/spreadsheetml/2006/main" xmlns:r="http://schemas.openxmlformats.org/officeDocument/2006/relationships">
  <sheetPr codeName="Sheet2"/>
  <dimension ref="A1:K21"/>
  <sheetViews>
    <sheetView workbookViewId="0" topLeftCell="A1">
      <selection activeCell="G12" sqref="G12"/>
    </sheetView>
  </sheetViews>
  <sheetFormatPr defaultColWidth="9.140625" defaultRowHeight="12.75"/>
  <cols>
    <col min="1" max="1" width="20.7109375" style="1" customWidth="1"/>
    <col min="2" max="11" width="6.7109375" style="11" customWidth="1"/>
    <col min="12" max="16384" width="9.140625" style="1" customWidth="1"/>
  </cols>
  <sheetData>
    <row r="1" spans="1:11" ht="12.75">
      <c r="A1" s="148" t="s">
        <v>63</v>
      </c>
      <c r="B1" s="149"/>
      <c r="C1" s="149"/>
      <c r="D1" s="149"/>
      <c r="E1" s="149"/>
      <c r="F1" s="149"/>
      <c r="G1" s="149"/>
      <c r="H1" s="149"/>
      <c r="I1" s="149"/>
      <c r="J1" s="149"/>
      <c r="K1" s="149"/>
    </row>
    <row r="2" spans="2:10" ht="12.75">
      <c r="B2" s="1"/>
      <c r="C2" s="1"/>
      <c r="D2" s="1"/>
      <c r="E2" s="1"/>
      <c r="F2" s="1"/>
      <c r="G2" s="1"/>
      <c r="H2" s="1"/>
      <c r="I2" s="1"/>
      <c r="J2" s="1"/>
    </row>
    <row r="3" spans="1:11" ht="13.5" thickBot="1">
      <c r="A3" s="26"/>
      <c r="B3" s="26"/>
      <c r="C3" s="26"/>
      <c r="D3" s="26"/>
      <c r="E3" s="26"/>
      <c r="F3" s="26"/>
      <c r="G3" s="26"/>
      <c r="H3" s="26"/>
      <c r="I3" s="26"/>
      <c r="J3" s="26"/>
      <c r="K3" s="27" t="s">
        <v>9</v>
      </c>
    </row>
    <row r="4" spans="1:11" ht="12.75">
      <c r="A4" s="28"/>
      <c r="B4" s="46" t="s">
        <v>0</v>
      </c>
      <c r="C4" s="46" t="s">
        <v>1</v>
      </c>
      <c r="D4" s="46" t="s">
        <v>2</v>
      </c>
      <c r="E4" s="46" t="s">
        <v>3</v>
      </c>
      <c r="F4" s="46" t="s">
        <v>4</v>
      </c>
      <c r="G4" s="46" t="s">
        <v>5</v>
      </c>
      <c r="H4" s="46" t="s">
        <v>6</v>
      </c>
      <c r="I4" s="46" t="s">
        <v>7</v>
      </c>
      <c r="J4" s="46" t="s">
        <v>8</v>
      </c>
      <c r="K4" s="46" t="s">
        <v>10</v>
      </c>
    </row>
    <row r="5" spans="1:11" ht="21.75" customHeight="1">
      <c r="A5" s="31" t="s">
        <v>56</v>
      </c>
      <c r="B5" s="104">
        <f aca="true" t="shared" si="0" ref="B5:J5">SUM(B6:B7)</f>
        <v>64602</v>
      </c>
      <c r="C5" s="104">
        <f t="shared" si="0"/>
        <v>66301</v>
      </c>
      <c r="D5" s="104">
        <f t="shared" si="0"/>
        <v>70778</v>
      </c>
      <c r="E5" s="104">
        <f t="shared" si="0"/>
        <v>73038</v>
      </c>
      <c r="F5" s="104">
        <f t="shared" si="0"/>
        <v>74657</v>
      </c>
      <c r="G5" s="104">
        <f t="shared" si="0"/>
        <v>75979</v>
      </c>
      <c r="H5" s="104">
        <f t="shared" si="0"/>
        <v>78127</v>
      </c>
      <c r="I5" s="104">
        <f t="shared" si="0"/>
        <v>80216</v>
      </c>
      <c r="J5" s="104">
        <f t="shared" si="0"/>
        <v>82572</v>
      </c>
      <c r="K5" s="104">
        <v>83461</v>
      </c>
    </row>
    <row r="6" spans="1:11" ht="12.75">
      <c r="A6" s="47" t="s">
        <v>11</v>
      </c>
      <c r="B6" s="110">
        <v>61252</v>
      </c>
      <c r="C6" s="110">
        <v>62561</v>
      </c>
      <c r="D6" s="110">
        <v>66479</v>
      </c>
      <c r="E6" s="110">
        <v>68613</v>
      </c>
      <c r="F6" s="110">
        <v>70209</v>
      </c>
      <c r="G6" s="110">
        <v>71512</v>
      </c>
      <c r="H6" s="110">
        <v>73680</v>
      </c>
      <c r="I6" s="110">
        <v>75842</v>
      </c>
      <c r="J6" s="110">
        <v>78158</v>
      </c>
      <c r="K6" s="110">
        <f>83461-4401</f>
        <v>79060</v>
      </c>
    </row>
    <row r="7" spans="1:11" ht="12.75">
      <c r="A7" s="47" t="s">
        <v>12</v>
      </c>
      <c r="B7" s="110">
        <v>3350</v>
      </c>
      <c r="C7" s="110">
        <v>3740</v>
      </c>
      <c r="D7" s="110">
        <v>4299</v>
      </c>
      <c r="E7" s="110">
        <v>4425</v>
      </c>
      <c r="F7" s="110">
        <v>4448</v>
      </c>
      <c r="G7" s="110">
        <v>4467</v>
      </c>
      <c r="H7" s="110">
        <v>4447</v>
      </c>
      <c r="I7" s="110">
        <v>4374</v>
      </c>
      <c r="J7" s="110">
        <v>4414</v>
      </c>
      <c r="K7" s="110">
        <v>4401</v>
      </c>
    </row>
    <row r="8" spans="1:11" ht="21.75" customHeight="1">
      <c r="A8" s="31" t="s">
        <v>66</v>
      </c>
      <c r="B8" s="106">
        <v>81</v>
      </c>
      <c r="C8" s="106">
        <v>73</v>
      </c>
      <c r="D8" s="106">
        <v>95</v>
      </c>
      <c r="E8" s="106">
        <v>95</v>
      </c>
      <c r="F8" s="106">
        <v>95</v>
      </c>
      <c r="G8" s="106">
        <v>78</v>
      </c>
      <c r="H8" s="106">
        <v>67</v>
      </c>
      <c r="I8" s="106">
        <v>92</v>
      </c>
      <c r="J8" s="106">
        <v>60</v>
      </c>
      <c r="K8" s="106">
        <v>60</v>
      </c>
    </row>
    <row r="9" spans="1:11" ht="12.75">
      <c r="A9" s="47" t="s">
        <v>11</v>
      </c>
      <c r="B9" s="48">
        <v>73</v>
      </c>
      <c r="C9" s="48">
        <v>67</v>
      </c>
      <c r="D9" s="48">
        <v>86</v>
      </c>
      <c r="E9" s="48">
        <v>81</v>
      </c>
      <c r="F9" s="48">
        <v>82</v>
      </c>
      <c r="G9" s="48">
        <v>74</v>
      </c>
      <c r="H9" s="48">
        <v>64</v>
      </c>
      <c r="I9" s="48">
        <v>84</v>
      </c>
      <c r="J9" s="48">
        <v>59</v>
      </c>
      <c r="K9" s="48">
        <v>57</v>
      </c>
    </row>
    <row r="10" spans="1:11" ht="12.75">
      <c r="A10" s="47" t="s">
        <v>12</v>
      </c>
      <c r="B10" s="48">
        <v>8</v>
      </c>
      <c r="C10" s="48">
        <v>6</v>
      </c>
      <c r="D10" s="48">
        <v>9</v>
      </c>
      <c r="E10" s="48">
        <v>14</v>
      </c>
      <c r="F10" s="48">
        <v>13</v>
      </c>
      <c r="G10" s="48">
        <v>4</v>
      </c>
      <c r="H10" s="48">
        <v>3</v>
      </c>
      <c r="I10" s="48">
        <v>8</v>
      </c>
      <c r="J10" s="48">
        <v>1</v>
      </c>
      <c r="K10" s="48">
        <v>3</v>
      </c>
    </row>
    <row r="11" spans="1:11" ht="21.75" customHeight="1">
      <c r="A11" s="36" t="s">
        <v>64</v>
      </c>
      <c r="B11" s="42"/>
      <c r="C11" s="42"/>
      <c r="D11" s="42"/>
      <c r="E11" s="42"/>
      <c r="F11" s="42"/>
      <c r="G11" s="42"/>
      <c r="H11" s="42"/>
      <c r="I11" s="42"/>
      <c r="J11" s="42"/>
      <c r="K11" s="42"/>
    </row>
    <row r="12" spans="1:11" ht="21.75" customHeight="1">
      <c r="A12" s="31" t="s">
        <v>39</v>
      </c>
      <c r="B12" s="27" t="s">
        <v>26</v>
      </c>
      <c r="C12" s="27" t="s">
        <v>26</v>
      </c>
      <c r="D12" s="99">
        <v>1.2323651119717718</v>
      </c>
      <c r="E12" s="99">
        <v>1.2479856584104798</v>
      </c>
      <c r="F12" s="99">
        <v>1.3051346484346311</v>
      </c>
      <c r="G12" s="99">
        <v>1.1999261384172029</v>
      </c>
      <c r="H12" s="99">
        <v>1.0522212237330464</v>
      </c>
      <c r="I12" s="99">
        <v>1.0103602873467068</v>
      </c>
      <c r="J12" s="99">
        <v>0.9103733256342726</v>
      </c>
      <c r="K12" s="99">
        <v>0.8641468593910581</v>
      </c>
    </row>
    <row r="13" spans="1:11" ht="12.75">
      <c r="A13" s="47" t="s">
        <v>11</v>
      </c>
      <c r="B13" s="43" t="s">
        <v>26</v>
      </c>
      <c r="C13" s="43" t="s">
        <v>26</v>
      </c>
      <c r="D13" s="100">
        <v>1.185464722706546</v>
      </c>
      <c r="E13" s="100">
        <v>1.1817102167842923</v>
      </c>
      <c r="F13" s="100">
        <v>1.214039111399076</v>
      </c>
      <c r="G13" s="100">
        <v>1.1277556989257749</v>
      </c>
      <c r="H13" s="100">
        <v>1.0237846199193859</v>
      </c>
      <c r="I13" s="100">
        <v>1.0036593854999654</v>
      </c>
      <c r="J13" s="100">
        <v>0.9103559770066346</v>
      </c>
      <c r="K13" s="100">
        <v>0.8611394270249871</v>
      </c>
    </row>
    <row r="14" spans="1:11" ht="12.75">
      <c r="A14" s="47" t="s">
        <v>12</v>
      </c>
      <c r="B14" s="43" t="s">
        <v>26</v>
      </c>
      <c r="C14" s="43" t="s">
        <v>26</v>
      </c>
      <c r="D14" s="100">
        <v>2.0286159649970292</v>
      </c>
      <c r="E14" s="100">
        <v>2.287210000469385</v>
      </c>
      <c r="F14" s="100">
        <v>2.726671265681814</v>
      </c>
      <c r="G14" s="100">
        <v>2.327319747143629</v>
      </c>
      <c r="H14" s="100">
        <v>1.4975765105216359</v>
      </c>
      <c r="I14" s="100">
        <v>1.133019048123927</v>
      </c>
      <c r="J14" s="100">
        <v>0.9100511539115677</v>
      </c>
      <c r="K14" s="100">
        <v>0.9124015406804843</v>
      </c>
    </row>
    <row r="15" spans="1:11" ht="21.75" customHeight="1">
      <c r="A15" s="36" t="s">
        <v>65</v>
      </c>
      <c r="B15" s="42"/>
      <c r="C15" s="42"/>
      <c r="D15" s="42"/>
      <c r="E15" s="42"/>
      <c r="F15" s="42"/>
      <c r="G15" s="42"/>
      <c r="H15" s="42"/>
      <c r="I15" s="42"/>
      <c r="J15" s="42"/>
      <c r="K15" s="42"/>
    </row>
    <row r="16" spans="1:11" ht="21.75" customHeight="1">
      <c r="A16" s="31" t="s">
        <v>39</v>
      </c>
      <c r="B16" s="27" t="s">
        <v>26</v>
      </c>
      <c r="C16" s="27" t="s">
        <v>26</v>
      </c>
      <c r="D16" s="49">
        <f aca="true" t="shared" si="1" ref="D16:K18">100*D12</f>
        <v>123.23651119717718</v>
      </c>
      <c r="E16" s="49">
        <f t="shared" si="1"/>
        <v>124.79856584104797</v>
      </c>
      <c r="F16" s="49">
        <f t="shared" si="1"/>
        <v>130.5134648434631</v>
      </c>
      <c r="G16" s="49">
        <f t="shared" si="1"/>
        <v>119.99261384172028</v>
      </c>
      <c r="H16" s="49">
        <f t="shared" si="1"/>
        <v>105.22212237330464</v>
      </c>
      <c r="I16" s="49">
        <f t="shared" si="1"/>
        <v>101.03602873467068</v>
      </c>
      <c r="J16" s="49">
        <f t="shared" si="1"/>
        <v>91.03733256342727</v>
      </c>
      <c r="K16" s="49">
        <f t="shared" si="1"/>
        <v>86.41468593910581</v>
      </c>
    </row>
    <row r="17" spans="1:11" ht="12.75">
      <c r="A17" s="50" t="s">
        <v>11</v>
      </c>
      <c r="B17" s="43" t="s">
        <v>26</v>
      </c>
      <c r="C17" s="43" t="s">
        <v>26</v>
      </c>
      <c r="D17" s="51">
        <f t="shared" si="1"/>
        <v>118.5464722706546</v>
      </c>
      <c r="E17" s="51">
        <f t="shared" si="1"/>
        <v>118.17102167842923</v>
      </c>
      <c r="F17" s="51">
        <f t="shared" si="1"/>
        <v>121.4039111399076</v>
      </c>
      <c r="G17" s="51">
        <f t="shared" si="1"/>
        <v>112.7755698925775</v>
      </c>
      <c r="H17" s="51">
        <f t="shared" si="1"/>
        <v>102.37846199193858</v>
      </c>
      <c r="I17" s="51">
        <f t="shared" si="1"/>
        <v>100.36593854999654</v>
      </c>
      <c r="J17" s="51">
        <f t="shared" si="1"/>
        <v>91.03559770066346</v>
      </c>
      <c r="K17" s="51">
        <f t="shared" si="1"/>
        <v>86.11394270249872</v>
      </c>
    </row>
    <row r="18" spans="1:11" ht="12.75">
      <c r="A18" s="50" t="s">
        <v>12</v>
      </c>
      <c r="B18" s="43" t="s">
        <v>26</v>
      </c>
      <c r="C18" s="43" t="s">
        <v>26</v>
      </c>
      <c r="D18" s="51">
        <f t="shared" si="1"/>
        <v>202.86159649970293</v>
      </c>
      <c r="E18" s="51">
        <f t="shared" si="1"/>
        <v>228.72100004693849</v>
      </c>
      <c r="F18" s="51">
        <f t="shared" si="1"/>
        <v>272.6671265681814</v>
      </c>
      <c r="G18" s="51">
        <f t="shared" si="1"/>
        <v>232.73197471436288</v>
      </c>
      <c r="H18" s="51">
        <f t="shared" si="1"/>
        <v>149.7576510521636</v>
      </c>
      <c r="I18" s="51">
        <f t="shared" si="1"/>
        <v>113.3019048123927</v>
      </c>
      <c r="J18" s="51">
        <f t="shared" si="1"/>
        <v>91.00511539115676</v>
      </c>
      <c r="K18" s="51">
        <f t="shared" si="1"/>
        <v>91.24015406804843</v>
      </c>
    </row>
    <row r="19" spans="1:11" ht="13.5" thickBot="1">
      <c r="A19" s="52"/>
      <c r="B19" s="53"/>
      <c r="C19" s="53"/>
      <c r="D19" s="53"/>
      <c r="E19" s="53"/>
      <c r="F19" s="53"/>
      <c r="G19" s="53"/>
      <c r="H19" s="53"/>
      <c r="I19" s="53"/>
      <c r="J19" s="53"/>
      <c r="K19" s="53"/>
    </row>
    <row r="20" spans="1:11" ht="27" customHeight="1">
      <c r="A20" s="147" t="s">
        <v>101</v>
      </c>
      <c r="B20" s="147"/>
      <c r="C20" s="147"/>
      <c r="D20" s="147"/>
      <c r="E20" s="147"/>
      <c r="F20" s="147"/>
      <c r="G20" s="147"/>
      <c r="H20" s="147"/>
      <c r="I20" s="147"/>
      <c r="J20" s="147"/>
      <c r="K20" s="147"/>
    </row>
    <row r="21" spans="1:11" ht="44.25" customHeight="1">
      <c r="A21" s="147" t="s">
        <v>102</v>
      </c>
      <c r="B21" s="147"/>
      <c r="C21" s="147"/>
      <c r="D21" s="147"/>
      <c r="E21" s="147"/>
      <c r="F21" s="147"/>
      <c r="G21" s="147"/>
      <c r="H21" s="147"/>
      <c r="I21" s="147"/>
      <c r="J21" s="147"/>
      <c r="K21" s="147"/>
    </row>
  </sheetData>
  <mergeCells count="3">
    <mergeCell ref="A21:K21"/>
    <mergeCell ref="A1:K1"/>
    <mergeCell ref="A20:K20"/>
  </mergeCells>
  <printOptions/>
  <pageMargins left="0.75" right="0.75" top="1" bottom="1" header="0.5" footer="0.5"/>
  <pageSetup horizontalDpi="600" verticalDpi="600" orientation="portrait" paperSize="9" r:id="rId1"/>
  <ignoredErrors>
    <ignoredError sqref="B4:K4" numberStoredAsText="1"/>
    <ignoredError sqref="B5:K5" numberStoredAsText="1" formulaRange="1"/>
  </ignoredErrors>
</worksheet>
</file>

<file path=xl/worksheets/sheet4.xml><?xml version="1.0" encoding="utf-8"?>
<worksheet xmlns="http://schemas.openxmlformats.org/spreadsheetml/2006/main" xmlns:r="http://schemas.openxmlformats.org/officeDocument/2006/relationships">
  <sheetPr codeName="Sheet4"/>
  <dimension ref="A1:K27"/>
  <sheetViews>
    <sheetView workbookViewId="0" topLeftCell="A1">
      <selection activeCell="F25" sqref="F25"/>
    </sheetView>
  </sheetViews>
  <sheetFormatPr defaultColWidth="9.140625" defaultRowHeight="12.75"/>
  <cols>
    <col min="1" max="1" width="23.28125" style="1" customWidth="1"/>
    <col min="2" max="11" width="6.140625" style="1" customWidth="1"/>
    <col min="12" max="16384" width="9.140625" style="1" customWidth="1"/>
  </cols>
  <sheetData>
    <row r="1" spans="1:11" ht="12.75">
      <c r="A1" s="148" t="s">
        <v>68</v>
      </c>
      <c r="B1" s="149"/>
      <c r="C1" s="149"/>
      <c r="D1" s="149"/>
      <c r="E1" s="149"/>
      <c r="F1" s="149"/>
      <c r="G1" s="149"/>
      <c r="H1" s="149"/>
      <c r="I1" s="149"/>
      <c r="J1" s="149"/>
      <c r="K1" s="24"/>
    </row>
    <row r="2" spans="2:11" ht="12.75">
      <c r="B2" s="11"/>
      <c r="C2" s="11"/>
      <c r="D2" s="11"/>
      <c r="E2" s="11"/>
      <c r="F2" s="11"/>
      <c r="G2" s="11"/>
      <c r="H2" s="11"/>
      <c r="I2" s="11"/>
      <c r="J2" s="11"/>
      <c r="K2" s="24"/>
    </row>
    <row r="3" spans="1:11" ht="13.5" thickBot="1">
      <c r="A3" s="52"/>
      <c r="B3" s="53"/>
      <c r="C3" s="53"/>
      <c r="D3" s="53"/>
      <c r="E3" s="53"/>
      <c r="F3" s="53"/>
      <c r="G3" s="53"/>
      <c r="H3" s="53"/>
      <c r="I3" s="152" t="s">
        <v>9</v>
      </c>
      <c r="J3" s="152"/>
      <c r="K3" s="152"/>
    </row>
    <row r="4" spans="1:11" ht="12.75">
      <c r="A4" s="55"/>
      <c r="B4" s="56" t="s">
        <v>0</v>
      </c>
      <c r="C4" s="56" t="s">
        <v>1</v>
      </c>
      <c r="D4" s="56" t="s">
        <v>2</v>
      </c>
      <c r="E4" s="56" t="s">
        <v>3</v>
      </c>
      <c r="F4" s="56" t="s">
        <v>4</v>
      </c>
      <c r="G4" s="56" t="s">
        <v>5</v>
      </c>
      <c r="H4" s="56" t="s">
        <v>6</v>
      </c>
      <c r="I4" s="56" t="s">
        <v>7</v>
      </c>
      <c r="J4" s="56" t="s">
        <v>8</v>
      </c>
      <c r="K4" s="56">
        <v>2009</v>
      </c>
    </row>
    <row r="5" spans="1:11" ht="25.5" customHeight="1">
      <c r="A5" s="57" t="s">
        <v>69</v>
      </c>
      <c r="B5" s="130"/>
      <c r="C5" s="130"/>
      <c r="D5" s="130"/>
      <c r="E5" s="130"/>
      <c r="F5" s="130"/>
      <c r="G5" s="130"/>
      <c r="H5" s="130"/>
      <c r="I5" s="130"/>
      <c r="J5" s="130"/>
      <c r="K5" s="130"/>
    </row>
    <row r="6" spans="1:11" ht="12.75">
      <c r="A6" s="58" t="s">
        <v>15</v>
      </c>
      <c r="B6" s="59">
        <v>2</v>
      </c>
      <c r="C6" s="59">
        <v>2</v>
      </c>
      <c r="D6" s="59">
        <v>0</v>
      </c>
      <c r="E6" s="59">
        <v>1</v>
      </c>
      <c r="F6" s="59">
        <v>3</v>
      </c>
      <c r="G6" s="59">
        <v>0</v>
      </c>
      <c r="H6" s="59">
        <v>2</v>
      </c>
      <c r="I6" s="59">
        <v>1</v>
      </c>
      <c r="J6" s="59">
        <v>3</v>
      </c>
      <c r="K6" s="60">
        <v>0</v>
      </c>
    </row>
    <row r="7" spans="1:11" ht="13.5">
      <c r="A7" s="58" t="s">
        <v>116</v>
      </c>
      <c r="B7" s="59">
        <v>12</v>
      </c>
      <c r="C7" s="59">
        <v>3</v>
      </c>
      <c r="D7" s="59">
        <v>9</v>
      </c>
      <c r="E7" s="59">
        <v>9</v>
      </c>
      <c r="F7" s="59">
        <v>10</v>
      </c>
      <c r="G7" s="59">
        <v>11</v>
      </c>
      <c r="H7" s="59">
        <v>3</v>
      </c>
      <c r="I7" s="59">
        <v>4</v>
      </c>
      <c r="J7" s="59">
        <v>4</v>
      </c>
      <c r="K7" s="59">
        <v>8</v>
      </c>
    </row>
    <row r="8" spans="1:11" ht="12.75">
      <c r="A8" s="58" t="s">
        <v>111</v>
      </c>
      <c r="B8" s="59">
        <v>7</v>
      </c>
      <c r="C8" s="59">
        <v>4</v>
      </c>
      <c r="D8" s="59">
        <v>14</v>
      </c>
      <c r="E8" s="59">
        <v>10</v>
      </c>
      <c r="F8" s="59">
        <v>10</v>
      </c>
      <c r="G8" s="59">
        <v>2</v>
      </c>
      <c r="H8" s="59">
        <v>2</v>
      </c>
      <c r="I8" s="59">
        <v>6</v>
      </c>
      <c r="J8" s="59">
        <v>3</v>
      </c>
      <c r="K8" s="59">
        <v>4</v>
      </c>
    </row>
    <row r="9" spans="1:11" ht="12.75">
      <c r="A9" s="58" t="s">
        <v>112</v>
      </c>
      <c r="B9" s="59">
        <v>14</v>
      </c>
      <c r="C9" s="59">
        <v>18</v>
      </c>
      <c r="D9" s="59">
        <v>23</v>
      </c>
      <c r="E9" s="59">
        <v>11</v>
      </c>
      <c r="F9" s="59">
        <v>16</v>
      </c>
      <c r="G9" s="59">
        <v>15</v>
      </c>
      <c r="H9" s="59">
        <v>6</v>
      </c>
      <c r="I9" s="59">
        <v>10</v>
      </c>
      <c r="J9" s="59">
        <v>5</v>
      </c>
      <c r="K9" s="59">
        <v>6</v>
      </c>
    </row>
    <row r="10" spans="1:11" ht="24" customHeight="1">
      <c r="A10" s="58" t="s">
        <v>113</v>
      </c>
      <c r="B10" s="59">
        <v>14</v>
      </c>
      <c r="C10" s="59">
        <v>15</v>
      </c>
      <c r="D10" s="59">
        <v>10</v>
      </c>
      <c r="E10" s="59">
        <v>18</v>
      </c>
      <c r="F10" s="59">
        <v>17</v>
      </c>
      <c r="G10" s="59">
        <v>9</v>
      </c>
      <c r="H10" s="59">
        <v>10</v>
      </c>
      <c r="I10" s="59">
        <v>11</v>
      </c>
      <c r="J10" s="59">
        <v>8</v>
      </c>
      <c r="K10" s="59">
        <v>8</v>
      </c>
    </row>
    <row r="11" spans="1:11" ht="12.75">
      <c r="A11" s="58" t="s">
        <v>114</v>
      </c>
      <c r="B11" s="59">
        <v>12</v>
      </c>
      <c r="C11" s="59">
        <v>8</v>
      </c>
      <c r="D11" s="59">
        <v>11</v>
      </c>
      <c r="E11" s="59">
        <v>12</v>
      </c>
      <c r="F11" s="59">
        <v>6</v>
      </c>
      <c r="G11" s="59">
        <v>12</v>
      </c>
      <c r="H11" s="59">
        <v>8</v>
      </c>
      <c r="I11" s="59">
        <v>15</v>
      </c>
      <c r="J11" s="59">
        <v>8</v>
      </c>
      <c r="K11" s="59">
        <v>10</v>
      </c>
    </row>
    <row r="12" spans="1:11" ht="12.75">
      <c r="A12" s="58" t="s">
        <v>14</v>
      </c>
      <c r="B12" s="59">
        <v>8</v>
      </c>
      <c r="C12" s="59">
        <v>7</v>
      </c>
      <c r="D12" s="59">
        <v>2</v>
      </c>
      <c r="E12" s="59">
        <v>7</v>
      </c>
      <c r="F12" s="59">
        <v>15</v>
      </c>
      <c r="G12" s="59">
        <v>10</v>
      </c>
      <c r="H12" s="59">
        <v>11</v>
      </c>
      <c r="I12" s="59">
        <v>10</v>
      </c>
      <c r="J12" s="59">
        <v>9</v>
      </c>
      <c r="K12" s="59">
        <v>6</v>
      </c>
    </row>
    <row r="13" spans="1:11" ht="12.75">
      <c r="A13" s="58" t="s">
        <v>13</v>
      </c>
      <c r="B13" s="59">
        <v>12</v>
      </c>
      <c r="C13" s="59">
        <v>16</v>
      </c>
      <c r="D13" s="59">
        <v>26</v>
      </c>
      <c r="E13" s="59">
        <v>27</v>
      </c>
      <c r="F13" s="59">
        <v>18</v>
      </c>
      <c r="G13" s="59">
        <v>19</v>
      </c>
      <c r="H13" s="59">
        <v>25</v>
      </c>
      <c r="I13" s="59">
        <v>35</v>
      </c>
      <c r="J13" s="59">
        <v>20</v>
      </c>
      <c r="K13" s="59">
        <v>18</v>
      </c>
    </row>
    <row r="14" spans="1:11" ht="19.5" customHeight="1">
      <c r="A14" s="131" t="s">
        <v>115</v>
      </c>
      <c r="B14" s="111">
        <f aca="true" t="shared" si="0" ref="B14:K14">SUM(B6:B13)</f>
        <v>81</v>
      </c>
      <c r="C14" s="111">
        <f t="shared" si="0"/>
        <v>73</v>
      </c>
      <c r="D14" s="111">
        <f t="shared" si="0"/>
        <v>95</v>
      </c>
      <c r="E14" s="111">
        <f t="shared" si="0"/>
        <v>95</v>
      </c>
      <c r="F14" s="111">
        <f t="shared" si="0"/>
        <v>95</v>
      </c>
      <c r="G14" s="111">
        <f t="shared" si="0"/>
        <v>78</v>
      </c>
      <c r="H14" s="111">
        <f t="shared" si="0"/>
        <v>67</v>
      </c>
      <c r="I14" s="111">
        <f t="shared" si="0"/>
        <v>92</v>
      </c>
      <c r="J14" s="111">
        <f t="shared" si="0"/>
        <v>60</v>
      </c>
      <c r="K14" s="111">
        <f t="shared" si="0"/>
        <v>60</v>
      </c>
    </row>
    <row r="15" spans="1:11" ht="12.75">
      <c r="A15" s="61"/>
      <c r="B15" s="62"/>
      <c r="C15" s="62"/>
      <c r="D15" s="62"/>
      <c r="E15" s="62"/>
      <c r="F15" s="62"/>
      <c r="G15" s="62"/>
      <c r="H15" s="62"/>
      <c r="I15" s="62"/>
      <c r="J15" s="62"/>
      <c r="K15" s="62"/>
    </row>
    <row r="16" spans="1:11" s="133" customFormat="1" ht="12.75">
      <c r="A16" s="63" t="s">
        <v>67</v>
      </c>
      <c r="B16" s="132"/>
      <c r="C16" s="132"/>
      <c r="D16" s="132"/>
      <c r="E16" s="132"/>
      <c r="F16" s="132"/>
      <c r="G16" s="132"/>
      <c r="H16" s="132"/>
      <c r="I16" s="132"/>
      <c r="J16" s="132"/>
      <c r="K16" s="132"/>
    </row>
    <row r="17" spans="1:11" ht="12.75">
      <c r="A17" s="58" t="s">
        <v>15</v>
      </c>
      <c r="B17" s="59">
        <v>2</v>
      </c>
      <c r="C17" s="59">
        <v>2</v>
      </c>
      <c r="D17" s="59">
        <v>1</v>
      </c>
      <c r="E17" s="59">
        <v>2</v>
      </c>
      <c r="F17" s="59">
        <v>4</v>
      </c>
      <c r="G17" s="59">
        <v>0</v>
      </c>
      <c r="H17" s="59">
        <v>2</v>
      </c>
      <c r="I17" s="59">
        <v>1</v>
      </c>
      <c r="J17" s="59">
        <v>3</v>
      </c>
      <c r="K17" s="60">
        <v>0</v>
      </c>
    </row>
    <row r="18" spans="1:11" ht="13.5">
      <c r="A18" s="58" t="s">
        <v>116</v>
      </c>
      <c r="B18" s="59">
        <v>16</v>
      </c>
      <c r="C18" s="59">
        <v>4</v>
      </c>
      <c r="D18" s="59">
        <v>12</v>
      </c>
      <c r="E18" s="59">
        <v>13</v>
      </c>
      <c r="F18" s="59">
        <v>13</v>
      </c>
      <c r="G18" s="59">
        <v>13</v>
      </c>
      <c r="H18" s="59">
        <v>3</v>
      </c>
      <c r="I18" s="59">
        <v>5</v>
      </c>
      <c r="J18" s="59">
        <v>5</v>
      </c>
      <c r="K18" s="59">
        <v>9</v>
      </c>
    </row>
    <row r="19" spans="1:11" ht="12.75">
      <c r="A19" s="58" t="s">
        <v>16</v>
      </c>
      <c r="B19" s="59">
        <v>7</v>
      </c>
      <c r="C19" s="59">
        <v>8</v>
      </c>
      <c r="D19" s="59">
        <v>17</v>
      </c>
      <c r="E19" s="59">
        <v>12</v>
      </c>
      <c r="F19" s="59">
        <v>13</v>
      </c>
      <c r="G19" s="59">
        <v>2</v>
      </c>
      <c r="H19" s="59">
        <v>3</v>
      </c>
      <c r="I19" s="59">
        <v>11</v>
      </c>
      <c r="J19" s="59">
        <v>3</v>
      </c>
      <c r="K19" s="59">
        <v>10</v>
      </c>
    </row>
    <row r="20" spans="1:11" ht="12.75">
      <c r="A20" s="58" t="s">
        <v>112</v>
      </c>
      <c r="B20" s="59">
        <v>14</v>
      </c>
      <c r="C20" s="59">
        <v>22</v>
      </c>
      <c r="D20" s="59">
        <v>23</v>
      </c>
      <c r="E20" s="59">
        <v>16</v>
      </c>
      <c r="F20" s="59">
        <v>23</v>
      </c>
      <c r="G20" s="59">
        <v>18</v>
      </c>
      <c r="H20" s="59">
        <v>12</v>
      </c>
      <c r="I20" s="59">
        <v>17</v>
      </c>
      <c r="J20" s="59">
        <v>10</v>
      </c>
      <c r="K20" s="59">
        <v>6</v>
      </c>
    </row>
    <row r="21" spans="1:11" ht="21.75" customHeight="1">
      <c r="A21" s="58" t="s">
        <v>113</v>
      </c>
      <c r="B21" s="59">
        <v>20</v>
      </c>
      <c r="C21" s="59">
        <v>15</v>
      </c>
      <c r="D21" s="59">
        <v>19</v>
      </c>
      <c r="E21" s="59">
        <v>18</v>
      </c>
      <c r="F21" s="59">
        <v>18</v>
      </c>
      <c r="G21" s="59">
        <v>11</v>
      </c>
      <c r="H21" s="59">
        <v>20</v>
      </c>
      <c r="I21" s="59">
        <v>23</v>
      </c>
      <c r="J21" s="59">
        <v>14</v>
      </c>
      <c r="K21" s="59">
        <v>16</v>
      </c>
    </row>
    <row r="22" spans="1:11" ht="12.75">
      <c r="A22" s="58" t="s">
        <v>114</v>
      </c>
      <c r="B22" s="59">
        <v>11</v>
      </c>
      <c r="C22" s="59">
        <v>8</v>
      </c>
      <c r="D22" s="59">
        <v>12</v>
      </c>
      <c r="E22" s="59">
        <v>16</v>
      </c>
      <c r="F22" s="59">
        <v>9</v>
      </c>
      <c r="G22" s="59">
        <v>18</v>
      </c>
      <c r="H22" s="59">
        <v>12</v>
      </c>
      <c r="I22" s="59">
        <v>15</v>
      </c>
      <c r="J22" s="59">
        <v>12</v>
      </c>
      <c r="K22" s="59">
        <v>13</v>
      </c>
    </row>
    <row r="23" spans="1:11" ht="12.75">
      <c r="A23" s="58" t="s">
        <v>14</v>
      </c>
      <c r="B23" s="59">
        <v>7</v>
      </c>
      <c r="C23" s="59">
        <v>9</v>
      </c>
      <c r="D23" s="59">
        <v>8</v>
      </c>
      <c r="E23" s="59">
        <v>6</v>
      </c>
      <c r="F23" s="59">
        <v>12</v>
      </c>
      <c r="G23" s="59">
        <v>6</v>
      </c>
      <c r="H23" s="59">
        <v>7</v>
      </c>
      <c r="I23" s="59">
        <v>9</v>
      </c>
      <c r="J23" s="59">
        <v>8</v>
      </c>
      <c r="K23" s="59">
        <v>4</v>
      </c>
    </row>
    <row r="24" spans="1:11" ht="12.75">
      <c r="A24" s="58" t="s">
        <v>13</v>
      </c>
      <c r="B24" s="59">
        <v>4</v>
      </c>
      <c r="C24" s="59">
        <v>5</v>
      </c>
      <c r="D24" s="59">
        <v>3</v>
      </c>
      <c r="E24" s="59">
        <v>12</v>
      </c>
      <c r="F24" s="59">
        <v>3</v>
      </c>
      <c r="G24" s="59">
        <v>10</v>
      </c>
      <c r="H24" s="59">
        <v>8</v>
      </c>
      <c r="I24" s="59">
        <v>11</v>
      </c>
      <c r="J24" s="59">
        <v>5</v>
      </c>
      <c r="K24" s="59">
        <v>2</v>
      </c>
    </row>
    <row r="25" spans="1:11" s="131" customFormat="1" ht="20.25" customHeight="1" thickBot="1">
      <c r="A25" s="131" t="s">
        <v>115</v>
      </c>
      <c r="B25" s="134">
        <f aca="true" t="shared" si="1" ref="B25:K25">SUM(B17:B24)</f>
        <v>81</v>
      </c>
      <c r="C25" s="134">
        <f t="shared" si="1"/>
        <v>73</v>
      </c>
      <c r="D25" s="134">
        <f t="shared" si="1"/>
        <v>95</v>
      </c>
      <c r="E25" s="134">
        <f t="shared" si="1"/>
        <v>95</v>
      </c>
      <c r="F25" s="134">
        <f t="shared" si="1"/>
        <v>95</v>
      </c>
      <c r="G25" s="134">
        <f t="shared" si="1"/>
        <v>78</v>
      </c>
      <c r="H25" s="134">
        <f t="shared" si="1"/>
        <v>67</v>
      </c>
      <c r="I25" s="134">
        <f t="shared" si="1"/>
        <v>92</v>
      </c>
      <c r="J25" s="134">
        <f t="shared" si="1"/>
        <v>60</v>
      </c>
      <c r="K25" s="134">
        <f t="shared" si="1"/>
        <v>60</v>
      </c>
    </row>
    <row r="26" spans="1:11" ht="38.25" customHeight="1">
      <c r="A26" s="150" t="s">
        <v>70</v>
      </c>
      <c r="B26" s="150"/>
      <c r="C26" s="150"/>
      <c r="D26" s="150"/>
      <c r="E26" s="150"/>
      <c r="F26" s="150"/>
      <c r="G26" s="150"/>
      <c r="H26" s="150"/>
      <c r="I26" s="150"/>
      <c r="J26" s="150"/>
      <c r="K26" s="150"/>
    </row>
    <row r="27" spans="1:11" ht="62.25" customHeight="1">
      <c r="A27" s="147" t="s">
        <v>71</v>
      </c>
      <c r="B27" s="147"/>
      <c r="C27" s="147"/>
      <c r="D27" s="147"/>
      <c r="E27" s="147"/>
      <c r="F27" s="147"/>
      <c r="G27" s="147"/>
      <c r="H27" s="147"/>
      <c r="I27" s="147"/>
      <c r="J27" s="147"/>
      <c r="K27" s="151"/>
    </row>
  </sheetData>
  <mergeCells count="4">
    <mergeCell ref="A26:K26"/>
    <mergeCell ref="A27:K27"/>
    <mergeCell ref="A1:J1"/>
    <mergeCell ref="I3:K3"/>
  </mergeCells>
  <printOptions/>
  <pageMargins left="0.75" right="0.75" top="1" bottom="1" header="0.5" footer="0.5"/>
  <pageSetup horizontalDpi="600" verticalDpi="600" orientation="portrait" paperSize="9" r:id="rId1"/>
  <ignoredErrors>
    <ignoredError sqref="B4:K4" numberStoredAsText="1"/>
  </ignoredErrors>
</worksheet>
</file>

<file path=xl/worksheets/sheet5.xml><?xml version="1.0" encoding="utf-8"?>
<worksheet xmlns="http://schemas.openxmlformats.org/spreadsheetml/2006/main" xmlns:r="http://schemas.openxmlformats.org/officeDocument/2006/relationships">
  <sheetPr codeName="Sheet7"/>
  <dimension ref="A1:F24"/>
  <sheetViews>
    <sheetView workbookViewId="0" topLeftCell="A1">
      <selection activeCell="A1" sqref="A1:F1"/>
    </sheetView>
  </sheetViews>
  <sheetFormatPr defaultColWidth="9.140625" defaultRowHeight="12.75"/>
  <cols>
    <col min="1" max="1" width="34.7109375" style="1" customWidth="1"/>
    <col min="2" max="6" width="8.421875" style="1" customWidth="1"/>
    <col min="7" max="16384" width="9.140625" style="1" customWidth="1"/>
  </cols>
  <sheetData>
    <row r="1" spans="1:6" ht="12.75">
      <c r="A1" s="154" t="s">
        <v>72</v>
      </c>
      <c r="B1" s="149"/>
      <c r="C1" s="149"/>
      <c r="D1" s="149"/>
      <c r="E1" s="149"/>
      <c r="F1" s="149"/>
    </row>
    <row r="2" spans="1:6" ht="12.75">
      <c r="A2" s="15"/>
      <c r="B2" s="15"/>
      <c r="C2" s="15"/>
      <c r="D2" s="15"/>
      <c r="E2" s="15"/>
      <c r="F2" s="15"/>
    </row>
    <row r="3" spans="1:6" ht="13.5" thickBot="1">
      <c r="A3" s="26"/>
      <c r="B3" s="54"/>
      <c r="C3" s="54"/>
      <c r="D3" s="54"/>
      <c r="E3" s="54"/>
      <c r="F3" s="53" t="s">
        <v>9</v>
      </c>
    </row>
    <row r="4" spans="1:6" ht="12.75">
      <c r="A4" s="64"/>
      <c r="B4" s="65">
        <v>2004</v>
      </c>
      <c r="C4" s="65">
        <v>2005</v>
      </c>
      <c r="D4" s="65">
        <v>2006</v>
      </c>
      <c r="E4" s="65">
        <v>2007</v>
      </c>
      <c r="F4" s="65">
        <v>2008</v>
      </c>
    </row>
    <row r="5" spans="1:6" ht="21" customHeight="1">
      <c r="A5" s="31" t="s">
        <v>73</v>
      </c>
      <c r="B5" s="104">
        <f>SUM(B6:B7)</f>
        <v>74657</v>
      </c>
      <c r="C5" s="104">
        <f>SUM(C6:C7)</f>
        <v>75979</v>
      </c>
      <c r="D5" s="104">
        <f>SUM(D6:D7)</f>
        <v>78127</v>
      </c>
      <c r="E5" s="104">
        <f>SUM(E6:E7)</f>
        <v>80216</v>
      </c>
      <c r="F5" s="104">
        <f>SUM(F6:F7)</f>
        <v>82572</v>
      </c>
    </row>
    <row r="6" spans="1:6" ht="12.75">
      <c r="A6" s="50" t="s">
        <v>11</v>
      </c>
      <c r="B6" s="110">
        <v>70209</v>
      </c>
      <c r="C6" s="110">
        <v>71512</v>
      </c>
      <c r="D6" s="110">
        <v>73680</v>
      </c>
      <c r="E6" s="110">
        <v>75842</v>
      </c>
      <c r="F6" s="110">
        <v>78158</v>
      </c>
    </row>
    <row r="7" spans="1:6" ht="12.75">
      <c r="A7" s="50" t="s">
        <v>12</v>
      </c>
      <c r="B7" s="110">
        <v>4448</v>
      </c>
      <c r="C7" s="110">
        <v>4467</v>
      </c>
      <c r="D7" s="110">
        <v>4447</v>
      </c>
      <c r="E7" s="110">
        <v>4374</v>
      </c>
      <c r="F7" s="110">
        <v>4414</v>
      </c>
    </row>
    <row r="8" spans="1:6" ht="21" customHeight="1">
      <c r="A8" s="36" t="s">
        <v>74</v>
      </c>
      <c r="B8" s="112">
        <v>19550</v>
      </c>
      <c r="C8" s="112">
        <v>23776</v>
      </c>
      <c r="D8" s="112">
        <v>23395</v>
      </c>
      <c r="E8" s="112">
        <v>22875</v>
      </c>
      <c r="F8" s="112">
        <v>24686</v>
      </c>
    </row>
    <row r="9" spans="1:6" ht="12.75">
      <c r="A9" s="50" t="s">
        <v>11</v>
      </c>
      <c r="B9" s="113">
        <v>9880</v>
      </c>
      <c r="C9" s="113">
        <v>10603</v>
      </c>
      <c r="D9" s="113">
        <v>12019</v>
      </c>
      <c r="E9" s="113">
        <v>11507</v>
      </c>
      <c r="F9" s="113">
        <v>11748</v>
      </c>
    </row>
    <row r="10" spans="1:6" ht="12.75">
      <c r="A10" s="67" t="s">
        <v>12</v>
      </c>
      <c r="B10" s="114">
        <v>9670</v>
      </c>
      <c r="C10" s="114">
        <v>13173</v>
      </c>
      <c r="D10" s="114">
        <v>11376</v>
      </c>
      <c r="E10" s="114">
        <v>11368</v>
      </c>
      <c r="F10" s="114">
        <v>12938</v>
      </c>
    </row>
    <row r="11" spans="1:6" ht="21" customHeight="1">
      <c r="A11" s="31" t="s">
        <v>75</v>
      </c>
      <c r="B11" s="104">
        <f>SUM(B12:B13)</f>
        <v>5365</v>
      </c>
      <c r="C11" s="104">
        <f>SUM(C12:C13)</f>
        <v>5758</v>
      </c>
      <c r="D11" s="104">
        <f>SUM(D12:D13)</f>
        <v>5904</v>
      </c>
      <c r="E11" s="104">
        <f>SUM(E12:E13)</f>
        <v>6059</v>
      </c>
      <c r="F11" s="104">
        <f>SUM(F12:F13)</f>
        <v>6361</v>
      </c>
    </row>
    <row r="12" spans="1:6" ht="12.75">
      <c r="A12" s="68" t="s">
        <v>11</v>
      </c>
      <c r="B12" s="115">
        <v>4026</v>
      </c>
      <c r="C12" s="115">
        <v>4287</v>
      </c>
      <c r="D12" s="115">
        <v>4507</v>
      </c>
      <c r="E12" s="115">
        <v>4643</v>
      </c>
      <c r="F12" s="115">
        <v>4859</v>
      </c>
    </row>
    <row r="13" spans="1:6" ht="12.75">
      <c r="A13" s="69" t="s">
        <v>12</v>
      </c>
      <c r="B13" s="116">
        <v>1339</v>
      </c>
      <c r="C13" s="116">
        <v>1471</v>
      </c>
      <c r="D13" s="116">
        <v>1397</v>
      </c>
      <c r="E13" s="116">
        <v>1416</v>
      </c>
      <c r="F13" s="116">
        <v>1502</v>
      </c>
    </row>
    <row r="14" spans="1:6" ht="22.5" customHeight="1">
      <c r="A14" s="155" t="s">
        <v>76</v>
      </c>
      <c r="B14" s="156"/>
      <c r="C14" s="156"/>
      <c r="D14" s="156"/>
      <c r="E14" s="156"/>
      <c r="F14" s="156"/>
    </row>
    <row r="15" spans="1:6" ht="21" customHeight="1">
      <c r="A15" s="31" t="s">
        <v>78</v>
      </c>
      <c r="B15" s="27" t="s">
        <v>26</v>
      </c>
      <c r="C15" s="27" t="s">
        <v>26</v>
      </c>
      <c r="D15" s="102">
        <f>1000*(B11/B$5+C11/C$5+D11/D$5)/3</f>
        <v>74.40511526536376</v>
      </c>
      <c r="E15" s="102">
        <f>1000*(C11/C$5+D11/D$5+E11/E$5)/3</f>
        <v>75.62897435137465</v>
      </c>
      <c r="F15" s="102">
        <f>1000*(D11/D$5+E11/E$5+F11/F$5)/3</f>
        <v>76.04620795888906</v>
      </c>
    </row>
    <row r="16" spans="1:6" ht="12.75">
      <c r="A16" s="50" t="s">
        <v>11</v>
      </c>
      <c r="B16" s="43" t="s">
        <v>26</v>
      </c>
      <c r="C16" s="43" t="s">
        <v>26</v>
      </c>
      <c r="D16" s="98">
        <f>1000*(B12/B$6+C12/C$6+D12/D$6)/3</f>
        <v>59.48699347606328</v>
      </c>
      <c r="E16" s="98">
        <f>1000*(C12/C$6+D12/D$6+E12/E$6)/3</f>
        <v>60.77909396008721</v>
      </c>
      <c r="F16" s="98">
        <f>1000*(D12/D$6+E12/E$6+F12/F$6)/3</f>
        <v>61.5194136538664</v>
      </c>
    </row>
    <row r="17" spans="1:6" ht="12.75">
      <c r="A17" s="50" t="s">
        <v>12</v>
      </c>
      <c r="B17" s="66" t="s">
        <v>26</v>
      </c>
      <c r="C17" s="66" t="s">
        <v>26</v>
      </c>
      <c r="D17" s="103">
        <f>1000*(B13/B$7+C13/C$7+D13/D$7)/3</f>
        <v>314.8274409835352</v>
      </c>
      <c r="E17" s="103">
        <f>1000*(C13/C$7+D13/D$7+E13/E$7)/3</f>
        <v>322.39309627822945</v>
      </c>
      <c r="F17" s="103">
        <f>1000*(D13/D$7+E13/E$7+F13/F$7)/3</f>
        <v>326.05214328886893</v>
      </c>
    </row>
    <row r="18" spans="1:6" ht="21.75" customHeight="1">
      <c r="A18" s="155" t="s">
        <v>77</v>
      </c>
      <c r="B18" s="155"/>
      <c r="C18" s="155"/>
      <c r="D18" s="155"/>
      <c r="E18" s="155"/>
      <c r="F18" s="155"/>
    </row>
    <row r="19" spans="1:6" ht="21" customHeight="1">
      <c r="A19" s="31" t="s">
        <v>78</v>
      </c>
      <c r="B19" s="27" t="s">
        <v>26</v>
      </c>
      <c r="C19" s="27" t="s">
        <v>26</v>
      </c>
      <c r="D19" s="104">
        <f aca="true" t="shared" si="0" ref="D19:F21">+D15*100</f>
        <v>7440.511526536377</v>
      </c>
      <c r="E19" s="104">
        <f t="shared" si="0"/>
        <v>7562.897435137465</v>
      </c>
      <c r="F19" s="104">
        <f t="shared" si="0"/>
        <v>7604.620795888905</v>
      </c>
    </row>
    <row r="20" spans="1:6" ht="12.75">
      <c r="A20" s="50" t="s">
        <v>11</v>
      </c>
      <c r="B20" s="43" t="s">
        <v>26</v>
      </c>
      <c r="C20" s="43" t="s">
        <v>26</v>
      </c>
      <c r="D20" s="110">
        <f t="shared" si="0"/>
        <v>5948.699347606328</v>
      </c>
      <c r="E20" s="110">
        <f t="shared" si="0"/>
        <v>6077.909396008721</v>
      </c>
      <c r="F20" s="110">
        <f t="shared" si="0"/>
        <v>6151.94136538664</v>
      </c>
    </row>
    <row r="21" spans="1:6" ht="13.5" thickBot="1">
      <c r="A21" s="72" t="s">
        <v>12</v>
      </c>
      <c r="B21" s="73" t="s">
        <v>26</v>
      </c>
      <c r="C21" s="73" t="s">
        <v>26</v>
      </c>
      <c r="D21" s="117">
        <f t="shared" si="0"/>
        <v>31482.74409835352</v>
      </c>
      <c r="E21" s="117">
        <f t="shared" si="0"/>
        <v>32239.309627822946</v>
      </c>
      <c r="F21" s="117">
        <f t="shared" si="0"/>
        <v>32605.214328886894</v>
      </c>
    </row>
    <row r="22" spans="1:6" ht="37.5" customHeight="1">
      <c r="A22" s="147" t="s">
        <v>99</v>
      </c>
      <c r="B22" s="147"/>
      <c r="C22" s="147"/>
      <c r="D22" s="147"/>
      <c r="E22" s="147"/>
      <c r="F22" s="147"/>
    </row>
    <row r="23" spans="1:6" ht="49.5" customHeight="1">
      <c r="A23" s="147" t="s">
        <v>27</v>
      </c>
      <c r="B23" s="147"/>
      <c r="C23" s="147"/>
      <c r="D23" s="147"/>
      <c r="E23" s="147"/>
      <c r="F23" s="147"/>
    </row>
    <row r="24" spans="1:6" ht="55.5" customHeight="1">
      <c r="A24" s="153" t="s">
        <v>54</v>
      </c>
      <c r="B24" s="153"/>
      <c r="C24" s="153"/>
      <c r="D24" s="153"/>
      <c r="E24" s="153"/>
      <c r="F24" s="153"/>
    </row>
  </sheetData>
  <mergeCells count="6">
    <mergeCell ref="A24:F24"/>
    <mergeCell ref="A22:F22"/>
    <mergeCell ref="A1:F1"/>
    <mergeCell ref="A23:F23"/>
    <mergeCell ref="A14:F14"/>
    <mergeCell ref="A18:F18"/>
  </mergeCells>
  <printOptions/>
  <pageMargins left="0.75" right="0.75" top="1" bottom="1" header="0.5" footer="0.5"/>
  <pageSetup horizontalDpi="600" verticalDpi="600" orientation="portrait" paperSize="9" r:id="rId1"/>
  <ignoredErrors>
    <ignoredError sqref="B5:F5" formulaRange="1"/>
  </ignoredErrors>
</worksheet>
</file>

<file path=xl/worksheets/sheet6.xml><?xml version="1.0" encoding="utf-8"?>
<worksheet xmlns="http://schemas.openxmlformats.org/spreadsheetml/2006/main" xmlns:r="http://schemas.openxmlformats.org/officeDocument/2006/relationships">
  <sheetPr codeName="Sheet5"/>
  <dimension ref="A1:F33"/>
  <sheetViews>
    <sheetView workbookViewId="0" topLeftCell="A1">
      <selection activeCell="H12" sqref="H12"/>
    </sheetView>
  </sheetViews>
  <sheetFormatPr defaultColWidth="9.140625" defaultRowHeight="12.75"/>
  <cols>
    <col min="1" max="1" width="30.140625" style="1" customWidth="1"/>
    <col min="2" max="6" width="9.28125" style="1" customWidth="1"/>
    <col min="7" max="16384" width="9.140625" style="1" customWidth="1"/>
  </cols>
  <sheetData>
    <row r="1" spans="1:6" ht="12.75">
      <c r="A1" s="159" t="s">
        <v>79</v>
      </c>
      <c r="B1" s="160"/>
      <c r="C1" s="160"/>
      <c r="D1" s="160"/>
      <c r="E1" s="160"/>
      <c r="F1" s="160"/>
    </row>
    <row r="2" spans="1:6" ht="12.75">
      <c r="A2" s="22"/>
      <c r="B2" s="23"/>
      <c r="C2" s="23"/>
      <c r="D2" s="23"/>
      <c r="E2" s="23"/>
      <c r="F2" s="23"/>
    </row>
    <row r="3" spans="1:6" ht="13.5" thickBot="1">
      <c r="A3" s="157" t="s">
        <v>9</v>
      </c>
      <c r="B3" s="158"/>
      <c r="C3" s="158"/>
      <c r="D3" s="158"/>
      <c r="E3" s="158"/>
      <c r="F3" s="158"/>
    </row>
    <row r="4" spans="1:6" ht="12.75">
      <c r="A4" s="74"/>
      <c r="B4" s="75">
        <v>2004</v>
      </c>
      <c r="C4" s="75">
        <v>2005</v>
      </c>
      <c r="D4" s="75">
        <v>2006</v>
      </c>
      <c r="E4" s="75">
        <v>2007</v>
      </c>
      <c r="F4" s="75">
        <v>2008</v>
      </c>
    </row>
    <row r="5" spans="1:6" ht="24.75" customHeight="1">
      <c r="A5" s="76" t="s">
        <v>80</v>
      </c>
      <c r="B5" s="118">
        <f aca="true" t="shared" si="0" ref="B5:F13">+B14+B23</f>
        <v>5365</v>
      </c>
      <c r="C5" s="118">
        <f t="shared" si="0"/>
        <v>5758</v>
      </c>
      <c r="D5" s="118">
        <f t="shared" si="0"/>
        <v>5904</v>
      </c>
      <c r="E5" s="118">
        <f t="shared" si="0"/>
        <v>6059</v>
      </c>
      <c r="F5" s="118">
        <f t="shared" si="0"/>
        <v>6361</v>
      </c>
    </row>
    <row r="6" spans="1:6" ht="12.75">
      <c r="A6" s="77" t="s">
        <v>110</v>
      </c>
      <c r="B6" s="110">
        <f t="shared" si="0"/>
        <v>318</v>
      </c>
      <c r="C6" s="110">
        <f t="shared" si="0"/>
        <v>437</v>
      </c>
      <c r="D6" s="110">
        <f t="shared" si="0"/>
        <v>385</v>
      </c>
      <c r="E6" s="110">
        <f t="shared" si="0"/>
        <v>350</v>
      </c>
      <c r="F6" s="110">
        <f t="shared" si="0"/>
        <v>432</v>
      </c>
    </row>
    <row r="7" spans="1:6" ht="12.75">
      <c r="A7" s="77" t="s">
        <v>103</v>
      </c>
      <c r="B7" s="110">
        <f t="shared" si="0"/>
        <v>975</v>
      </c>
      <c r="C7" s="110">
        <f t="shared" si="0"/>
        <v>1058</v>
      </c>
      <c r="D7" s="110">
        <f t="shared" si="0"/>
        <v>1133</v>
      </c>
      <c r="E7" s="110">
        <f t="shared" si="0"/>
        <v>1143</v>
      </c>
      <c r="F7" s="110">
        <f t="shared" si="0"/>
        <v>1196</v>
      </c>
    </row>
    <row r="8" spans="1:6" ht="18" customHeight="1">
      <c r="A8" s="77" t="s">
        <v>104</v>
      </c>
      <c r="B8" s="110">
        <f t="shared" si="0"/>
        <v>1076</v>
      </c>
      <c r="C8" s="110">
        <f t="shared" si="0"/>
        <v>1093</v>
      </c>
      <c r="D8" s="110">
        <f t="shared" si="0"/>
        <v>1123</v>
      </c>
      <c r="E8" s="110">
        <f t="shared" si="0"/>
        <v>1206</v>
      </c>
      <c r="F8" s="110">
        <f t="shared" si="0"/>
        <v>1214</v>
      </c>
    </row>
    <row r="9" spans="1:6" ht="12.75">
      <c r="A9" s="77" t="s">
        <v>105</v>
      </c>
      <c r="B9" s="110">
        <f t="shared" si="0"/>
        <v>1068</v>
      </c>
      <c r="C9" s="110">
        <f t="shared" si="0"/>
        <v>1058</v>
      </c>
      <c r="D9" s="110">
        <f t="shared" si="0"/>
        <v>1118</v>
      </c>
      <c r="E9" s="110">
        <f t="shared" si="0"/>
        <v>1153</v>
      </c>
      <c r="F9" s="110">
        <f t="shared" si="0"/>
        <v>1197</v>
      </c>
    </row>
    <row r="10" spans="1:6" ht="12.75">
      <c r="A10" s="77" t="s">
        <v>106</v>
      </c>
      <c r="B10" s="110">
        <f t="shared" si="0"/>
        <v>1398</v>
      </c>
      <c r="C10" s="110">
        <f t="shared" si="0"/>
        <v>1484</v>
      </c>
      <c r="D10" s="110">
        <f t="shared" si="0"/>
        <v>1434</v>
      </c>
      <c r="E10" s="110">
        <f t="shared" si="0"/>
        <v>1508</v>
      </c>
      <c r="F10" s="110">
        <f t="shared" si="0"/>
        <v>1507</v>
      </c>
    </row>
    <row r="11" spans="1:6" ht="12.75">
      <c r="A11" s="77" t="s">
        <v>107</v>
      </c>
      <c r="B11" s="110">
        <f t="shared" si="0"/>
        <v>419</v>
      </c>
      <c r="C11" s="110">
        <f t="shared" si="0"/>
        <v>517</v>
      </c>
      <c r="D11" s="110">
        <f t="shared" si="0"/>
        <v>582</v>
      </c>
      <c r="E11" s="110">
        <f t="shared" si="0"/>
        <v>572</v>
      </c>
      <c r="F11" s="110">
        <f t="shared" si="0"/>
        <v>685</v>
      </c>
    </row>
    <row r="12" spans="1:6" ht="12.75">
      <c r="A12" s="77" t="s">
        <v>108</v>
      </c>
      <c r="B12" s="110">
        <f t="shared" si="0"/>
        <v>92</v>
      </c>
      <c r="C12" s="110">
        <f t="shared" si="0"/>
        <v>94</v>
      </c>
      <c r="D12" s="110">
        <f t="shared" si="0"/>
        <v>111</v>
      </c>
      <c r="E12" s="110">
        <f t="shared" si="0"/>
        <v>93</v>
      </c>
      <c r="F12" s="110">
        <f t="shared" si="0"/>
        <v>108</v>
      </c>
    </row>
    <row r="13" spans="1:6" ht="12.75">
      <c r="A13" s="77" t="s">
        <v>109</v>
      </c>
      <c r="B13" s="110">
        <f t="shared" si="0"/>
        <v>19</v>
      </c>
      <c r="C13" s="110">
        <f t="shared" si="0"/>
        <v>17</v>
      </c>
      <c r="D13" s="110">
        <f t="shared" si="0"/>
        <v>18</v>
      </c>
      <c r="E13" s="110">
        <f t="shared" si="0"/>
        <v>34</v>
      </c>
      <c r="F13" s="110">
        <f t="shared" si="0"/>
        <v>22</v>
      </c>
    </row>
    <row r="14" spans="1:6" ht="24.75" customHeight="1">
      <c r="A14" s="76" t="s">
        <v>29</v>
      </c>
      <c r="B14" s="120">
        <v>4026</v>
      </c>
      <c r="C14" s="120">
        <v>4287</v>
      </c>
      <c r="D14" s="120">
        <v>4507</v>
      </c>
      <c r="E14" s="120">
        <v>4643</v>
      </c>
      <c r="F14" s="120">
        <v>4859</v>
      </c>
    </row>
    <row r="15" spans="1:6" ht="12.75">
      <c r="A15" s="77" t="s">
        <v>110</v>
      </c>
      <c r="B15" s="119">
        <v>240</v>
      </c>
      <c r="C15" s="119">
        <v>345</v>
      </c>
      <c r="D15" s="119">
        <v>312</v>
      </c>
      <c r="E15" s="119">
        <v>277</v>
      </c>
      <c r="F15" s="119">
        <v>337</v>
      </c>
    </row>
    <row r="16" spans="1:6" ht="12.75">
      <c r="A16" s="77" t="s">
        <v>103</v>
      </c>
      <c r="B16" s="119">
        <v>736</v>
      </c>
      <c r="C16" s="119">
        <v>755</v>
      </c>
      <c r="D16" s="119">
        <v>843</v>
      </c>
      <c r="E16" s="119">
        <v>881</v>
      </c>
      <c r="F16" s="119">
        <v>920</v>
      </c>
    </row>
    <row r="17" spans="1:6" ht="21" customHeight="1">
      <c r="A17" s="77" t="s">
        <v>104</v>
      </c>
      <c r="B17" s="119">
        <v>770</v>
      </c>
      <c r="C17" s="119">
        <v>808</v>
      </c>
      <c r="D17" s="119">
        <v>845</v>
      </c>
      <c r="E17" s="119">
        <v>920</v>
      </c>
      <c r="F17" s="119">
        <v>896</v>
      </c>
    </row>
    <row r="18" spans="1:6" ht="12.75">
      <c r="A18" s="77" t="s">
        <v>105</v>
      </c>
      <c r="B18" s="119">
        <v>781</v>
      </c>
      <c r="C18" s="119">
        <v>775</v>
      </c>
      <c r="D18" s="119">
        <v>840</v>
      </c>
      <c r="E18" s="119">
        <v>868</v>
      </c>
      <c r="F18" s="119">
        <v>929</v>
      </c>
    </row>
    <row r="19" spans="1:6" ht="12.75">
      <c r="A19" s="77" t="s">
        <v>106</v>
      </c>
      <c r="B19" s="119">
        <v>1090</v>
      </c>
      <c r="C19" s="119">
        <v>1150</v>
      </c>
      <c r="D19" s="119">
        <v>1122</v>
      </c>
      <c r="E19" s="119">
        <v>1174</v>
      </c>
      <c r="F19" s="119">
        <v>1136</v>
      </c>
    </row>
    <row r="20" spans="1:6" ht="12.75">
      <c r="A20" s="77" t="s">
        <v>107</v>
      </c>
      <c r="B20" s="119">
        <v>315</v>
      </c>
      <c r="C20" s="119">
        <v>365</v>
      </c>
      <c r="D20" s="119">
        <v>432</v>
      </c>
      <c r="E20" s="119">
        <v>429</v>
      </c>
      <c r="F20" s="119">
        <v>544</v>
      </c>
    </row>
    <row r="21" spans="1:6" ht="12.75">
      <c r="A21" s="77" t="s">
        <v>108</v>
      </c>
      <c r="B21" s="119">
        <v>77</v>
      </c>
      <c r="C21" s="119">
        <v>75</v>
      </c>
      <c r="D21" s="119">
        <v>97</v>
      </c>
      <c r="E21" s="119">
        <v>64</v>
      </c>
      <c r="F21" s="119">
        <v>79</v>
      </c>
    </row>
    <row r="22" spans="1:6" ht="12.75">
      <c r="A22" s="77" t="s">
        <v>109</v>
      </c>
      <c r="B22" s="119">
        <v>17</v>
      </c>
      <c r="C22" s="119">
        <v>14</v>
      </c>
      <c r="D22" s="119">
        <v>16</v>
      </c>
      <c r="E22" s="119">
        <v>30</v>
      </c>
      <c r="F22" s="119">
        <v>18</v>
      </c>
    </row>
    <row r="23" spans="1:6" ht="24.75" customHeight="1">
      <c r="A23" s="76" t="s">
        <v>30</v>
      </c>
      <c r="B23" s="120">
        <v>1339</v>
      </c>
      <c r="C23" s="120">
        <v>1471</v>
      </c>
      <c r="D23" s="120">
        <v>1397</v>
      </c>
      <c r="E23" s="120">
        <v>1416</v>
      </c>
      <c r="F23" s="120">
        <v>1502</v>
      </c>
    </row>
    <row r="24" spans="1:6" ht="12.75">
      <c r="A24" s="77" t="s">
        <v>110</v>
      </c>
      <c r="B24" s="119">
        <v>78</v>
      </c>
      <c r="C24" s="119">
        <v>92</v>
      </c>
      <c r="D24" s="119">
        <v>73</v>
      </c>
      <c r="E24" s="119">
        <v>73</v>
      </c>
      <c r="F24" s="119">
        <v>95</v>
      </c>
    </row>
    <row r="25" spans="1:6" ht="12.75">
      <c r="A25" s="77" t="s">
        <v>103</v>
      </c>
      <c r="B25" s="119">
        <v>239</v>
      </c>
      <c r="C25" s="119">
        <v>303</v>
      </c>
      <c r="D25" s="119">
        <v>290</v>
      </c>
      <c r="E25" s="119">
        <v>262</v>
      </c>
      <c r="F25" s="119">
        <v>276</v>
      </c>
    </row>
    <row r="26" spans="1:6" ht="21" customHeight="1">
      <c r="A26" s="77" t="s">
        <v>104</v>
      </c>
      <c r="B26" s="119">
        <v>306</v>
      </c>
      <c r="C26" s="119">
        <v>285</v>
      </c>
      <c r="D26" s="119">
        <v>278</v>
      </c>
      <c r="E26" s="119">
        <v>286</v>
      </c>
      <c r="F26" s="119">
        <v>318</v>
      </c>
    </row>
    <row r="27" spans="1:6" ht="12.75">
      <c r="A27" s="77" t="s">
        <v>105</v>
      </c>
      <c r="B27" s="119">
        <v>287</v>
      </c>
      <c r="C27" s="119">
        <v>283</v>
      </c>
      <c r="D27" s="119">
        <v>278</v>
      </c>
      <c r="E27" s="119">
        <v>285</v>
      </c>
      <c r="F27" s="119">
        <v>268</v>
      </c>
    </row>
    <row r="28" spans="1:6" ht="12.75">
      <c r="A28" s="77" t="s">
        <v>106</v>
      </c>
      <c r="B28" s="119">
        <v>308</v>
      </c>
      <c r="C28" s="119">
        <v>334</v>
      </c>
      <c r="D28" s="119">
        <v>312</v>
      </c>
      <c r="E28" s="119">
        <v>334</v>
      </c>
      <c r="F28" s="119">
        <v>371</v>
      </c>
    </row>
    <row r="29" spans="1:6" ht="12.75">
      <c r="A29" s="77" t="s">
        <v>107</v>
      </c>
      <c r="B29" s="119">
        <v>104</v>
      </c>
      <c r="C29" s="119">
        <v>152</v>
      </c>
      <c r="D29" s="119">
        <v>150</v>
      </c>
      <c r="E29" s="119">
        <v>143</v>
      </c>
      <c r="F29" s="119">
        <v>141</v>
      </c>
    </row>
    <row r="30" spans="1:6" ht="12.75">
      <c r="A30" s="77" t="s">
        <v>108</v>
      </c>
      <c r="B30" s="119">
        <v>15</v>
      </c>
      <c r="C30" s="119">
        <v>19</v>
      </c>
      <c r="D30" s="119">
        <v>14</v>
      </c>
      <c r="E30" s="119">
        <v>29</v>
      </c>
      <c r="F30" s="119">
        <v>29</v>
      </c>
    </row>
    <row r="31" spans="1:6" ht="13.5" thickBot="1">
      <c r="A31" s="77" t="s">
        <v>109</v>
      </c>
      <c r="B31" s="119">
        <v>2</v>
      </c>
      <c r="C31" s="119">
        <v>3</v>
      </c>
      <c r="D31" s="119">
        <v>2</v>
      </c>
      <c r="E31" s="119">
        <v>4</v>
      </c>
      <c r="F31" s="119">
        <v>4</v>
      </c>
    </row>
    <row r="32" spans="1:6" ht="48" customHeight="1">
      <c r="A32" s="150" t="s">
        <v>81</v>
      </c>
      <c r="B32" s="150"/>
      <c r="C32" s="150"/>
      <c r="D32" s="150"/>
      <c r="E32" s="150"/>
      <c r="F32" s="150"/>
    </row>
    <row r="33" spans="1:6" ht="51.75" customHeight="1">
      <c r="A33" s="153" t="s">
        <v>82</v>
      </c>
      <c r="B33" s="153"/>
      <c r="C33" s="153"/>
      <c r="D33" s="153"/>
      <c r="E33" s="153"/>
      <c r="F33" s="153"/>
    </row>
  </sheetData>
  <mergeCells count="4">
    <mergeCell ref="A3:F3"/>
    <mergeCell ref="A1:F1"/>
    <mergeCell ref="A32:F32"/>
    <mergeCell ref="A33:F3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0"/>
  <dimension ref="A1:J38"/>
  <sheetViews>
    <sheetView workbookViewId="0" topLeftCell="A1">
      <selection activeCell="D12" sqref="D12"/>
    </sheetView>
  </sheetViews>
  <sheetFormatPr defaultColWidth="9.140625" defaultRowHeight="12.75"/>
  <cols>
    <col min="1" max="1" width="32.00390625" style="1" customWidth="1"/>
    <col min="2" max="6" width="7.57421875" style="1" customWidth="1"/>
    <col min="7" max="16384" width="9.140625" style="1" customWidth="1"/>
  </cols>
  <sheetData>
    <row r="1" spans="1:6" ht="12.75">
      <c r="A1" s="161" t="s">
        <v>83</v>
      </c>
      <c r="B1" s="149"/>
      <c r="C1" s="149"/>
      <c r="D1" s="149"/>
      <c r="E1" s="149"/>
      <c r="F1" s="149"/>
    </row>
    <row r="2" spans="1:6" ht="12.75">
      <c r="A2" s="17"/>
      <c r="B2" s="19"/>
      <c r="C2" s="19"/>
      <c r="D2" s="19"/>
      <c r="E2" s="19"/>
      <c r="F2" s="19"/>
    </row>
    <row r="3" spans="1:6" ht="12.75">
      <c r="A3" s="17"/>
      <c r="B3" s="19"/>
      <c r="C3" s="19"/>
      <c r="D3" s="19"/>
      <c r="E3" s="19"/>
      <c r="F3" s="19"/>
    </row>
    <row r="4" spans="1:6" ht="13.5" thickBot="1">
      <c r="A4" s="52"/>
      <c r="B4" s="53"/>
      <c r="C4" s="53"/>
      <c r="D4" s="152" t="s">
        <v>9</v>
      </c>
      <c r="E4" s="152"/>
      <c r="F4" s="152"/>
    </row>
    <row r="5" spans="1:6" ht="12.75">
      <c r="A5" s="78"/>
      <c r="B5" s="70">
        <v>2004</v>
      </c>
      <c r="C5" s="70">
        <v>2005</v>
      </c>
      <c r="D5" s="70">
        <v>2006</v>
      </c>
      <c r="E5" s="70">
        <v>2007</v>
      </c>
      <c r="F5" s="70">
        <v>2008</v>
      </c>
    </row>
    <row r="6" spans="1:6" ht="21.75" customHeight="1">
      <c r="A6" s="31" t="s">
        <v>67</v>
      </c>
      <c r="B6" s="135"/>
      <c r="C6" s="135"/>
      <c r="D6" s="135"/>
      <c r="E6" s="135"/>
      <c r="F6" s="135"/>
    </row>
    <row r="7" spans="1:6" s="15" customFormat="1" ht="12.75">
      <c r="A7" s="136" t="s">
        <v>15</v>
      </c>
      <c r="B7" s="66">
        <f aca="true" t="shared" si="0" ref="B7:F15">B18+B29</f>
        <v>426</v>
      </c>
      <c r="C7" s="66">
        <f t="shared" si="0"/>
        <v>407</v>
      </c>
      <c r="D7" s="66">
        <f t="shared" si="0"/>
        <v>606</v>
      </c>
      <c r="E7" s="66">
        <f t="shared" si="0"/>
        <v>587</v>
      </c>
      <c r="F7" s="66">
        <f t="shared" si="0"/>
        <v>542</v>
      </c>
    </row>
    <row r="8" spans="1:7" s="15" customFormat="1" ht="12.75">
      <c r="A8" s="136" t="s">
        <v>28</v>
      </c>
      <c r="B8" s="66">
        <f t="shared" si="0"/>
        <v>696</v>
      </c>
      <c r="C8" s="66">
        <f t="shared" si="0"/>
        <v>731</v>
      </c>
      <c r="D8" s="66">
        <f t="shared" si="0"/>
        <v>742</v>
      </c>
      <c r="E8" s="66">
        <f t="shared" si="0"/>
        <v>758</v>
      </c>
      <c r="F8" s="66">
        <f t="shared" si="0"/>
        <v>755</v>
      </c>
      <c r="G8" s="21"/>
    </row>
    <row r="9" spans="1:6" s="15" customFormat="1" ht="12.75">
      <c r="A9" s="136" t="s">
        <v>117</v>
      </c>
      <c r="B9" s="66">
        <f t="shared" si="0"/>
        <v>1402</v>
      </c>
      <c r="C9" s="66">
        <f t="shared" si="0"/>
        <v>1572</v>
      </c>
      <c r="D9" s="66">
        <f t="shared" si="0"/>
        <v>1444</v>
      </c>
      <c r="E9" s="66">
        <f t="shared" si="0"/>
        <v>1433</v>
      </c>
      <c r="F9" s="66">
        <f t="shared" si="0"/>
        <v>1418</v>
      </c>
    </row>
    <row r="10" spans="1:7" s="15" customFormat="1" ht="12.75">
      <c r="A10" s="136" t="s">
        <v>118</v>
      </c>
      <c r="B10" s="66">
        <f t="shared" si="0"/>
        <v>3687</v>
      </c>
      <c r="C10" s="66">
        <f t="shared" si="0"/>
        <v>4110</v>
      </c>
      <c r="D10" s="66">
        <f t="shared" si="0"/>
        <v>4401</v>
      </c>
      <c r="E10" s="66">
        <f t="shared" si="0"/>
        <v>3750</v>
      </c>
      <c r="F10" s="66">
        <f t="shared" si="0"/>
        <v>4078</v>
      </c>
      <c r="G10" s="21"/>
    </row>
    <row r="11" spans="1:6" s="15" customFormat="1" ht="21" customHeight="1">
      <c r="A11" s="136" t="s">
        <v>113</v>
      </c>
      <c r="B11" s="66">
        <f t="shared" si="0"/>
        <v>4748</v>
      </c>
      <c r="C11" s="66">
        <f t="shared" si="0"/>
        <v>5802</v>
      </c>
      <c r="D11" s="66">
        <f t="shared" si="0"/>
        <v>5932</v>
      </c>
      <c r="E11" s="66">
        <f t="shared" si="0"/>
        <v>5463</v>
      </c>
      <c r="F11" s="66">
        <f t="shared" si="0"/>
        <v>5949</v>
      </c>
    </row>
    <row r="12" spans="1:6" s="15" customFormat="1" ht="12.75">
      <c r="A12" s="136" t="s">
        <v>114</v>
      </c>
      <c r="B12" s="66">
        <f t="shared" si="0"/>
        <v>2979</v>
      </c>
      <c r="C12" s="66">
        <f t="shared" si="0"/>
        <v>3700</v>
      </c>
      <c r="D12" s="66">
        <f t="shared" si="0"/>
        <v>3690</v>
      </c>
      <c r="E12" s="66">
        <f t="shared" si="0"/>
        <v>3774</v>
      </c>
      <c r="F12" s="66">
        <f t="shared" si="0"/>
        <v>4392</v>
      </c>
    </row>
    <row r="13" spans="1:6" s="15" customFormat="1" ht="12.75">
      <c r="A13" s="136" t="s">
        <v>14</v>
      </c>
      <c r="B13" s="66">
        <f t="shared" si="0"/>
        <v>1778</v>
      </c>
      <c r="C13" s="66">
        <f t="shared" si="0"/>
        <v>2864</v>
      </c>
      <c r="D13" s="66">
        <f t="shared" si="0"/>
        <v>2739</v>
      </c>
      <c r="E13" s="66">
        <f t="shared" si="0"/>
        <v>2521</v>
      </c>
      <c r="F13" s="66">
        <f t="shared" si="0"/>
        <v>2710</v>
      </c>
    </row>
    <row r="14" spans="1:6" s="15" customFormat="1" ht="12.75">
      <c r="A14" s="136" t="s">
        <v>119</v>
      </c>
      <c r="B14" s="66">
        <f t="shared" si="0"/>
        <v>1798</v>
      </c>
      <c r="C14" s="66">
        <f t="shared" si="0"/>
        <v>2681</v>
      </c>
      <c r="D14" s="66">
        <f t="shared" si="0"/>
        <v>2422</v>
      </c>
      <c r="E14" s="66">
        <f t="shared" si="0"/>
        <v>3000</v>
      </c>
      <c r="F14" s="66">
        <f t="shared" si="0"/>
        <v>3625</v>
      </c>
    </row>
    <row r="15" spans="1:6" s="15" customFormat="1" ht="12.75">
      <c r="A15" s="50" t="s">
        <v>55</v>
      </c>
      <c r="B15" s="66">
        <f t="shared" si="0"/>
        <v>2036</v>
      </c>
      <c r="C15" s="66">
        <f t="shared" si="0"/>
        <v>1909</v>
      </c>
      <c r="D15" s="66">
        <f t="shared" si="0"/>
        <v>1419</v>
      </c>
      <c r="E15" s="66">
        <f t="shared" si="0"/>
        <v>1589</v>
      </c>
      <c r="F15" s="66">
        <f t="shared" si="0"/>
        <v>1217</v>
      </c>
    </row>
    <row r="16" spans="1:6" s="138" customFormat="1" ht="15" customHeight="1">
      <c r="A16" s="31" t="s">
        <v>120</v>
      </c>
      <c r="B16" s="137">
        <f>SUM(B7:B15)</f>
        <v>19550</v>
      </c>
      <c r="C16" s="137">
        <f>SUM(C7:C15)</f>
        <v>23776</v>
      </c>
      <c r="D16" s="137">
        <f>SUM(D7:D15)</f>
        <v>23395</v>
      </c>
      <c r="E16" s="137">
        <f>SUM(E7:E15)</f>
        <v>22875</v>
      </c>
      <c r="F16" s="137">
        <f>SUM(F7:F15)</f>
        <v>24686</v>
      </c>
    </row>
    <row r="17" spans="1:6" s="138" customFormat="1" ht="26.25" customHeight="1">
      <c r="A17" s="31" t="s">
        <v>121</v>
      </c>
      <c r="B17" s="137"/>
      <c r="C17" s="137"/>
      <c r="D17" s="137"/>
      <c r="E17" s="137"/>
      <c r="F17" s="137"/>
    </row>
    <row r="18" spans="1:6" s="15" customFormat="1" ht="12.75">
      <c r="A18" s="136" t="s">
        <v>15</v>
      </c>
      <c r="B18" s="66">
        <v>337</v>
      </c>
      <c r="C18" s="66">
        <v>300</v>
      </c>
      <c r="D18" s="66">
        <v>453</v>
      </c>
      <c r="E18" s="66">
        <v>451</v>
      </c>
      <c r="F18" s="66">
        <v>425</v>
      </c>
    </row>
    <row r="19" spans="1:6" s="15" customFormat="1" ht="12.75">
      <c r="A19" s="136" t="s">
        <v>28</v>
      </c>
      <c r="B19" s="66">
        <v>459</v>
      </c>
      <c r="C19" s="66">
        <v>452</v>
      </c>
      <c r="D19" s="66">
        <v>453</v>
      </c>
      <c r="E19" s="66">
        <v>455</v>
      </c>
      <c r="F19" s="66">
        <v>433</v>
      </c>
    </row>
    <row r="20" spans="1:6" s="15" customFormat="1" ht="12.75">
      <c r="A20" s="136" t="s">
        <v>117</v>
      </c>
      <c r="B20" s="66">
        <v>813</v>
      </c>
      <c r="C20" s="66">
        <v>852</v>
      </c>
      <c r="D20" s="66">
        <v>814</v>
      </c>
      <c r="E20" s="66">
        <v>747</v>
      </c>
      <c r="F20" s="66">
        <v>727</v>
      </c>
    </row>
    <row r="21" spans="1:6" s="15" customFormat="1" ht="12.75">
      <c r="A21" s="136" t="s">
        <v>118</v>
      </c>
      <c r="B21" s="66">
        <v>1756</v>
      </c>
      <c r="C21" s="66">
        <v>1766</v>
      </c>
      <c r="D21" s="66">
        <v>2189</v>
      </c>
      <c r="E21" s="66">
        <v>1881</v>
      </c>
      <c r="F21" s="66">
        <v>1908</v>
      </c>
    </row>
    <row r="22" spans="1:6" s="15" customFormat="1" ht="18" customHeight="1">
      <c r="A22" s="136" t="s">
        <v>113</v>
      </c>
      <c r="B22" s="66">
        <v>2145</v>
      </c>
      <c r="C22" s="66">
        <v>2154</v>
      </c>
      <c r="D22" s="66">
        <v>2742</v>
      </c>
      <c r="E22" s="66">
        <v>2456</v>
      </c>
      <c r="F22" s="66">
        <v>2576</v>
      </c>
    </row>
    <row r="23" spans="1:6" s="15" customFormat="1" ht="12.75">
      <c r="A23" s="136" t="s">
        <v>114</v>
      </c>
      <c r="B23" s="66">
        <v>1306</v>
      </c>
      <c r="C23" s="66">
        <v>1367</v>
      </c>
      <c r="D23" s="66">
        <v>1607</v>
      </c>
      <c r="E23" s="66">
        <v>1538</v>
      </c>
      <c r="F23" s="66">
        <v>1809</v>
      </c>
    </row>
    <row r="24" spans="1:6" s="15" customFormat="1" ht="12.75">
      <c r="A24" s="136" t="s">
        <v>14</v>
      </c>
      <c r="B24" s="66">
        <v>861</v>
      </c>
      <c r="C24" s="66">
        <v>1176</v>
      </c>
      <c r="D24" s="66">
        <v>1236</v>
      </c>
      <c r="E24" s="66">
        <v>1287</v>
      </c>
      <c r="F24" s="66">
        <v>1327</v>
      </c>
    </row>
    <row r="25" spans="1:6" s="15" customFormat="1" ht="12.75">
      <c r="A25" s="136" t="s">
        <v>119</v>
      </c>
      <c r="B25" s="66">
        <v>930</v>
      </c>
      <c r="C25" s="66">
        <v>1190</v>
      </c>
      <c r="D25" s="66">
        <v>1318</v>
      </c>
      <c r="E25" s="66">
        <v>1550</v>
      </c>
      <c r="F25" s="66">
        <v>1629</v>
      </c>
    </row>
    <row r="26" spans="1:6" s="15" customFormat="1" ht="12.75">
      <c r="A26" s="50" t="s">
        <v>55</v>
      </c>
      <c r="B26" s="139">
        <v>1273</v>
      </c>
      <c r="C26" s="139">
        <v>1346</v>
      </c>
      <c r="D26" s="139">
        <v>1207</v>
      </c>
      <c r="E26" s="139">
        <v>1142</v>
      </c>
      <c r="F26" s="139">
        <v>914</v>
      </c>
    </row>
    <row r="27" spans="1:10" s="138" customFormat="1" ht="16.5" customHeight="1">
      <c r="A27" s="31" t="s">
        <v>122</v>
      </c>
      <c r="B27" s="137">
        <f>SUM(B18:B26)</f>
        <v>9880</v>
      </c>
      <c r="C27" s="137">
        <f>SUM(C18:C26)</f>
        <v>10603</v>
      </c>
      <c r="D27" s="137">
        <f>SUM(D18:D26)</f>
        <v>12019</v>
      </c>
      <c r="E27" s="137">
        <f>SUM(E18:E26)</f>
        <v>11507</v>
      </c>
      <c r="F27" s="137">
        <f>SUM(F18:F26)</f>
        <v>11748</v>
      </c>
      <c r="G27" s="20"/>
      <c r="H27" s="20"/>
      <c r="I27" s="20"/>
      <c r="J27" s="20"/>
    </row>
    <row r="28" spans="1:10" s="138" customFormat="1" ht="28.5" customHeight="1">
      <c r="A28" s="31" t="s">
        <v>123</v>
      </c>
      <c r="B28" s="137"/>
      <c r="C28" s="137"/>
      <c r="D28" s="137"/>
      <c r="E28" s="137"/>
      <c r="F28" s="137"/>
      <c r="G28" s="20"/>
      <c r="H28" s="20"/>
      <c r="I28" s="20"/>
      <c r="J28" s="20"/>
    </row>
    <row r="29" spans="1:6" s="15" customFormat="1" ht="12.75">
      <c r="A29" s="136" t="s">
        <v>15</v>
      </c>
      <c r="B29" s="66">
        <v>89</v>
      </c>
      <c r="C29" s="66">
        <v>107</v>
      </c>
      <c r="D29" s="66">
        <v>153</v>
      </c>
      <c r="E29" s="66">
        <v>136</v>
      </c>
      <c r="F29" s="66">
        <v>117</v>
      </c>
    </row>
    <row r="30" spans="1:6" s="15" customFormat="1" ht="12.75">
      <c r="A30" s="136" t="s">
        <v>28</v>
      </c>
      <c r="B30" s="66">
        <v>237</v>
      </c>
      <c r="C30" s="66">
        <v>279</v>
      </c>
      <c r="D30" s="66">
        <v>289</v>
      </c>
      <c r="E30" s="66">
        <v>303</v>
      </c>
      <c r="F30" s="66">
        <v>322</v>
      </c>
    </row>
    <row r="31" spans="1:6" s="15" customFormat="1" ht="12.75">
      <c r="A31" s="136" t="s">
        <v>117</v>
      </c>
      <c r="B31" s="66">
        <v>589</v>
      </c>
      <c r="C31" s="66">
        <v>720</v>
      </c>
      <c r="D31" s="66">
        <v>630</v>
      </c>
      <c r="E31" s="66">
        <v>686</v>
      </c>
      <c r="F31" s="66">
        <v>691</v>
      </c>
    </row>
    <row r="32" spans="1:6" s="15" customFormat="1" ht="12.75">
      <c r="A32" s="136" t="s">
        <v>118</v>
      </c>
      <c r="B32" s="66">
        <v>1931</v>
      </c>
      <c r="C32" s="66">
        <v>2344</v>
      </c>
      <c r="D32" s="66">
        <v>2212</v>
      </c>
      <c r="E32" s="66">
        <v>1869</v>
      </c>
      <c r="F32" s="66">
        <v>2170</v>
      </c>
    </row>
    <row r="33" spans="1:6" s="15" customFormat="1" ht="20.25" customHeight="1">
      <c r="A33" s="136" t="s">
        <v>113</v>
      </c>
      <c r="B33" s="66">
        <v>2603</v>
      </c>
      <c r="C33" s="66">
        <v>3648</v>
      </c>
      <c r="D33" s="66">
        <v>3190</v>
      </c>
      <c r="E33" s="66">
        <v>3007</v>
      </c>
      <c r="F33" s="66">
        <v>3373</v>
      </c>
    </row>
    <row r="34" spans="1:6" s="15" customFormat="1" ht="12.75">
      <c r="A34" s="136" t="s">
        <v>114</v>
      </c>
      <c r="B34" s="66">
        <v>1673</v>
      </c>
      <c r="C34" s="66">
        <v>2333</v>
      </c>
      <c r="D34" s="66">
        <v>2083</v>
      </c>
      <c r="E34" s="66">
        <v>2236</v>
      </c>
      <c r="F34" s="66">
        <v>2583</v>
      </c>
    </row>
    <row r="35" spans="1:6" s="15" customFormat="1" ht="12.75">
      <c r="A35" s="136" t="s">
        <v>14</v>
      </c>
      <c r="B35" s="66">
        <v>917</v>
      </c>
      <c r="C35" s="66">
        <v>1688</v>
      </c>
      <c r="D35" s="66">
        <v>1503</v>
      </c>
      <c r="E35" s="66">
        <v>1234</v>
      </c>
      <c r="F35" s="66">
        <v>1383</v>
      </c>
    </row>
    <row r="36" spans="1:6" s="15" customFormat="1" ht="12.75">
      <c r="A36" s="136" t="s">
        <v>119</v>
      </c>
      <c r="B36" s="66">
        <v>868</v>
      </c>
      <c r="C36" s="66">
        <v>1491</v>
      </c>
      <c r="D36" s="66">
        <v>1104</v>
      </c>
      <c r="E36" s="66">
        <v>1450</v>
      </c>
      <c r="F36" s="66">
        <v>1996</v>
      </c>
    </row>
    <row r="37" spans="1:6" ht="12.75">
      <c r="A37" s="50" t="s">
        <v>55</v>
      </c>
      <c r="B37" s="139">
        <v>763</v>
      </c>
      <c r="C37" s="139">
        <v>563</v>
      </c>
      <c r="D37" s="139">
        <v>212</v>
      </c>
      <c r="E37" s="139">
        <v>447</v>
      </c>
      <c r="F37" s="139">
        <v>303</v>
      </c>
    </row>
    <row r="38" spans="1:6" s="142" customFormat="1" ht="17.25" customHeight="1" thickBot="1">
      <c r="A38" s="140" t="s">
        <v>124</v>
      </c>
      <c r="B38" s="141">
        <f>SUM(B29:B37)</f>
        <v>9670</v>
      </c>
      <c r="C38" s="141">
        <f>SUM(C29:C37)</f>
        <v>13173</v>
      </c>
      <c r="D38" s="141">
        <f>SUM(D29:D37)</f>
        <v>11376</v>
      </c>
      <c r="E38" s="141">
        <f>SUM(E29:E37)</f>
        <v>11368</v>
      </c>
      <c r="F38" s="141">
        <f>SUM(F29:F37)</f>
        <v>12938</v>
      </c>
    </row>
  </sheetData>
  <mergeCells count="2">
    <mergeCell ref="A1:F1"/>
    <mergeCell ref="D4:F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L30"/>
  <sheetViews>
    <sheetView workbookViewId="0" topLeftCell="A4">
      <selection activeCell="K16" sqref="K16"/>
    </sheetView>
  </sheetViews>
  <sheetFormatPr defaultColWidth="9.140625" defaultRowHeight="12.75"/>
  <cols>
    <col min="1" max="1" width="22.57421875" style="1" customWidth="1"/>
    <col min="2" max="2" width="6.57421875" style="1" bestFit="1" customWidth="1"/>
    <col min="3" max="9" width="6.7109375" style="1" bestFit="1" customWidth="1"/>
    <col min="10" max="10" width="7.00390625" style="1" customWidth="1"/>
    <col min="11" max="16384" width="9.140625" style="1" customWidth="1"/>
  </cols>
  <sheetData>
    <row r="1" spans="1:10" ht="12.75">
      <c r="A1" s="163" t="s">
        <v>90</v>
      </c>
      <c r="B1" s="163"/>
      <c r="C1" s="163"/>
      <c r="D1" s="163"/>
      <c r="E1" s="164"/>
      <c r="F1" s="164"/>
      <c r="G1" s="164"/>
      <c r="H1" s="164"/>
      <c r="I1" s="164"/>
      <c r="J1" s="164"/>
    </row>
    <row r="2" spans="1:10" ht="12.75">
      <c r="A2" s="12"/>
      <c r="B2" s="12"/>
      <c r="C2" s="12"/>
      <c r="D2" s="12"/>
      <c r="E2" s="11"/>
      <c r="F2" s="11"/>
      <c r="G2" s="11"/>
      <c r="H2" s="11"/>
      <c r="I2" s="13"/>
      <c r="J2" s="13"/>
    </row>
    <row r="3" spans="1:10" ht="12.75">
      <c r="A3" s="12"/>
      <c r="B3" s="14"/>
      <c r="C3" s="14"/>
      <c r="D3" s="14"/>
      <c r="E3" s="14"/>
      <c r="F3" s="14"/>
      <c r="G3" s="14"/>
      <c r="H3" s="14"/>
      <c r="I3" s="14"/>
      <c r="J3" s="14"/>
    </row>
    <row r="4" spans="1:10" ht="13.5" thickBot="1">
      <c r="A4" s="80"/>
      <c r="B4" s="80"/>
      <c r="C4" s="80"/>
      <c r="D4" s="80"/>
      <c r="E4" s="53"/>
      <c r="F4" s="53"/>
      <c r="G4" s="53"/>
      <c r="H4" s="53"/>
      <c r="I4" s="53"/>
      <c r="J4" s="53" t="s">
        <v>9</v>
      </c>
    </row>
    <row r="5" spans="1:10" ht="12.75">
      <c r="A5" s="81"/>
      <c r="B5" s="82">
        <v>2000</v>
      </c>
      <c r="C5" s="82">
        <v>2001</v>
      </c>
      <c r="D5" s="82">
        <v>2002</v>
      </c>
      <c r="E5" s="82">
        <v>2003</v>
      </c>
      <c r="F5" s="82">
        <v>2004</v>
      </c>
      <c r="G5" s="82">
        <v>2005</v>
      </c>
      <c r="H5" s="82">
        <v>2006</v>
      </c>
      <c r="I5" s="82">
        <v>2007</v>
      </c>
      <c r="J5" s="82">
        <v>2008</v>
      </c>
    </row>
    <row r="6" spans="1:10" s="18" customFormat="1" ht="22.5" customHeight="1">
      <c r="A6" s="79" t="s">
        <v>73</v>
      </c>
      <c r="B6" s="104">
        <f aca="true" t="shared" si="0" ref="B6:J6">SUM(B7:B8)</f>
        <v>64602</v>
      </c>
      <c r="C6" s="104">
        <f t="shared" si="0"/>
        <v>66301</v>
      </c>
      <c r="D6" s="104">
        <f t="shared" si="0"/>
        <v>70778</v>
      </c>
      <c r="E6" s="104">
        <f t="shared" si="0"/>
        <v>73038</v>
      </c>
      <c r="F6" s="104">
        <f t="shared" si="0"/>
        <v>74657</v>
      </c>
      <c r="G6" s="104">
        <f t="shared" si="0"/>
        <v>75979</v>
      </c>
      <c r="H6" s="104">
        <f t="shared" si="0"/>
        <v>78127</v>
      </c>
      <c r="I6" s="104">
        <f t="shared" si="0"/>
        <v>80216</v>
      </c>
      <c r="J6" s="104">
        <f t="shared" si="0"/>
        <v>82572</v>
      </c>
    </row>
    <row r="7" spans="1:10" s="18" customFormat="1" ht="12.75">
      <c r="A7" s="90" t="s">
        <v>29</v>
      </c>
      <c r="B7" s="121">
        <v>61252</v>
      </c>
      <c r="C7" s="121">
        <v>62561</v>
      </c>
      <c r="D7" s="121">
        <v>66479</v>
      </c>
      <c r="E7" s="121">
        <v>68613</v>
      </c>
      <c r="F7" s="121">
        <v>70209</v>
      </c>
      <c r="G7" s="121">
        <v>71512</v>
      </c>
      <c r="H7" s="121">
        <v>73680</v>
      </c>
      <c r="I7" s="121">
        <v>75842</v>
      </c>
      <c r="J7" s="121">
        <v>78158</v>
      </c>
    </row>
    <row r="8" spans="1:10" s="18" customFormat="1" ht="12.75">
      <c r="A8" s="90" t="s">
        <v>30</v>
      </c>
      <c r="B8" s="121">
        <v>3350</v>
      </c>
      <c r="C8" s="121">
        <v>3740</v>
      </c>
      <c r="D8" s="121">
        <v>4299</v>
      </c>
      <c r="E8" s="121">
        <v>4425</v>
      </c>
      <c r="F8" s="121">
        <v>4448</v>
      </c>
      <c r="G8" s="121">
        <v>4467</v>
      </c>
      <c r="H8" s="121">
        <v>4447</v>
      </c>
      <c r="I8" s="121">
        <v>4374</v>
      </c>
      <c r="J8" s="121">
        <v>4414</v>
      </c>
    </row>
    <row r="9" spans="1:12" s="18" customFormat="1" ht="22.5" customHeight="1">
      <c r="A9" s="83" t="s">
        <v>89</v>
      </c>
      <c r="B9" s="107">
        <f aca="true" t="shared" si="1" ref="B9:J9">SUM(B10:B11)</f>
        <v>9423</v>
      </c>
      <c r="C9" s="107">
        <f t="shared" si="1"/>
        <v>10695</v>
      </c>
      <c r="D9" s="107">
        <f t="shared" si="1"/>
        <v>11515</v>
      </c>
      <c r="E9" s="107">
        <f t="shared" si="1"/>
        <v>11835</v>
      </c>
      <c r="F9" s="107">
        <f t="shared" si="1"/>
        <v>12558</v>
      </c>
      <c r="G9" s="107">
        <f t="shared" si="1"/>
        <v>14406</v>
      </c>
      <c r="H9" s="107">
        <f t="shared" si="1"/>
        <v>15054</v>
      </c>
      <c r="I9" s="107">
        <f t="shared" si="1"/>
        <v>15231</v>
      </c>
      <c r="J9" s="107">
        <f t="shared" si="1"/>
        <v>15847</v>
      </c>
      <c r="K9" s="35"/>
      <c r="L9" s="35"/>
    </row>
    <row r="10" spans="1:10" s="18" customFormat="1" ht="12.75">
      <c r="A10" s="90" t="s">
        <v>31</v>
      </c>
      <c r="B10" s="122">
        <v>8865</v>
      </c>
      <c r="C10" s="122">
        <v>10061</v>
      </c>
      <c r="D10" s="122">
        <v>10773</v>
      </c>
      <c r="E10" s="122">
        <v>11032</v>
      </c>
      <c r="F10" s="122">
        <v>11702</v>
      </c>
      <c r="G10" s="122">
        <v>13317</v>
      </c>
      <c r="H10" s="122">
        <v>13893</v>
      </c>
      <c r="I10" s="122">
        <v>14227</v>
      </c>
      <c r="J10" s="122">
        <v>14942</v>
      </c>
    </row>
    <row r="11" spans="1:10" s="18" customFormat="1" ht="12.75">
      <c r="A11" s="90" t="s">
        <v>32</v>
      </c>
      <c r="B11" s="122">
        <v>558</v>
      </c>
      <c r="C11" s="122">
        <v>634</v>
      </c>
      <c r="D11" s="122">
        <v>742</v>
      </c>
      <c r="E11" s="122">
        <v>803</v>
      </c>
      <c r="F11" s="122">
        <v>856</v>
      </c>
      <c r="G11" s="122">
        <v>1089</v>
      </c>
      <c r="H11" s="122">
        <v>1161</v>
      </c>
      <c r="I11" s="122">
        <v>1004</v>
      </c>
      <c r="J11" s="122">
        <v>905</v>
      </c>
    </row>
    <row r="12" spans="1:10" s="18" customFormat="1" ht="25.5" customHeight="1">
      <c r="A12" s="84" t="s">
        <v>84</v>
      </c>
      <c r="B12" s="85"/>
      <c r="C12" s="85"/>
      <c r="D12" s="85"/>
      <c r="E12" s="85"/>
      <c r="F12" s="85"/>
      <c r="G12" s="85"/>
      <c r="H12" s="85"/>
      <c r="I12" s="85"/>
      <c r="J12" s="85"/>
    </row>
    <row r="13" spans="1:10" s="18" customFormat="1" ht="22.5" customHeight="1">
      <c r="A13" s="83" t="s">
        <v>61</v>
      </c>
      <c r="B13" s="86" t="s">
        <v>26</v>
      </c>
      <c r="C13" s="86" t="s">
        <v>26</v>
      </c>
      <c r="D13" s="123">
        <v>156.62131275158427</v>
      </c>
      <c r="E13" s="123">
        <v>162.0135065622909</v>
      </c>
      <c r="F13" s="123">
        <v>164.31333753821028</v>
      </c>
      <c r="G13" s="123">
        <v>173.28441272300134</v>
      </c>
      <c r="H13" s="123">
        <v>183.50018892195985</v>
      </c>
      <c r="I13" s="123">
        <v>190.72204253651287</v>
      </c>
      <c r="J13" s="123">
        <v>191.49282071414518</v>
      </c>
    </row>
    <row r="14" spans="1:10" s="18" customFormat="1" ht="12.75">
      <c r="A14" s="90" t="s">
        <v>31</v>
      </c>
      <c r="B14" s="87" t="s">
        <v>26</v>
      </c>
      <c r="C14" s="87" t="s">
        <v>26</v>
      </c>
      <c r="D14" s="101">
        <v>155.866727557456</v>
      </c>
      <c r="E14" s="101">
        <v>161.21869052630208</v>
      </c>
      <c r="F14" s="101">
        <v>163.17027307443738</v>
      </c>
      <c r="G14" s="101">
        <v>171.22671321027175</v>
      </c>
      <c r="H14" s="101">
        <v>180.48430488168538</v>
      </c>
      <c r="I14" s="101">
        <v>187.45549301283134</v>
      </c>
      <c r="J14" s="101">
        <v>189.10761049196526</v>
      </c>
    </row>
    <row r="15" spans="1:10" s="18" customFormat="1" ht="12.75">
      <c r="A15" s="90" t="s">
        <v>32</v>
      </c>
      <c r="B15" s="87" t="s">
        <v>26</v>
      </c>
      <c r="C15" s="87" t="s">
        <v>26</v>
      </c>
      <c r="D15" s="101">
        <v>169.56138647536753</v>
      </c>
      <c r="E15" s="101">
        <v>174.5286406002235</v>
      </c>
      <c r="F15" s="101">
        <v>182.17108279619933</v>
      </c>
      <c r="G15" s="101">
        <v>205.90091558356823</v>
      </c>
      <c r="H15" s="101">
        <v>232.43623404663845</v>
      </c>
      <c r="I15" s="101">
        <v>244.8002797099706</v>
      </c>
      <c r="J15" s="101">
        <v>231.88083794759882</v>
      </c>
    </row>
    <row r="16" spans="1:10" s="18" customFormat="1" ht="22.5" customHeight="1">
      <c r="A16" s="84" t="s">
        <v>85</v>
      </c>
      <c r="B16" s="88"/>
      <c r="C16" s="88"/>
      <c r="D16" s="88"/>
      <c r="E16" s="89"/>
      <c r="F16" s="89"/>
      <c r="G16" s="89"/>
      <c r="H16" s="89"/>
      <c r="I16" s="89"/>
      <c r="J16" s="89"/>
    </row>
    <row r="17" spans="1:10" s="18" customFormat="1" ht="21" customHeight="1">
      <c r="A17" s="83" t="s">
        <v>61</v>
      </c>
      <c r="B17" s="86" t="s">
        <v>26</v>
      </c>
      <c r="C17" s="86" t="s">
        <v>26</v>
      </c>
      <c r="D17" s="125">
        <f aca="true" t="shared" si="2" ref="D17:J19">100000*(B9/B6+C9/C6+D9/D6)/3</f>
        <v>15662.131275158426</v>
      </c>
      <c r="E17" s="125">
        <f t="shared" si="2"/>
        <v>16201.350656229088</v>
      </c>
      <c r="F17" s="125">
        <f t="shared" si="2"/>
        <v>16431.33375382103</v>
      </c>
      <c r="G17" s="125">
        <f t="shared" si="2"/>
        <v>17328.441272300133</v>
      </c>
      <c r="H17" s="125">
        <f t="shared" si="2"/>
        <v>18350.018892195985</v>
      </c>
      <c r="I17" s="125">
        <f t="shared" si="2"/>
        <v>19072.204253651285</v>
      </c>
      <c r="J17" s="125">
        <f t="shared" si="2"/>
        <v>19149.28207141452</v>
      </c>
    </row>
    <row r="18" spans="1:10" s="18" customFormat="1" ht="12.75">
      <c r="A18" s="90" t="s">
        <v>31</v>
      </c>
      <c r="B18" s="87" t="s">
        <v>26</v>
      </c>
      <c r="C18" s="87" t="s">
        <v>26</v>
      </c>
      <c r="D18" s="121">
        <f t="shared" si="2"/>
        <v>15586.672755745602</v>
      </c>
      <c r="E18" s="121">
        <f t="shared" si="2"/>
        <v>16121.869052630209</v>
      </c>
      <c r="F18" s="121">
        <f t="shared" si="2"/>
        <v>16317.027307443737</v>
      </c>
      <c r="G18" s="121">
        <f t="shared" si="2"/>
        <v>17122.671321027174</v>
      </c>
      <c r="H18" s="121">
        <f t="shared" si="2"/>
        <v>18048.43048816854</v>
      </c>
      <c r="I18" s="121">
        <f t="shared" si="2"/>
        <v>18745.549301283132</v>
      </c>
      <c r="J18" s="121">
        <f t="shared" si="2"/>
        <v>18910.76104919652</v>
      </c>
    </row>
    <row r="19" spans="1:10" s="18" customFormat="1" ht="12.75">
      <c r="A19" s="90" t="s">
        <v>32</v>
      </c>
      <c r="B19" s="87" t="s">
        <v>26</v>
      </c>
      <c r="C19" s="87" t="s">
        <v>26</v>
      </c>
      <c r="D19" s="121">
        <f t="shared" si="2"/>
        <v>16956.13864753675</v>
      </c>
      <c r="E19" s="121">
        <f t="shared" si="2"/>
        <v>17452.864060022348</v>
      </c>
      <c r="F19" s="121">
        <f t="shared" si="2"/>
        <v>18217.10827961993</v>
      </c>
      <c r="G19" s="121">
        <f t="shared" si="2"/>
        <v>20590.091558356828</v>
      </c>
      <c r="H19" s="121">
        <f t="shared" si="2"/>
        <v>23243.623404663846</v>
      </c>
      <c r="I19" s="121">
        <f t="shared" si="2"/>
        <v>24480.02797099706</v>
      </c>
      <c r="J19" s="121">
        <f t="shared" si="2"/>
        <v>23188.08379475988</v>
      </c>
    </row>
    <row r="20" spans="1:10" s="18" customFormat="1" ht="24.75" customHeight="1">
      <c r="A20" s="84" t="s">
        <v>86</v>
      </c>
      <c r="B20" s="124">
        <f aca="true" t="shared" si="3" ref="B20:J20">SUM(B21:B22)</f>
        <v>792</v>
      </c>
      <c r="C20" s="124">
        <f t="shared" si="3"/>
        <v>795</v>
      </c>
      <c r="D20" s="124">
        <f t="shared" si="3"/>
        <v>953</v>
      </c>
      <c r="E20" s="124">
        <f t="shared" si="3"/>
        <v>1156</v>
      </c>
      <c r="F20" s="124">
        <f t="shared" si="3"/>
        <v>1217</v>
      </c>
      <c r="G20" s="124">
        <f t="shared" si="3"/>
        <v>1371</v>
      </c>
      <c r="H20" s="124">
        <f t="shared" si="3"/>
        <v>1403</v>
      </c>
      <c r="I20" s="124">
        <f t="shared" si="3"/>
        <v>1484</v>
      </c>
      <c r="J20" s="124">
        <f t="shared" si="3"/>
        <v>1481</v>
      </c>
    </row>
    <row r="21" spans="1:10" s="18" customFormat="1" ht="12.75">
      <c r="A21" s="90" t="s">
        <v>31</v>
      </c>
      <c r="B21" s="122">
        <v>745</v>
      </c>
      <c r="C21" s="122">
        <v>755</v>
      </c>
      <c r="D21" s="122">
        <v>914</v>
      </c>
      <c r="E21" s="122">
        <v>1091</v>
      </c>
      <c r="F21" s="122">
        <v>1134</v>
      </c>
      <c r="G21" s="122">
        <v>1305</v>
      </c>
      <c r="H21" s="122">
        <v>1344</v>
      </c>
      <c r="I21" s="122">
        <v>1434</v>
      </c>
      <c r="J21" s="122">
        <v>1438</v>
      </c>
    </row>
    <row r="22" spans="1:10" s="18" customFormat="1" ht="12.75">
      <c r="A22" s="90" t="s">
        <v>32</v>
      </c>
      <c r="B22" s="122">
        <v>47</v>
      </c>
      <c r="C22" s="122">
        <v>40</v>
      </c>
      <c r="D22" s="122">
        <v>39</v>
      </c>
      <c r="E22" s="122">
        <v>65</v>
      </c>
      <c r="F22" s="122">
        <v>83</v>
      </c>
      <c r="G22" s="122">
        <v>66</v>
      </c>
      <c r="H22" s="122">
        <v>59</v>
      </c>
      <c r="I22" s="122">
        <v>50</v>
      </c>
      <c r="J22" s="122">
        <v>43</v>
      </c>
    </row>
    <row r="23" spans="1:10" s="18" customFormat="1" ht="27.75" customHeight="1">
      <c r="A23" s="84" t="s">
        <v>87</v>
      </c>
      <c r="B23" s="124">
        <f aca="true" t="shared" si="4" ref="B23:J23">SUM(B24:B25)</f>
        <v>2189</v>
      </c>
      <c r="C23" s="124">
        <f t="shared" si="4"/>
        <v>2694</v>
      </c>
      <c r="D23" s="124">
        <f t="shared" si="4"/>
        <v>2843</v>
      </c>
      <c r="E23" s="124">
        <f t="shared" si="4"/>
        <v>2884</v>
      </c>
      <c r="F23" s="124">
        <f t="shared" si="4"/>
        <v>3194</v>
      </c>
      <c r="G23" s="124">
        <f t="shared" si="4"/>
        <v>3500</v>
      </c>
      <c r="H23" s="124">
        <f t="shared" si="4"/>
        <v>3529</v>
      </c>
      <c r="I23" s="124">
        <f t="shared" si="4"/>
        <v>3267</v>
      </c>
      <c r="J23" s="124">
        <f t="shared" si="4"/>
        <v>3198</v>
      </c>
    </row>
    <row r="24" spans="1:10" s="18" customFormat="1" ht="12.75">
      <c r="A24" s="91" t="s">
        <v>31</v>
      </c>
      <c r="B24" s="126">
        <v>1941</v>
      </c>
      <c r="C24" s="126">
        <v>2406</v>
      </c>
      <c r="D24" s="126">
        <v>2545</v>
      </c>
      <c r="E24" s="126">
        <v>2585</v>
      </c>
      <c r="F24" s="126">
        <v>2887</v>
      </c>
      <c r="G24" s="126">
        <v>3065</v>
      </c>
      <c r="H24" s="126">
        <v>3006</v>
      </c>
      <c r="I24" s="126">
        <v>2857</v>
      </c>
      <c r="J24" s="126">
        <v>2846</v>
      </c>
    </row>
    <row r="25" spans="1:10" s="18" customFormat="1" ht="12.75">
      <c r="A25" s="90" t="s">
        <v>32</v>
      </c>
      <c r="B25" s="126">
        <v>248</v>
      </c>
      <c r="C25" s="126">
        <v>288</v>
      </c>
      <c r="D25" s="126">
        <v>298</v>
      </c>
      <c r="E25" s="126">
        <v>299</v>
      </c>
      <c r="F25" s="126">
        <v>307</v>
      </c>
      <c r="G25" s="126">
        <v>435</v>
      </c>
      <c r="H25" s="126">
        <v>523</v>
      </c>
      <c r="I25" s="126">
        <v>410</v>
      </c>
      <c r="J25" s="126">
        <v>352</v>
      </c>
    </row>
    <row r="26" spans="1:10" s="18" customFormat="1" ht="26.25" customHeight="1">
      <c r="A26" s="84" t="s">
        <v>88</v>
      </c>
      <c r="B26" s="124">
        <v>172</v>
      </c>
      <c r="C26" s="124">
        <v>181</v>
      </c>
      <c r="D26" s="124">
        <v>196</v>
      </c>
      <c r="E26" s="124">
        <v>266</v>
      </c>
      <c r="F26" s="124">
        <v>272</v>
      </c>
      <c r="G26" s="124">
        <v>300</v>
      </c>
      <c r="H26" s="124">
        <v>280</v>
      </c>
      <c r="I26" s="124">
        <v>284</v>
      </c>
      <c r="J26" s="124">
        <v>283</v>
      </c>
    </row>
    <row r="27" spans="1:10" s="18" customFormat="1" ht="12.75">
      <c r="A27" s="91" t="s">
        <v>31</v>
      </c>
      <c r="B27" s="122">
        <v>160</v>
      </c>
      <c r="C27" s="122">
        <v>169</v>
      </c>
      <c r="D27" s="122">
        <v>188</v>
      </c>
      <c r="E27" s="122">
        <v>246</v>
      </c>
      <c r="F27" s="122">
        <v>246</v>
      </c>
      <c r="G27" s="122">
        <v>278</v>
      </c>
      <c r="H27" s="122">
        <v>255</v>
      </c>
      <c r="I27" s="122">
        <v>265</v>
      </c>
      <c r="J27" s="122">
        <v>264</v>
      </c>
    </row>
    <row r="28" spans="1:10" s="18" customFormat="1" ht="13.5" thickBot="1">
      <c r="A28" s="90" t="s">
        <v>32</v>
      </c>
      <c r="B28" s="122">
        <v>12</v>
      </c>
      <c r="C28" s="122">
        <v>12</v>
      </c>
      <c r="D28" s="122">
        <v>8</v>
      </c>
      <c r="E28" s="113">
        <v>20</v>
      </c>
      <c r="F28" s="113">
        <v>26</v>
      </c>
      <c r="G28" s="113">
        <v>22</v>
      </c>
      <c r="H28" s="113">
        <v>25</v>
      </c>
      <c r="I28" s="113">
        <v>19</v>
      </c>
      <c r="J28" s="113">
        <v>19</v>
      </c>
    </row>
    <row r="29" spans="1:10" s="25" customFormat="1" ht="61.5" customHeight="1">
      <c r="A29" s="165" t="s">
        <v>96</v>
      </c>
      <c r="B29" s="150"/>
      <c r="C29" s="150"/>
      <c r="D29" s="150"/>
      <c r="E29" s="150"/>
      <c r="F29" s="150"/>
      <c r="G29" s="150"/>
      <c r="H29" s="150"/>
      <c r="I29" s="150"/>
      <c r="J29" s="150"/>
    </row>
    <row r="30" spans="1:10" s="25" customFormat="1" ht="39.75" customHeight="1">
      <c r="A30" s="162" t="s">
        <v>97</v>
      </c>
      <c r="B30" s="146"/>
      <c r="C30" s="146"/>
      <c r="D30" s="146"/>
      <c r="E30" s="146"/>
      <c r="F30" s="146"/>
      <c r="G30" s="146"/>
      <c r="H30" s="146"/>
      <c r="I30" s="146"/>
      <c r="J30" s="146"/>
    </row>
  </sheetData>
  <mergeCells count="3">
    <mergeCell ref="A30:J30"/>
    <mergeCell ref="A1:J1"/>
    <mergeCell ref="A29:J29"/>
  </mergeCells>
  <printOptions/>
  <pageMargins left="0.75" right="0.75" top="1" bottom="1" header="0.5" footer="0.5"/>
  <pageSetup horizontalDpi="600" verticalDpi="600" orientation="portrait" paperSize="9" r:id="rId1"/>
  <ignoredErrors>
    <ignoredError sqref="B23:J23" formulaRange="1"/>
  </ignoredErrors>
</worksheet>
</file>

<file path=xl/worksheets/sheet9.xml><?xml version="1.0" encoding="utf-8"?>
<worksheet xmlns="http://schemas.openxmlformats.org/spreadsheetml/2006/main" xmlns:r="http://schemas.openxmlformats.org/officeDocument/2006/relationships">
  <sheetPr codeName="Sheet8"/>
  <dimension ref="A1:J33"/>
  <sheetViews>
    <sheetView workbookViewId="0" topLeftCell="A1">
      <selection activeCell="A33" sqref="A3:J33"/>
    </sheetView>
  </sheetViews>
  <sheetFormatPr defaultColWidth="9.140625" defaultRowHeight="12.75"/>
  <cols>
    <col min="1" max="1" width="25.140625" style="1" customWidth="1"/>
    <col min="2" max="10" width="6.7109375" style="1" customWidth="1"/>
    <col min="11" max="16384" width="9.140625" style="1" customWidth="1"/>
  </cols>
  <sheetData>
    <row r="1" spans="1:10" ht="14.25">
      <c r="A1" s="163" t="s">
        <v>91</v>
      </c>
      <c r="B1" s="164"/>
      <c r="C1" s="164"/>
      <c r="D1" s="164"/>
      <c r="E1" s="164"/>
      <c r="F1" s="164"/>
      <c r="G1" s="164"/>
      <c r="H1" s="164"/>
      <c r="I1" s="164"/>
      <c r="J1" s="164"/>
    </row>
    <row r="2" spans="1:10" ht="12.75">
      <c r="A2" s="10"/>
      <c r="B2" s="11"/>
      <c r="C2" s="11"/>
      <c r="D2" s="11"/>
      <c r="E2" s="11"/>
      <c r="F2" s="11"/>
      <c r="G2" s="11"/>
      <c r="H2" s="11"/>
      <c r="I2" s="11"/>
      <c r="J2" s="11"/>
    </row>
    <row r="3" spans="1:10" ht="13.5" thickBot="1">
      <c r="A3" s="80"/>
      <c r="B3" s="53"/>
      <c r="C3" s="53"/>
      <c r="D3" s="53"/>
      <c r="E3" s="53"/>
      <c r="F3" s="152" t="s">
        <v>9</v>
      </c>
      <c r="G3" s="152"/>
      <c r="H3" s="152"/>
      <c r="I3" s="152"/>
      <c r="J3" s="152"/>
    </row>
    <row r="4" spans="1:10" ht="12.75">
      <c r="A4" s="92"/>
      <c r="B4" s="93" t="s">
        <v>0</v>
      </c>
      <c r="C4" s="93" t="s">
        <v>1</v>
      </c>
      <c r="D4" s="93" t="s">
        <v>2</v>
      </c>
      <c r="E4" s="93" t="s">
        <v>3</v>
      </c>
      <c r="F4" s="93" t="s">
        <v>4</v>
      </c>
      <c r="G4" s="93" t="s">
        <v>5</v>
      </c>
      <c r="H4" s="93" t="s">
        <v>6</v>
      </c>
      <c r="I4" s="93" t="s">
        <v>7</v>
      </c>
      <c r="J4" s="93" t="s">
        <v>8</v>
      </c>
    </row>
    <row r="5" spans="1:10" ht="24" customHeight="1">
      <c r="A5" s="94" t="s">
        <v>92</v>
      </c>
      <c r="B5" s="128">
        <f aca="true" t="shared" si="0" ref="B5:J5">SUM(B6:B14)</f>
        <v>4913</v>
      </c>
      <c r="C5" s="128">
        <f t="shared" si="0"/>
        <v>5270</v>
      </c>
      <c r="D5" s="128">
        <f t="shared" si="0"/>
        <v>5140</v>
      </c>
      <c r="E5" s="128">
        <f t="shared" si="0"/>
        <v>5061</v>
      </c>
      <c r="F5" s="128">
        <f t="shared" si="0"/>
        <v>5236</v>
      </c>
      <c r="G5" s="128">
        <f t="shared" si="0"/>
        <v>6548</v>
      </c>
      <c r="H5" s="128">
        <f t="shared" si="0"/>
        <v>6964</v>
      </c>
      <c r="I5" s="128">
        <f t="shared" si="0"/>
        <v>6655</v>
      </c>
      <c r="J5" s="128">
        <f t="shared" si="0"/>
        <v>7123</v>
      </c>
    </row>
    <row r="6" spans="1:10" s="25" customFormat="1" ht="12">
      <c r="A6" s="95" t="s">
        <v>44</v>
      </c>
      <c r="B6" s="127">
        <v>986</v>
      </c>
      <c r="C6" s="127">
        <v>1198</v>
      </c>
      <c r="D6" s="127">
        <v>1089</v>
      </c>
      <c r="E6" s="127">
        <v>820</v>
      </c>
      <c r="F6" s="127">
        <v>901</v>
      </c>
      <c r="G6" s="127">
        <v>1444</v>
      </c>
      <c r="H6" s="127">
        <v>1644</v>
      </c>
      <c r="I6" s="127">
        <v>1510</v>
      </c>
      <c r="J6" s="127">
        <v>1869</v>
      </c>
    </row>
    <row r="7" spans="1:10" s="25" customFormat="1" ht="12">
      <c r="A7" s="95" t="s">
        <v>45</v>
      </c>
      <c r="B7" s="127">
        <v>1584</v>
      </c>
      <c r="C7" s="127">
        <v>1533</v>
      </c>
      <c r="D7" s="127">
        <v>1400</v>
      </c>
      <c r="E7" s="127">
        <v>1320</v>
      </c>
      <c r="F7" s="127">
        <v>1286</v>
      </c>
      <c r="G7" s="127">
        <v>1602</v>
      </c>
      <c r="H7" s="127">
        <v>1797</v>
      </c>
      <c r="I7" s="127">
        <v>1668</v>
      </c>
      <c r="J7" s="127">
        <v>1755</v>
      </c>
    </row>
    <row r="8" spans="1:10" s="25" customFormat="1" ht="12">
      <c r="A8" s="95" t="s">
        <v>46</v>
      </c>
      <c r="B8" s="127">
        <v>919</v>
      </c>
      <c r="C8" s="127">
        <v>999</v>
      </c>
      <c r="D8" s="127">
        <v>1059</v>
      </c>
      <c r="E8" s="127">
        <v>1193</v>
      </c>
      <c r="F8" s="127">
        <v>1216</v>
      </c>
      <c r="G8" s="127">
        <v>1371</v>
      </c>
      <c r="H8" s="127">
        <v>1311</v>
      </c>
      <c r="I8" s="127">
        <v>1325</v>
      </c>
      <c r="J8" s="127">
        <v>1359</v>
      </c>
    </row>
    <row r="9" spans="1:10" s="25" customFormat="1" ht="12">
      <c r="A9" s="95" t="s">
        <v>47</v>
      </c>
      <c r="B9" s="127">
        <v>535</v>
      </c>
      <c r="C9" s="127">
        <v>567</v>
      </c>
      <c r="D9" s="127">
        <v>523</v>
      </c>
      <c r="E9" s="127">
        <v>577</v>
      </c>
      <c r="F9" s="127">
        <v>689</v>
      </c>
      <c r="G9" s="127">
        <v>692</v>
      </c>
      <c r="H9" s="127">
        <v>738</v>
      </c>
      <c r="I9" s="127">
        <v>784</v>
      </c>
      <c r="J9" s="127">
        <v>780</v>
      </c>
    </row>
    <row r="10" spans="1:10" s="25" customFormat="1" ht="12">
      <c r="A10" s="95" t="s">
        <v>40</v>
      </c>
      <c r="B10" s="127">
        <v>707</v>
      </c>
      <c r="C10" s="127">
        <v>785</v>
      </c>
      <c r="D10" s="127">
        <v>845</v>
      </c>
      <c r="E10" s="127">
        <v>903</v>
      </c>
      <c r="F10" s="127">
        <v>883</v>
      </c>
      <c r="G10" s="127">
        <v>1061</v>
      </c>
      <c r="H10" s="127">
        <v>1025</v>
      </c>
      <c r="I10" s="127">
        <v>902</v>
      </c>
      <c r="J10" s="127">
        <v>907</v>
      </c>
    </row>
    <row r="11" spans="1:10" s="25" customFormat="1" ht="12">
      <c r="A11" s="95" t="s">
        <v>41</v>
      </c>
      <c r="B11" s="127">
        <v>157</v>
      </c>
      <c r="C11" s="127">
        <v>135</v>
      </c>
      <c r="D11" s="127">
        <v>182</v>
      </c>
      <c r="E11" s="127">
        <v>194</v>
      </c>
      <c r="F11" s="127">
        <v>208</v>
      </c>
      <c r="G11" s="127">
        <v>310</v>
      </c>
      <c r="H11" s="127">
        <v>327</v>
      </c>
      <c r="I11" s="127">
        <v>372</v>
      </c>
      <c r="J11" s="127">
        <v>359</v>
      </c>
    </row>
    <row r="12" spans="1:10" s="25" customFormat="1" ht="12">
      <c r="A12" s="95" t="s">
        <v>42</v>
      </c>
      <c r="B12" s="127">
        <v>19</v>
      </c>
      <c r="C12" s="127">
        <v>42</v>
      </c>
      <c r="D12" s="127">
        <v>30</v>
      </c>
      <c r="E12" s="127">
        <v>37</v>
      </c>
      <c r="F12" s="127">
        <v>32</v>
      </c>
      <c r="G12" s="127">
        <v>44</v>
      </c>
      <c r="H12" s="127">
        <v>89</v>
      </c>
      <c r="I12" s="127">
        <v>69</v>
      </c>
      <c r="J12" s="127">
        <v>72</v>
      </c>
    </row>
    <row r="13" spans="1:10" s="25" customFormat="1" ht="12">
      <c r="A13" s="95" t="s">
        <v>43</v>
      </c>
      <c r="B13" s="127">
        <v>4</v>
      </c>
      <c r="C13" s="127">
        <v>9</v>
      </c>
      <c r="D13" s="127">
        <v>10</v>
      </c>
      <c r="E13" s="127">
        <v>14</v>
      </c>
      <c r="F13" s="127">
        <v>16</v>
      </c>
      <c r="G13" s="127">
        <v>22</v>
      </c>
      <c r="H13" s="127">
        <v>26</v>
      </c>
      <c r="I13" s="127">
        <v>23</v>
      </c>
      <c r="J13" s="127">
        <v>21</v>
      </c>
    </row>
    <row r="14" spans="1:10" s="25" customFormat="1" ht="12">
      <c r="A14" s="95" t="s">
        <v>48</v>
      </c>
      <c r="B14" s="127">
        <v>2</v>
      </c>
      <c r="C14" s="127">
        <v>2</v>
      </c>
      <c r="D14" s="127">
        <v>2</v>
      </c>
      <c r="E14" s="127">
        <v>3</v>
      </c>
      <c r="F14" s="127">
        <v>5</v>
      </c>
      <c r="G14" s="127">
        <v>2</v>
      </c>
      <c r="H14" s="127">
        <v>7</v>
      </c>
      <c r="I14" s="127">
        <v>2</v>
      </c>
      <c r="J14" s="127">
        <v>1</v>
      </c>
    </row>
    <row r="15" spans="1:10" ht="24" customHeight="1">
      <c r="A15" s="96" t="s">
        <v>93</v>
      </c>
      <c r="B15" s="129">
        <f aca="true" t="shared" si="1" ref="B15:J15">SUM(B16:B23)</f>
        <v>6100</v>
      </c>
      <c r="C15" s="129">
        <f t="shared" si="1"/>
        <v>6973</v>
      </c>
      <c r="D15" s="129">
        <f t="shared" si="1"/>
        <v>7539</v>
      </c>
      <c r="E15" s="129">
        <f t="shared" si="1"/>
        <v>7706</v>
      </c>
      <c r="F15" s="129">
        <f t="shared" si="1"/>
        <v>7653</v>
      </c>
      <c r="G15" s="129">
        <f t="shared" si="1"/>
        <v>9554</v>
      </c>
      <c r="H15" s="129">
        <f t="shared" si="1"/>
        <v>10450</v>
      </c>
      <c r="I15" s="129">
        <f t="shared" si="1"/>
        <v>11387</v>
      </c>
      <c r="J15" s="129">
        <f t="shared" si="1"/>
        <v>11563</v>
      </c>
    </row>
    <row r="16" spans="1:10" ht="12.75">
      <c r="A16" s="95" t="s">
        <v>44</v>
      </c>
      <c r="B16" s="127">
        <v>1882</v>
      </c>
      <c r="C16" s="127">
        <v>2458</v>
      </c>
      <c r="D16" s="127">
        <v>2317</v>
      </c>
      <c r="E16" s="127">
        <v>2212</v>
      </c>
      <c r="F16" s="127">
        <v>2048</v>
      </c>
      <c r="G16" s="127">
        <v>3264</v>
      </c>
      <c r="H16" s="127">
        <v>3654</v>
      </c>
      <c r="I16" s="127">
        <v>4046</v>
      </c>
      <c r="J16" s="127">
        <v>4248</v>
      </c>
    </row>
    <row r="17" spans="1:10" ht="12.75">
      <c r="A17" s="95" t="s">
        <v>45</v>
      </c>
      <c r="B17" s="127">
        <v>2332</v>
      </c>
      <c r="C17" s="127">
        <v>2418</v>
      </c>
      <c r="D17" s="127">
        <v>2833</v>
      </c>
      <c r="E17" s="127">
        <v>2628</v>
      </c>
      <c r="F17" s="127">
        <v>2454</v>
      </c>
      <c r="G17" s="127">
        <v>3065</v>
      </c>
      <c r="H17" s="127">
        <v>3184</v>
      </c>
      <c r="I17" s="127">
        <v>3564</v>
      </c>
      <c r="J17" s="127">
        <v>3616</v>
      </c>
    </row>
    <row r="18" spans="1:10" ht="12.75">
      <c r="A18" s="95" t="s">
        <v>46</v>
      </c>
      <c r="B18" s="127">
        <v>848</v>
      </c>
      <c r="C18" s="127">
        <v>905</v>
      </c>
      <c r="D18" s="127">
        <v>1062</v>
      </c>
      <c r="E18" s="127">
        <v>1298</v>
      </c>
      <c r="F18" s="127">
        <v>1395</v>
      </c>
      <c r="G18" s="127">
        <v>1389</v>
      </c>
      <c r="H18" s="127">
        <v>1524</v>
      </c>
      <c r="I18" s="127">
        <v>1590</v>
      </c>
      <c r="J18" s="127">
        <v>1585</v>
      </c>
    </row>
    <row r="19" spans="1:10" ht="12.75">
      <c r="A19" s="95" t="s">
        <v>47</v>
      </c>
      <c r="B19" s="127">
        <v>408</v>
      </c>
      <c r="C19" s="127">
        <v>455</v>
      </c>
      <c r="D19" s="127">
        <v>500</v>
      </c>
      <c r="E19" s="127">
        <v>550</v>
      </c>
      <c r="F19" s="127">
        <v>645</v>
      </c>
      <c r="G19" s="127">
        <v>691</v>
      </c>
      <c r="H19" s="127">
        <v>778</v>
      </c>
      <c r="I19" s="127">
        <v>831</v>
      </c>
      <c r="J19" s="127">
        <v>776</v>
      </c>
    </row>
    <row r="20" spans="1:10" ht="12.75">
      <c r="A20" s="95" t="s">
        <v>40</v>
      </c>
      <c r="B20" s="127">
        <v>518</v>
      </c>
      <c r="C20" s="127">
        <v>615</v>
      </c>
      <c r="D20" s="127">
        <v>685</v>
      </c>
      <c r="E20" s="127">
        <v>815</v>
      </c>
      <c r="F20" s="127">
        <v>885</v>
      </c>
      <c r="G20" s="127">
        <v>924</v>
      </c>
      <c r="H20" s="127">
        <v>997</v>
      </c>
      <c r="I20" s="127">
        <v>989</v>
      </c>
      <c r="J20" s="127">
        <v>979</v>
      </c>
    </row>
    <row r="21" spans="1:10" ht="12.75">
      <c r="A21" s="95" t="s">
        <v>41</v>
      </c>
      <c r="B21" s="127">
        <v>94</v>
      </c>
      <c r="C21" s="127">
        <v>104</v>
      </c>
      <c r="D21" s="127">
        <v>119</v>
      </c>
      <c r="E21" s="127">
        <v>179</v>
      </c>
      <c r="F21" s="127">
        <v>207</v>
      </c>
      <c r="G21" s="127">
        <v>190</v>
      </c>
      <c r="H21" s="127">
        <v>270</v>
      </c>
      <c r="I21" s="127">
        <v>317</v>
      </c>
      <c r="J21" s="127">
        <v>302</v>
      </c>
    </row>
    <row r="22" spans="1:10" ht="12.75">
      <c r="A22" s="95" t="s">
        <v>42</v>
      </c>
      <c r="B22" s="127">
        <v>11</v>
      </c>
      <c r="C22" s="127">
        <v>16</v>
      </c>
      <c r="D22" s="127">
        <v>21</v>
      </c>
      <c r="E22" s="127">
        <v>17</v>
      </c>
      <c r="F22" s="127">
        <v>15</v>
      </c>
      <c r="G22" s="127">
        <v>24</v>
      </c>
      <c r="H22" s="127">
        <v>35</v>
      </c>
      <c r="I22" s="127">
        <v>40</v>
      </c>
      <c r="J22" s="127">
        <v>36</v>
      </c>
    </row>
    <row r="23" spans="1:10" ht="12.75">
      <c r="A23" s="95" t="s">
        <v>43</v>
      </c>
      <c r="B23" s="127">
        <v>7</v>
      </c>
      <c r="C23" s="127">
        <v>2</v>
      </c>
      <c r="D23" s="127">
        <v>2</v>
      </c>
      <c r="E23" s="127">
        <v>7</v>
      </c>
      <c r="F23" s="127">
        <v>4</v>
      </c>
      <c r="G23" s="127">
        <v>7</v>
      </c>
      <c r="H23" s="127">
        <v>8</v>
      </c>
      <c r="I23" s="127">
        <v>10</v>
      </c>
      <c r="J23" s="127">
        <v>21</v>
      </c>
    </row>
    <row r="24" spans="1:10" ht="24" customHeight="1">
      <c r="A24" s="96" t="s">
        <v>94</v>
      </c>
      <c r="B24" s="129">
        <f aca="true" t="shared" si="2" ref="B24:J24">SUM(B25:B32)</f>
        <v>3937</v>
      </c>
      <c r="C24" s="129">
        <f t="shared" si="2"/>
        <v>3915</v>
      </c>
      <c r="D24" s="129">
        <f t="shared" si="2"/>
        <v>4281</v>
      </c>
      <c r="E24" s="129">
        <f t="shared" si="2"/>
        <v>4151</v>
      </c>
      <c r="F24" s="129">
        <f t="shared" si="2"/>
        <v>4261</v>
      </c>
      <c r="G24" s="129">
        <f t="shared" si="2"/>
        <v>5301</v>
      </c>
      <c r="H24" s="129">
        <f t="shared" si="2"/>
        <v>5633</v>
      </c>
      <c r="I24" s="129">
        <f t="shared" si="2"/>
        <v>5783</v>
      </c>
      <c r="J24" s="129">
        <f t="shared" si="2"/>
        <v>6380</v>
      </c>
    </row>
    <row r="25" spans="1:10" ht="12.75">
      <c r="A25" s="95" t="s">
        <v>44</v>
      </c>
      <c r="B25" s="127">
        <v>709</v>
      </c>
      <c r="C25" s="127">
        <v>762</v>
      </c>
      <c r="D25" s="127">
        <v>704</v>
      </c>
      <c r="E25" s="127">
        <v>518</v>
      </c>
      <c r="F25" s="127">
        <v>518</v>
      </c>
      <c r="G25" s="127">
        <v>926</v>
      </c>
      <c r="H25" s="127">
        <v>967</v>
      </c>
      <c r="I25" s="127">
        <v>999</v>
      </c>
      <c r="J25" s="127">
        <v>1242</v>
      </c>
    </row>
    <row r="26" spans="1:10" ht="12.75">
      <c r="A26" s="95" t="s">
        <v>45</v>
      </c>
      <c r="B26" s="127">
        <v>1208</v>
      </c>
      <c r="C26" s="127">
        <v>1082</v>
      </c>
      <c r="D26" s="127">
        <v>1042</v>
      </c>
      <c r="E26" s="127">
        <v>957</v>
      </c>
      <c r="F26" s="127">
        <v>936</v>
      </c>
      <c r="G26" s="127">
        <v>1199</v>
      </c>
      <c r="H26" s="127">
        <v>1235</v>
      </c>
      <c r="I26" s="127">
        <v>1248</v>
      </c>
      <c r="J26" s="127">
        <v>1475</v>
      </c>
    </row>
    <row r="27" spans="1:10" ht="12.75">
      <c r="A27" s="95" t="s">
        <v>46</v>
      </c>
      <c r="B27" s="127">
        <v>706</v>
      </c>
      <c r="C27" s="127">
        <v>796</v>
      </c>
      <c r="D27" s="127">
        <v>900</v>
      </c>
      <c r="E27" s="127">
        <v>942</v>
      </c>
      <c r="F27" s="127">
        <v>964</v>
      </c>
      <c r="G27" s="127">
        <v>1056</v>
      </c>
      <c r="H27" s="127">
        <v>1168</v>
      </c>
      <c r="I27" s="127">
        <v>1226</v>
      </c>
      <c r="J27" s="127">
        <v>1257</v>
      </c>
    </row>
    <row r="28" spans="1:10" ht="12.75">
      <c r="A28" s="95" t="s">
        <v>47</v>
      </c>
      <c r="B28" s="127">
        <v>461</v>
      </c>
      <c r="C28" s="127">
        <v>412</v>
      </c>
      <c r="D28" s="127">
        <v>546</v>
      </c>
      <c r="E28" s="127">
        <v>567</v>
      </c>
      <c r="F28" s="127">
        <v>596</v>
      </c>
      <c r="G28" s="127">
        <v>693</v>
      </c>
      <c r="H28" s="127">
        <v>715</v>
      </c>
      <c r="I28" s="127">
        <v>739</v>
      </c>
      <c r="J28" s="127">
        <v>785</v>
      </c>
    </row>
    <row r="29" spans="1:10" ht="12.75">
      <c r="A29" s="95" t="s">
        <v>40</v>
      </c>
      <c r="B29" s="127">
        <v>626</v>
      </c>
      <c r="C29" s="127">
        <v>659</v>
      </c>
      <c r="D29" s="127">
        <v>826</v>
      </c>
      <c r="E29" s="127">
        <v>878</v>
      </c>
      <c r="F29" s="127">
        <v>902</v>
      </c>
      <c r="G29" s="127">
        <v>1038</v>
      </c>
      <c r="H29" s="127">
        <v>1070</v>
      </c>
      <c r="I29" s="127">
        <v>1084</v>
      </c>
      <c r="J29" s="127">
        <v>1067</v>
      </c>
    </row>
    <row r="30" spans="1:10" ht="12.75">
      <c r="A30" s="95" t="s">
        <v>41</v>
      </c>
      <c r="B30" s="127">
        <v>165</v>
      </c>
      <c r="C30" s="127">
        <v>156</v>
      </c>
      <c r="D30" s="127">
        <v>189</v>
      </c>
      <c r="E30" s="127">
        <v>217</v>
      </c>
      <c r="F30" s="127">
        <v>252</v>
      </c>
      <c r="G30" s="127">
        <v>316</v>
      </c>
      <c r="H30" s="127">
        <v>364</v>
      </c>
      <c r="I30" s="127">
        <v>392</v>
      </c>
      <c r="J30" s="127">
        <v>450</v>
      </c>
    </row>
    <row r="31" spans="1:10" ht="12.75">
      <c r="A31" s="95" t="s">
        <v>42</v>
      </c>
      <c r="B31" s="127">
        <v>53</v>
      </c>
      <c r="C31" s="127">
        <v>34</v>
      </c>
      <c r="D31" s="127">
        <v>55</v>
      </c>
      <c r="E31" s="127">
        <v>55</v>
      </c>
      <c r="F31" s="127">
        <v>75</v>
      </c>
      <c r="G31" s="127">
        <v>55</v>
      </c>
      <c r="H31" s="127">
        <v>85</v>
      </c>
      <c r="I31" s="127">
        <v>73</v>
      </c>
      <c r="J31" s="127">
        <v>78</v>
      </c>
    </row>
    <row r="32" spans="1:10" ht="13.5" thickBot="1">
      <c r="A32" s="95" t="s">
        <v>43</v>
      </c>
      <c r="B32" s="127">
        <v>9</v>
      </c>
      <c r="C32" s="127">
        <v>14</v>
      </c>
      <c r="D32" s="127">
        <v>19</v>
      </c>
      <c r="E32" s="127">
        <v>17</v>
      </c>
      <c r="F32" s="127">
        <v>18</v>
      </c>
      <c r="G32" s="127">
        <v>18</v>
      </c>
      <c r="H32" s="127">
        <v>29</v>
      </c>
      <c r="I32" s="127">
        <v>22</v>
      </c>
      <c r="J32" s="127">
        <v>26</v>
      </c>
    </row>
    <row r="33" spans="1:10" ht="75" customHeight="1">
      <c r="A33" s="165" t="s">
        <v>49</v>
      </c>
      <c r="B33" s="150"/>
      <c r="C33" s="150"/>
      <c r="D33" s="150"/>
      <c r="E33" s="150"/>
      <c r="F33" s="150"/>
      <c r="G33" s="150"/>
      <c r="H33" s="150"/>
      <c r="I33" s="150"/>
      <c r="J33" s="150"/>
    </row>
  </sheetData>
  <mergeCells count="3">
    <mergeCell ref="A33:J33"/>
    <mergeCell ref="A1:J1"/>
    <mergeCell ref="F3:J3"/>
  </mergeCells>
  <printOptions/>
  <pageMargins left="0.75" right="0.75" top="1" bottom="1" header="0.5" footer="0.5"/>
  <pageSetup horizontalDpi="600" verticalDpi="600" orientation="portrait" paperSize="9" r:id="rId1"/>
  <ignoredErrors>
    <ignoredError sqref="B4: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statistics 2008/2009</dc:title>
  <dc:subject>Ministry of Justice statistics</dc:subject>
  <dc:creator>Ministry of Justice</dc:creator>
  <cp:keywords>ustice, courts, prisons, probation, safer custody, prison, self-harm, violence, deaths, suicide, statistics, bulletin, national statistics</cp:keywords>
  <dc:description/>
  <cp:lastModifiedBy>ncammell</cp:lastModifiedBy>
  <cp:lastPrinted>2010-02-09T17:35:16Z</cp:lastPrinted>
  <dcterms:created xsi:type="dcterms:W3CDTF">2009-04-23T14:14:05Z</dcterms:created>
  <dcterms:modified xsi:type="dcterms:W3CDTF">2010-02-11T13:48:41Z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